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6E63CF-9DFF-4954-AE51-94AB681468F7}" xr6:coauthVersionLast="47" xr6:coauthVersionMax="47" xr10:uidLastSave="{00000000-0000-0000-0000-000000000000}"/>
  <bookViews>
    <workbookView xWindow="-120" yWindow="-120" windowWidth="38640" windowHeight="15720" firstSheet="5" activeTab="8"/>
  </bookViews>
  <sheets>
    <sheet name="JapaneseEnergyImports" sheetId="12" r:id="rId1"/>
    <sheet name="Gas&amp;FuelOil" sheetId="9" r:id="rId2"/>
    <sheet name="BrentForwardCurves1" sheetId="10" r:id="rId3"/>
    <sheet name="WTIForwardCurves" sheetId="6" r:id="rId4"/>
    <sheet name="BrentForwardCurves" sheetId="5" r:id="rId5"/>
    <sheet name="Dubai&amp;Tapis" sheetId="7" r:id="rId6"/>
    <sheet name="Basis" sheetId="13" r:id="rId7"/>
    <sheet name="Chart1" sheetId="19" r:id="rId8"/>
    <sheet name="Forward curve model" sheetId="16" r:id="rId9"/>
    <sheet name="Motion" sheetId="17" r:id="rId10"/>
    <sheet name="MR of spread of basis" sheetId="15" r:id="rId11"/>
    <sheet name="Mean Reversion" sheetId="14" r:id="rId12"/>
  </sheets>
  <calcPr calcId="0" iterate="1"/>
</workbook>
</file>

<file path=xl/calcChain.xml><?xml version="1.0" encoding="utf-8"?>
<calcChain xmlns="http://schemas.openxmlformats.org/spreadsheetml/2006/main">
  <c r="B5" i="13" l="1"/>
  <c r="C5" i="13"/>
  <c r="D5" i="13"/>
  <c r="F5" i="13"/>
  <c r="H5" i="13"/>
  <c r="K5" i="13"/>
  <c r="L5" i="13"/>
  <c r="B6" i="13"/>
  <c r="C6" i="13"/>
  <c r="D6" i="13"/>
  <c r="F6" i="13"/>
  <c r="H6" i="13"/>
  <c r="K6" i="13"/>
  <c r="L6" i="13"/>
  <c r="B7" i="13"/>
  <c r="C7" i="13"/>
  <c r="D7" i="13"/>
  <c r="F7" i="13"/>
  <c r="H7" i="13"/>
  <c r="K7" i="13"/>
  <c r="L7" i="13"/>
  <c r="B8" i="13"/>
  <c r="C8" i="13"/>
  <c r="D8" i="13"/>
  <c r="F8" i="13"/>
  <c r="H8" i="13"/>
  <c r="K8" i="13"/>
  <c r="L8" i="13"/>
  <c r="B9" i="13"/>
  <c r="C9" i="13"/>
  <c r="D9" i="13"/>
  <c r="F9" i="13"/>
  <c r="H9" i="13"/>
  <c r="K9" i="13"/>
  <c r="L9" i="13"/>
  <c r="B10" i="13"/>
  <c r="C10" i="13"/>
  <c r="D10" i="13"/>
  <c r="F10" i="13"/>
  <c r="H10" i="13"/>
  <c r="K10" i="13"/>
  <c r="L10" i="13"/>
  <c r="B11" i="13"/>
  <c r="C11" i="13"/>
  <c r="D11" i="13"/>
  <c r="F11" i="13"/>
  <c r="H11" i="13"/>
  <c r="K11" i="13"/>
  <c r="L11" i="13"/>
  <c r="B12" i="13"/>
  <c r="C12" i="13"/>
  <c r="D12" i="13"/>
  <c r="F12" i="13"/>
  <c r="H12" i="13"/>
  <c r="K12" i="13"/>
  <c r="L12" i="13"/>
  <c r="B13" i="13"/>
  <c r="C13" i="13"/>
  <c r="D13" i="13"/>
  <c r="F13" i="13"/>
  <c r="H13" i="13"/>
  <c r="K13" i="13"/>
  <c r="L13" i="13"/>
  <c r="B14" i="13"/>
  <c r="C14" i="13"/>
  <c r="D14" i="13"/>
  <c r="F14" i="13"/>
  <c r="H14" i="13"/>
  <c r="K14" i="13"/>
  <c r="L14" i="13"/>
  <c r="B15" i="13"/>
  <c r="C15" i="13"/>
  <c r="D15" i="13"/>
  <c r="F15" i="13"/>
  <c r="H15" i="13"/>
  <c r="K15" i="13"/>
  <c r="L15" i="13"/>
  <c r="B16" i="13"/>
  <c r="C16" i="13"/>
  <c r="D16" i="13"/>
  <c r="F16" i="13"/>
  <c r="H16" i="13"/>
  <c r="K16" i="13"/>
  <c r="L16" i="13"/>
  <c r="B17" i="13"/>
  <c r="C17" i="13"/>
  <c r="D17" i="13"/>
  <c r="F17" i="13"/>
  <c r="H17" i="13"/>
  <c r="K17" i="13"/>
  <c r="L17" i="13"/>
  <c r="B18" i="13"/>
  <c r="C18" i="13"/>
  <c r="D18" i="13"/>
  <c r="F18" i="13"/>
  <c r="H18" i="13"/>
  <c r="K18" i="13"/>
  <c r="L18" i="13"/>
  <c r="B19" i="13"/>
  <c r="C19" i="13"/>
  <c r="D19" i="13"/>
  <c r="F19" i="13"/>
  <c r="H19" i="13"/>
  <c r="K19" i="13"/>
  <c r="L19" i="13"/>
  <c r="B20" i="13"/>
  <c r="C20" i="13"/>
  <c r="D20" i="13"/>
  <c r="F20" i="13"/>
  <c r="H20" i="13"/>
  <c r="K20" i="13"/>
  <c r="L20" i="13"/>
  <c r="B21" i="13"/>
  <c r="C21" i="13"/>
  <c r="D21" i="13"/>
  <c r="F21" i="13"/>
  <c r="H21" i="13"/>
  <c r="K21" i="13"/>
  <c r="L21" i="13"/>
  <c r="B22" i="13"/>
  <c r="C22" i="13"/>
  <c r="D22" i="13"/>
  <c r="F22" i="13"/>
  <c r="H22" i="13"/>
  <c r="K22" i="13"/>
  <c r="L22" i="13"/>
  <c r="B23" i="13"/>
  <c r="C23" i="13"/>
  <c r="D23" i="13"/>
  <c r="F23" i="13"/>
  <c r="H23" i="13"/>
  <c r="K23" i="13"/>
  <c r="L23" i="13"/>
  <c r="B24" i="13"/>
  <c r="C24" i="13"/>
  <c r="D24" i="13"/>
  <c r="F24" i="13"/>
  <c r="H24" i="13"/>
  <c r="K24" i="13"/>
  <c r="L24" i="13"/>
  <c r="B25" i="13"/>
  <c r="C25" i="13"/>
  <c r="D25" i="13"/>
  <c r="F25" i="13"/>
  <c r="H25" i="13"/>
  <c r="K25" i="13"/>
  <c r="L25" i="13"/>
  <c r="B26" i="13"/>
  <c r="C26" i="13"/>
  <c r="D26" i="13"/>
  <c r="F26" i="13"/>
  <c r="H26" i="13"/>
  <c r="K26" i="13"/>
  <c r="L26" i="13"/>
  <c r="B27" i="13"/>
  <c r="C27" i="13"/>
  <c r="D27" i="13"/>
  <c r="F27" i="13"/>
  <c r="H27" i="13"/>
  <c r="K27" i="13"/>
  <c r="L27" i="13"/>
  <c r="B28" i="13"/>
  <c r="C28" i="13"/>
  <c r="D28" i="13"/>
  <c r="F28" i="13"/>
  <c r="H28" i="13"/>
  <c r="K28" i="13"/>
  <c r="L28" i="13"/>
  <c r="B29" i="13"/>
  <c r="C29" i="13"/>
  <c r="D29" i="13"/>
  <c r="F29" i="13"/>
  <c r="H29" i="13"/>
  <c r="K29" i="13"/>
  <c r="L29" i="13"/>
  <c r="B30" i="13"/>
  <c r="C30" i="13"/>
  <c r="D30" i="13"/>
  <c r="F30" i="13"/>
  <c r="H30" i="13"/>
  <c r="K30" i="13"/>
  <c r="L30" i="13"/>
  <c r="B31" i="13"/>
  <c r="C31" i="13"/>
  <c r="D31" i="13"/>
  <c r="F31" i="13"/>
  <c r="H31" i="13"/>
  <c r="K31" i="13"/>
  <c r="L31" i="13"/>
  <c r="B32" i="13"/>
  <c r="C32" i="13"/>
  <c r="D32" i="13"/>
  <c r="F32" i="13"/>
  <c r="H32" i="13"/>
  <c r="K32" i="13"/>
  <c r="L32" i="13"/>
  <c r="B33" i="13"/>
  <c r="C33" i="13"/>
  <c r="D33" i="13"/>
  <c r="F33" i="13"/>
  <c r="H33" i="13"/>
  <c r="K33" i="13"/>
  <c r="L33" i="13"/>
  <c r="B34" i="13"/>
  <c r="C34" i="13"/>
  <c r="D34" i="13"/>
  <c r="F34" i="13"/>
  <c r="H34" i="13"/>
  <c r="K34" i="13"/>
  <c r="L34" i="13"/>
  <c r="B35" i="13"/>
  <c r="C35" i="13"/>
  <c r="D35" i="13"/>
  <c r="F35" i="13"/>
  <c r="H35" i="13"/>
  <c r="K35" i="13"/>
  <c r="L35" i="13"/>
  <c r="B36" i="13"/>
  <c r="C36" i="13"/>
  <c r="D36" i="13"/>
  <c r="F36" i="13"/>
  <c r="H36" i="13"/>
  <c r="K36" i="13"/>
  <c r="L36" i="13"/>
  <c r="B37" i="13"/>
  <c r="C37" i="13"/>
  <c r="D37" i="13"/>
  <c r="F37" i="13"/>
  <c r="H37" i="13"/>
  <c r="K37" i="13"/>
  <c r="L37" i="13"/>
  <c r="B38" i="13"/>
  <c r="C38" i="13"/>
  <c r="D38" i="13"/>
  <c r="F38" i="13"/>
  <c r="H38" i="13"/>
  <c r="K38" i="13"/>
  <c r="L38" i="13"/>
  <c r="B39" i="13"/>
  <c r="C39" i="13"/>
  <c r="D39" i="13"/>
  <c r="F39" i="13"/>
  <c r="H39" i="13"/>
  <c r="K39" i="13"/>
  <c r="L39" i="13"/>
  <c r="B40" i="13"/>
  <c r="C40" i="13"/>
  <c r="D40" i="13"/>
  <c r="F40" i="13"/>
  <c r="H40" i="13"/>
  <c r="K40" i="13"/>
  <c r="L40" i="13"/>
  <c r="B41" i="13"/>
  <c r="C41" i="13"/>
  <c r="D41" i="13"/>
  <c r="F41" i="13"/>
  <c r="H41" i="13"/>
  <c r="K41" i="13"/>
  <c r="L41" i="13"/>
  <c r="B42" i="13"/>
  <c r="C42" i="13"/>
  <c r="D42" i="13"/>
  <c r="F42" i="13"/>
  <c r="H42" i="13"/>
  <c r="K42" i="13"/>
  <c r="L42" i="13"/>
  <c r="B43" i="13"/>
  <c r="C43" i="13"/>
  <c r="D43" i="13"/>
  <c r="F43" i="13"/>
  <c r="H43" i="13"/>
  <c r="K43" i="13"/>
  <c r="L43" i="13"/>
  <c r="B44" i="13"/>
  <c r="C44" i="13"/>
  <c r="D44" i="13"/>
  <c r="F44" i="13"/>
  <c r="H44" i="13"/>
  <c r="K44" i="13"/>
  <c r="L44" i="13"/>
  <c r="B45" i="13"/>
  <c r="C45" i="13"/>
  <c r="D45" i="13"/>
  <c r="F45" i="13"/>
  <c r="H45" i="13"/>
  <c r="K45" i="13"/>
  <c r="L45" i="13"/>
  <c r="B46" i="13"/>
  <c r="C46" i="13"/>
  <c r="D46" i="13"/>
  <c r="F46" i="13"/>
  <c r="H46" i="13"/>
  <c r="K46" i="13"/>
  <c r="L46" i="13"/>
  <c r="B47" i="13"/>
  <c r="C47" i="13"/>
  <c r="D47" i="13"/>
  <c r="F47" i="13"/>
  <c r="H47" i="13"/>
  <c r="K47" i="13"/>
  <c r="L47" i="13"/>
  <c r="B48" i="13"/>
  <c r="C48" i="13"/>
  <c r="D48" i="13"/>
  <c r="F48" i="13"/>
  <c r="H48" i="13"/>
  <c r="K48" i="13"/>
  <c r="L48" i="13"/>
  <c r="B49" i="13"/>
  <c r="C49" i="13"/>
  <c r="D49" i="13"/>
  <c r="F49" i="13"/>
  <c r="H49" i="13"/>
  <c r="K49" i="13"/>
  <c r="L49" i="13"/>
  <c r="B50" i="13"/>
  <c r="C50" i="13"/>
  <c r="D50" i="13"/>
  <c r="F50" i="13"/>
  <c r="H50" i="13"/>
  <c r="K50" i="13"/>
  <c r="L50" i="13"/>
  <c r="B51" i="13"/>
  <c r="C51" i="13"/>
  <c r="D51" i="13"/>
  <c r="F51" i="13"/>
  <c r="H51" i="13"/>
  <c r="K51" i="13"/>
  <c r="L51" i="13"/>
  <c r="B52" i="13"/>
  <c r="C52" i="13"/>
  <c r="D52" i="13"/>
  <c r="F52" i="13"/>
  <c r="H52" i="13"/>
  <c r="K52" i="13"/>
  <c r="L52" i="13"/>
  <c r="B53" i="13"/>
  <c r="C53" i="13"/>
  <c r="D53" i="13"/>
  <c r="F53" i="13"/>
  <c r="H53" i="13"/>
  <c r="K53" i="13"/>
  <c r="L53" i="13"/>
  <c r="B54" i="13"/>
  <c r="C54" i="13"/>
  <c r="D54" i="13"/>
  <c r="F54" i="13"/>
  <c r="H54" i="13"/>
  <c r="K54" i="13"/>
  <c r="L54" i="13"/>
  <c r="B55" i="13"/>
  <c r="C55" i="13"/>
  <c r="D55" i="13"/>
  <c r="F55" i="13"/>
  <c r="H55" i="13"/>
  <c r="K55" i="13"/>
  <c r="L55" i="13"/>
  <c r="B56" i="13"/>
  <c r="C56" i="13"/>
  <c r="D56" i="13"/>
  <c r="F56" i="13"/>
  <c r="H56" i="13"/>
  <c r="K56" i="13"/>
  <c r="L56" i="13"/>
  <c r="B57" i="13"/>
  <c r="C57" i="13"/>
  <c r="D57" i="13"/>
  <c r="F57" i="13"/>
  <c r="H57" i="13"/>
  <c r="K57" i="13"/>
  <c r="L57" i="13"/>
  <c r="B58" i="13"/>
  <c r="C58" i="13"/>
  <c r="D58" i="13"/>
  <c r="F58" i="13"/>
  <c r="H58" i="13"/>
  <c r="K58" i="13"/>
  <c r="L58" i="13"/>
  <c r="B59" i="13"/>
  <c r="C59" i="13"/>
  <c r="D59" i="13"/>
  <c r="F59" i="13"/>
  <c r="H59" i="13"/>
  <c r="K59" i="13"/>
  <c r="L59" i="13"/>
  <c r="B60" i="13"/>
  <c r="C60" i="13"/>
  <c r="D60" i="13"/>
  <c r="F60" i="13"/>
  <c r="H60" i="13"/>
  <c r="K60" i="13"/>
  <c r="L60" i="13"/>
  <c r="B61" i="13"/>
  <c r="C61" i="13"/>
  <c r="D61" i="13"/>
  <c r="F61" i="13"/>
  <c r="H61" i="13"/>
  <c r="K61" i="13"/>
  <c r="L61" i="13"/>
  <c r="B62" i="13"/>
  <c r="C62" i="13"/>
  <c r="D62" i="13"/>
  <c r="F62" i="13"/>
  <c r="H62" i="13"/>
  <c r="K62" i="13"/>
  <c r="L62" i="13"/>
  <c r="B63" i="13"/>
  <c r="C63" i="13"/>
  <c r="D63" i="13"/>
  <c r="F63" i="13"/>
  <c r="H63" i="13"/>
  <c r="K63" i="13"/>
  <c r="L63" i="13"/>
  <c r="B64" i="13"/>
  <c r="C64" i="13"/>
  <c r="D64" i="13"/>
  <c r="F64" i="13"/>
  <c r="H64" i="13"/>
  <c r="K64" i="13"/>
  <c r="L64" i="13"/>
  <c r="B65" i="13"/>
  <c r="C65" i="13"/>
  <c r="D65" i="13"/>
  <c r="F65" i="13"/>
  <c r="H65" i="13"/>
  <c r="K65" i="13"/>
  <c r="L65" i="13"/>
  <c r="B66" i="13"/>
  <c r="C66" i="13"/>
  <c r="D66" i="13"/>
  <c r="F66" i="13"/>
  <c r="H66" i="13"/>
  <c r="K66" i="13"/>
  <c r="L66" i="13"/>
  <c r="B67" i="13"/>
  <c r="C67" i="13"/>
  <c r="D67" i="13"/>
  <c r="F67" i="13"/>
  <c r="H67" i="13"/>
  <c r="K67" i="13"/>
  <c r="L67" i="13"/>
  <c r="B68" i="13"/>
  <c r="C68" i="13"/>
  <c r="D68" i="13"/>
  <c r="F68" i="13"/>
  <c r="H68" i="13"/>
  <c r="K68" i="13"/>
  <c r="L68" i="13"/>
  <c r="B69" i="13"/>
  <c r="C69" i="13"/>
  <c r="D69" i="13"/>
  <c r="F69" i="13"/>
  <c r="H69" i="13"/>
  <c r="K69" i="13"/>
  <c r="L69" i="13"/>
  <c r="B70" i="13"/>
  <c r="C70" i="13"/>
  <c r="D70" i="13"/>
  <c r="F70" i="13"/>
  <c r="H70" i="13"/>
  <c r="K70" i="13"/>
  <c r="L70" i="13"/>
  <c r="B71" i="13"/>
  <c r="C71" i="13"/>
  <c r="D71" i="13"/>
  <c r="F71" i="13"/>
  <c r="H71" i="13"/>
  <c r="K71" i="13"/>
  <c r="L71" i="13"/>
  <c r="B72" i="13"/>
  <c r="C72" i="13"/>
  <c r="D72" i="13"/>
  <c r="F72" i="13"/>
  <c r="H72" i="13"/>
  <c r="K72" i="13"/>
  <c r="L72" i="13"/>
  <c r="B73" i="13"/>
  <c r="C73" i="13"/>
  <c r="D73" i="13"/>
  <c r="F73" i="13"/>
  <c r="H73" i="13"/>
  <c r="K73" i="13"/>
  <c r="L73" i="13"/>
  <c r="B74" i="13"/>
  <c r="C74" i="13"/>
  <c r="D74" i="13"/>
  <c r="F74" i="13"/>
  <c r="H74" i="13"/>
  <c r="K74" i="13"/>
  <c r="L74" i="13"/>
  <c r="B75" i="13"/>
  <c r="C75" i="13"/>
  <c r="D75" i="13"/>
  <c r="F75" i="13"/>
  <c r="H75" i="13"/>
  <c r="K75" i="13"/>
  <c r="L75" i="13"/>
  <c r="B76" i="13"/>
  <c r="C76" i="13"/>
  <c r="D76" i="13"/>
  <c r="F76" i="13"/>
  <c r="H76" i="13"/>
  <c r="K76" i="13"/>
  <c r="L76" i="13"/>
  <c r="B77" i="13"/>
  <c r="C77" i="13"/>
  <c r="D77" i="13"/>
  <c r="F77" i="13"/>
  <c r="H77" i="13"/>
  <c r="K77" i="13"/>
  <c r="L77" i="13"/>
  <c r="B78" i="13"/>
  <c r="C78" i="13"/>
  <c r="D78" i="13"/>
  <c r="F78" i="13"/>
  <c r="H78" i="13"/>
  <c r="K78" i="13"/>
  <c r="L78" i="13"/>
  <c r="B79" i="13"/>
  <c r="C79" i="13"/>
  <c r="D79" i="13"/>
  <c r="F79" i="13"/>
  <c r="H79" i="13"/>
  <c r="K79" i="13"/>
  <c r="L79" i="13"/>
  <c r="B80" i="13"/>
  <c r="C80" i="13"/>
  <c r="D80" i="13"/>
  <c r="F80" i="13"/>
  <c r="H80" i="13"/>
  <c r="K80" i="13"/>
  <c r="L80" i="13"/>
  <c r="B81" i="13"/>
  <c r="C81" i="13"/>
  <c r="D81" i="13"/>
  <c r="F81" i="13"/>
  <c r="H81" i="13"/>
  <c r="K81" i="13"/>
  <c r="L81" i="13"/>
  <c r="B82" i="13"/>
  <c r="C82" i="13"/>
  <c r="D82" i="13"/>
  <c r="F82" i="13"/>
  <c r="H82" i="13"/>
  <c r="K82" i="13"/>
  <c r="L82" i="13"/>
  <c r="B83" i="13"/>
  <c r="C83" i="13"/>
  <c r="D83" i="13"/>
  <c r="F83" i="13"/>
  <c r="H83" i="13"/>
  <c r="K83" i="13"/>
  <c r="L83" i="13"/>
  <c r="B84" i="13"/>
  <c r="C84" i="13"/>
  <c r="D84" i="13"/>
  <c r="F84" i="13"/>
  <c r="H84" i="13"/>
  <c r="K84" i="13"/>
  <c r="L84" i="13"/>
  <c r="B85" i="13"/>
  <c r="C85" i="13"/>
  <c r="D85" i="13"/>
  <c r="F85" i="13"/>
  <c r="H85" i="13"/>
  <c r="K85" i="13"/>
  <c r="L85" i="13"/>
  <c r="B86" i="13"/>
  <c r="C86" i="13"/>
  <c r="D86" i="13"/>
  <c r="F86" i="13"/>
  <c r="H86" i="13"/>
  <c r="K86" i="13"/>
  <c r="L86" i="13"/>
  <c r="B87" i="13"/>
  <c r="C87" i="13"/>
  <c r="D87" i="13"/>
  <c r="F87" i="13"/>
  <c r="H87" i="13"/>
  <c r="K87" i="13"/>
  <c r="L87" i="13"/>
  <c r="B88" i="13"/>
  <c r="C88" i="13"/>
  <c r="D88" i="13"/>
  <c r="F88" i="13"/>
  <c r="H88" i="13"/>
  <c r="K88" i="13"/>
  <c r="L88" i="13"/>
  <c r="B89" i="13"/>
  <c r="C89" i="13"/>
  <c r="D89" i="13"/>
  <c r="F89" i="13"/>
  <c r="H89" i="13"/>
  <c r="K89" i="13"/>
  <c r="L89" i="13"/>
  <c r="B90" i="13"/>
  <c r="C90" i="13"/>
  <c r="D90" i="13"/>
  <c r="F90" i="13"/>
  <c r="H90" i="13"/>
  <c r="K90" i="13"/>
  <c r="L90" i="13"/>
  <c r="B91" i="13"/>
  <c r="C91" i="13"/>
  <c r="D91" i="13"/>
  <c r="F91" i="13"/>
  <c r="H91" i="13"/>
  <c r="K91" i="13"/>
  <c r="L91" i="13"/>
  <c r="B92" i="13"/>
  <c r="C92" i="13"/>
  <c r="D92" i="13"/>
  <c r="F92" i="13"/>
  <c r="H92" i="13"/>
  <c r="K92" i="13"/>
  <c r="L92" i="13"/>
  <c r="B93" i="13"/>
  <c r="C93" i="13"/>
  <c r="D93" i="13"/>
  <c r="F93" i="13"/>
  <c r="H93" i="13"/>
  <c r="K93" i="13"/>
  <c r="L93" i="13"/>
  <c r="B94" i="13"/>
  <c r="C94" i="13"/>
  <c r="D94" i="13"/>
  <c r="F94" i="13"/>
  <c r="H94" i="13"/>
  <c r="K94" i="13"/>
  <c r="L94" i="13"/>
  <c r="B95" i="13"/>
  <c r="C95" i="13"/>
  <c r="D95" i="13"/>
  <c r="F95" i="13"/>
  <c r="H95" i="13"/>
  <c r="K95" i="13"/>
  <c r="L95" i="13"/>
  <c r="B96" i="13"/>
  <c r="C96" i="13"/>
  <c r="D96" i="13"/>
  <c r="F96" i="13"/>
  <c r="H96" i="13"/>
  <c r="K96" i="13"/>
  <c r="L96" i="13"/>
  <c r="B97" i="13"/>
  <c r="C97" i="13"/>
  <c r="D97" i="13"/>
  <c r="F97" i="13"/>
  <c r="H97" i="13"/>
  <c r="K97" i="13"/>
  <c r="L97" i="13"/>
  <c r="B98" i="13"/>
  <c r="C98" i="13"/>
  <c r="D98" i="13"/>
  <c r="F98" i="13"/>
  <c r="H98" i="13"/>
  <c r="K98" i="13"/>
  <c r="L98" i="13"/>
  <c r="B99" i="13"/>
  <c r="C99" i="13"/>
  <c r="D99" i="13"/>
  <c r="F99" i="13"/>
  <c r="H99" i="13"/>
  <c r="K99" i="13"/>
  <c r="L99" i="13"/>
  <c r="B100" i="13"/>
  <c r="C100" i="13"/>
  <c r="D100" i="13"/>
  <c r="F100" i="13"/>
  <c r="H100" i="13"/>
  <c r="K100" i="13"/>
  <c r="L100" i="13"/>
  <c r="B101" i="13"/>
  <c r="C101" i="13"/>
  <c r="D101" i="13"/>
  <c r="F101" i="13"/>
  <c r="H101" i="13"/>
  <c r="K101" i="13"/>
  <c r="L101" i="13"/>
  <c r="B102" i="13"/>
  <c r="C102" i="13"/>
  <c r="D102" i="13"/>
  <c r="F102" i="13"/>
  <c r="H102" i="13"/>
  <c r="K102" i="13"/>
  <c r="L102" i="13"/>
  <c r="B103" i="13"/>
  <c r="C103" i="13"/>
  <c r="D103" i="13"/>
  <c r="F103" i="13"/>
  <c r="H103" i="13"/>
  <c r="K103" i="13"/>
  <c r="L103" i="13"/>
  <c r="B104" i="13"/>
  <c r="C104" i="13"/>
  <c r="D104" i="13"/>
  <c r="F104" i="13"/>
  <c r="H104" i="13"/>
  <c r="K104" i="13"/>
  <c r="L104" i="13"/>
  <c r="B105" i="13"/>
  <c r="C105" i="13"/>
  <c r="D105" i="13"/>
  <c r="F105" i="13"/>
  <c r="H105" i="13"/>
  <c r="K105" i="13"/>
  <c r="L105" i="13"/>
  <c r="B106" i="13"/>
  <c r="C106" i="13"/>
  <c r="D106" i="13"/>
  <c r="F106" i="13"/>
  <c r="H106" i="13"/>
  <c r="K106" i="13"/>
  <c r="L106" i="13"/>
  <c r="B107" i="13"/>
  <c r="C107" i="13"/>
  <c r="D107" i="13"/>
  <c r="F107" i="13"/>
  <c r="H107" i="13"/>
  <c r="K107" i="13"/>
  <c r="L107" i="13"/>
  <c r="B108" i="13"/>
  <c r="C108" i="13"/>
  <c r="D108" i="13"/>
  <c r="F108" i="13"/>
  <c r="H108" i="13"/>
  <c r="K108" i="13"/>
  <c r="L108" i="13"/>
  <c r="B109" i="13"/>
  <c r="C109" i="13"/>
  <c r="D109" i="13"/>
  <c r="F109" i="13"/>
  <c r="H109" i="13"/>
  <c r="K109" i="13"/>
  <c r="L109" i="13"/>
  <c r="B110" i="13"/>
  <c r="C110" i="13"/>
  <c r="D110" i="13"/>
  <c r="F110" i="13"/>
  <c r="H110" i="13"/>
  <c r="K110" i="13"/>
  <c r="L110" i="13"/>
  <c r="B111" i="13"/>
  <c r="C111" i="13"/>
  <c r="D111" i="13"/>
  <c r="F111" i="13"/>
  <c r="H111" i="13"/>
  <c r="K111" i="13"/>
  <c r="L111" i="13"/>
  <c r="J89" i="7"/>
  <c r="K89" i="7"/>
  <c r="J90" i="7"/>
  <c r="K90" i="7"/>
  <c r="J91" i="7"/>
  <c r="K91" i="7"/>
  <c r="J92" i="7"/>
  <c r="K92" i="7"/>
  <c r="J93" i="7"/>
  <c r="K93" i="7"/>
  <c r="J94" i="7"/>
  <c r="K94" i="7"/>
  <c r="J95" i="7"/>
  <c r="K95" i="7"/>
  <c r="J96" i="7"/>
  <c r="K96" i="7"/>
  <c r="J97" i="7"/>
  <c r="K97" i="7"/>
  <c r="J98" i="7"/>
  <c r="K98" i="7"/>
  <c r="J99" i="7"/>
  <c r="K99" i="7"/>
  <c r="B4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W7" i="16"/>
  <c r="X7" i="16"/>
  <c r="Y7" i="16"/>
  <c r="Z7" i="16"/>
  <c r="AA7" i="16"/>
  <c r="AB7" i="16"/>
  <c r="AC7" i="16"/>
  <c r="AD7" i="16"/>
  <c r="AE7" i="16"/>
  <c r="AF7" i="16"/>
  <c r="AG7" i="16"/>
  <c r="AH7" i="16"/>
  <c r="AI7" i="16"/>
  <c r="AJ7" i="16"/>
  <c r="AK7" i="16"/>
  <c r="AL7" i="16"/>
  <c r="AM7" i="16"/>
  <c r="AN7" i="16"/>
  <c r="E8" i="16"/>
  <c r="F8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AH11" i="16"/>
  <c r="AI11" i="16"/>
  <c r="AJ11" i="16"/>
  <c r="AK11" i="16"/>
  <c r="AL11" i="16"/>
  <c r="AM11" i="16"/>
  <c r="AN11" i="16"/>
  <c r="F13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AH15" i="16"/>
  <c r="AI15" i="16"/>
  <c r="AJ15" i="16"/>
  <c r="AK15" i="16"/>
  <c r="AL15" i="16"/>
  <c r="AM15" i="16"/>
  <c r="AN15" i="16"/>
  <c r="D18" i="16"/>
  <c r="E18" i="16"/>
  <c r="F18" i="16"/>
  <c r="G18" i="16"/>
  <c r="H18" i="16"/>
  <c r="I18" i="16"/>
  <c r="J18" i="16"/>
  <c r="K18" i="16"/>
  <c r="L18" i="16"/>
  <c r="M18" i="16"/>
  <c r="N18" i="16"/>
  <c r="O18" i="16"/>
  <c r="P18" i="16"/>
  <c r="Q18" i="16"/>
  <c r="R18" i="16"/>
  <c r="S18" i="16"/>
  <c r="T18" i="16"/>
  <c r="U18" i="16"/>
  <c r="V18" i="16"/>
  <c r="W18" i="16"/>
  <c r="X18" i="16"/>
  <c r="Y18" i="16"/>
  <c r="Z18" i="16"/>
  <c r="AA18" i="16"/>
  <c r="AB18" i="16"/>
  <c r="AC18" i="16"/>
  <c r="AD18" i="16"/>
  <c r="AE18" i="16"/>
  <c r="AF18" i="16"/>
  <c r="AG18" i="16"/>
  <c r="AH18" i="16"/>
  <c r="AI18" i="16"/>
  <c r="AJ18" i="16"/>
  <c r="AK18" i="16"/>
  <c r="AL18" i="16"/>
  <c r="AM18" i="16"/>
  <c r="AN18" i="16"/>
  <c r="F143" i="16"/>
  <c r="G143" i="16"/>
  <c r="H143" i="16"/>
  <c r="I143" i="16"/>
  <c r="J143" i="16"/>
  <c r="K143" i="16"/>
  <c r="L143" i="16"/>
  <c r="M143" i="16"/>
  <c r="N143" i="16"/>
  <c r="O143" i="16"/>
  <c r="P143" i="16"/>
  <c r="Q143" i="16"/>
  <c r="R143" i="16"/>
  <c r="S143" i="16"/>
  <c r="T143" i="16"/>
  <c r="U143" i="16"/>
  <c r="V143" i="16"/>
  <c r="W143" i="16"/>
  <c r="F144" i="16"/>
  <c r="G144" i="16"/>
  <c r="H144" i="16"/>
  <c r="I144" i="16"/>
  <c r="J144" i="16"/>
  <c r="K144" i="16"/>
  <c r="L144" i="16"/>
  <c r="M144" i="16"/>
  <c r="N144" i="16"/>
  <c r="O144" i="16"/>
  <c r="P144" i="16"/>
  <c r="Q144" i="16"/>
  <c r="R144" i="16"/>
  <c r="S144" i="16"/>
  <c r="T144" i="16"/>
  <c r="U144" i="16"/>
  <c r="V144" i="16"/>
  <c r="W144" i="16"/>
  <c r="F145" i="16"/>
  <c r="G145" i="16"/>
  <c r="H145" i="16"/>
  <c r="I145" i="16"/>
  <c r="J145" i="16"/>
  <c r="K145" i="16"/>
  <c r="L145" i="16"/>
  <c r="M145" i="16"/>
  <c r="N145" i="16"/>
  <c r="O145" i="16"/>
  <c r="P145" i="16"/>
  <c r="Q145" i="16"/>
  <c r="R145" i="16"/>
  <c r="S145" i="16"/>
  <c r="T145" i="16"/>
  <c r="U145" i="16"/>
  <c r="V145" i="16"/>
  <c r="W145" i="16"/>
  <c r="F146" i="16"/>
  <c r="G146" i="16"/>
  <c r="H146" i="16"/>
  <c r="I146" i="16"/>
  <c r="J146" i="16"/>
  <c r="K146" i="16"/>
  <c r="L146" i="16"/>
  <c r="M146" i="16"/>
  <c r="N146" i="16"/>
  <c r="O146" i="16"/>
  <c r="P146" i="16"/>
  <c r="Q146" i="16"/>
  <c r="R146" i="16"/>
  <c r="S146" i="16"/>
  <c r="T146" i="16"/>
  <c r="U146" i="16"/>
  <c r="V146" i="16"/>
  <c r="W146" i="16"/>
  <c r="F147" i="16"/>
  <c r="G147" i="16"/>
  <c r="H147" i="16"/>
  <c r="I147" i="16"/>
  <c r="J147" i="16"/>
  <c r="K147" i="16"/>
  <c r="L147" i="16"/>
  <c r="M147" i="16"/>
  <c r="N147" i="16"/>
  <c r="O147" i="16"/>
  <c r="P147" i="16"/>
  <c r="Q147" i="16"/>
  <c r="R147" i="16"/>
  <c r="S147" i="16"/>
  <c r="T147" i="16"/>
  <c r="U147" i="16"/>
  <c r="V147" i="16"/>
  <c r="W147" i="16"/>
  <c r="F148" i="16"/>
  <c r="G148" i="16"/>
  <c r="H148" i="16"/>
  <c r="I148" i="16"/>
  <c r="J148" i="16"/>
  <c r="K148" i="16"/>
  <c r="L148" i="16"/>
  <c r="M148" i="16"/>
  <c r="N148" i="16"/>
  <c r="O148" i="16"/>
  <c r="P148" i="16"/>
  <c r="Q148" i="16"/>
  <c r="R148" i="16"/>
  <c r="S148" i="16"/>
  <c r="T148" i="16"/>
  <c r="U148" i="16"/>
  <c r="V148" i="16"/>
  <c r="W148" i="16"/>
  <c r="F149" i="16"/>
  <c r="G149" i="16"/>
  <c r="H149" i="16"/>
  <c r="I149" i="16"/>
  <c r="J149" i="16"/>
  <c r="K149" i="16"/>
  <c r="L149" i="16"/>
  <c r="M149" i="16"/>
  <c r="N149" i="16"/>
  <c r="O149" i="16"/>
  <c r="P149" i="16"/>
  <c r="Q149" i="16"/>
  <c r="R149" i="16"/>
  <c r="S149" i="16"/>
  <c r="T149" i="16"/>
  <c r="U149" i="16"/>
  <c r="V149" i="16"/>
  <c r="W149" i="16"/>
  <c r="F150" i="16"/>
  <c r="G150" i="16"/>
  <c r="H150" i="16"/>
  <c r="I150" i="16"/>
  <c r="J150" i="16"/>
  <c r="K150" i="16"/>
  <c r="L150" i="16"/>
  <c r="M150" i="16"/>
  <c r="N150" i="16"/>
  <c r="O150" i="16"/>
  <c r="P150" i="16"/>
  <c r="Q150" i="16"/>
  <c r="R150" i="16"/>
  <c r="S150" i="16"/>
  <c r="T150" i="16"/>
  <c r="U150" i="16"/>
  <c r="V150" i="16"/>
  <c r="W150" i="16"/>
  <c r="F151" i="16"/>
  <c r="G151" i="16"/>
  <c r="H151" i="16"/>
  <c r="I151" i="16"/>
  <c r="J151" i="16"/>
  <c r="K151" i="16"/>
  <c r="L151" i="16"/>
  <c r="M151" i="16"/>
  <c r="N151" i="16"/>
  <c r="O151" i="16"/>
  <c r="P151" i="16"/>
  <c r="Q151" i="16"/>
  <c r="R151" i="16"/>
  <c r="S151" i="16"/>
  <c r="T151" i="16"/>
  <c r="U151" i="16"/>
  <c r="V151" i="16"/>
  <c r="W151" i="16"/>
  <c r="F152" i="16"/>
  <c r="G152" i="16"/>
  <c r="H152" i="16"/>
  <c r="I152" i="16"/>
  <c r="J152" i="16"/>
  <c r="K152" i="16"/>
  <c r="L152" i="16"/>
  <c r="M152" i="16"/>
  <c r="N152" i="16"/>
  <c r="O152" i="16"/>
  <c r="P152" i="16"/>
  <c r="Q152" i="16"/>
  <c r="R152" i="16"/>
  <c r="S152" i="16"/>
  <c r="T152" i="16"/>
  <c r="U152" i="16"/>
  <c r="V152" i="16"/>
  <c r="W152" i="16"/>
  <c r="F153" i="16"/>
  <c r="G153" i="16"/>
  <c r="H153" i="16"/>
  <c r="I153" i="16"/>
  <c r="J153" i="16"/>
  <c r="K153" i="16"/>
  <c r="L153" i="16"/>
  <c r="M153" i="16"/>
  <c r="N153" i="16"/>
  <c r="O153" i="16"/>
  <c r="P153" i="16"/>
  <c r="Q153" i="16"/>
  <c r="R153" i="16"/>
  <c r="S153" i="16"/>
  <c r="T153" i="16"/>
  <c r="U153" i="16"/>
  <c r="V153" i="16"/>
  <c r="W153" i="16"/>
  <c r="F154" i="16"/>
  <c r="G154" i="16"/>
  <c r="H154" i="16"/>
  <c r="I154" i="16"/>
  <c r="J154" i="16"/>
  <c r="K154" i="16"/>
  <c r="L154" i="16"/>
  <c r="M154" i="16"/>
  <c r="N154" i="16"/>
  <c r="O154" i="16"/>
  <c r="P154" i="16"/>
  <c r="Q154" i="16"/>
  <c r="R154" i="16"/>
  <c r="S154" i="16"/>
  <c r="T154" i="16"/>
  <c r="U154" i="16"/>
  <c r="V154" i="16"/>
  <c r="W154" i="16"/>
  <c r="F155" i="16"/>
  <c r="G155" i="16"/>
  <c r="H155" i="16"/>
  <c r="I155" i="16"/>
  <c r="J155" i="16"/>
  <c r="K155" i="16"/>
  <c r="L155" i="16"/>
  <c r="M155" i="16"/>
  <c r="N155" i="16"/>
  <c r="O155" i="16"/>
  <c r="P155" i="16"/>
  <c r="Q155" i="16"/>
  <c r="R155" i="16"/>
  <c r="S155" i="16"/>
  <c r="T155" i="16"/>
  <c r="U155" i="16"/>
  <c r="V155" i="16"/>
  <c r="W155" i="16"/>
  <c r="F156" i="16"/>
  <c r="G156" i="16"/>
  <c r="H156" i="16"/>
  <c r="I156" i="16"/>
  <c r="J156" i="16"/>
  <c r="K156" i="16"/>
  <c r="L156" i="16"/>
  <c r="M156" i="16"/>
  <c r="N156" i="16"/>
  <c r="O156" i="16"/>
  <c r="P156" i="16"/>
  <c r="Q156" i="16"/>
  <c r="R156" i="16"/>
  <c r="S156" i="16"/>
  <c r="T156" i="16"/>
  <c r="U156" i="16"/>
  <c r="V156" i="16"/>
  <c r="W156" i="16"/>
  <c r="F157" i="16"/>
  <c r="G157" i="16"/>
  <c r="H157" i="16"/>
  <c r="I157" i="16"/>
  <c r="J157" i="16"/>
  <c r="K157" i="16"/>
  <c r="L157" i="16"/>
  <c r="M157" i="16"/>
  <c r="N157" i="16"/>
  <c r="O157" i="16"/>
  <c r="P157" i="16"/>
  <c r="Q157" i="16"/>
  <c r="R157" i="16"/>
  <c r="S157" i="16"/>
  <c r="T157" i="16"/>
  <c r="U157" i="16"/>
  <c r="V157" i="16"/>
  <c r="W157" i="16"/>
  <c r="F158" i="16"/>
  <c r="G158" i="16"/>
  <c r="H158" i="16"/>
  <c r="I158" i="16"/>
  <c r="J158" i="16"/>
  <c r="K158" i="16"/>
  <c r="L158" i="16"/>
  <c r="M158" i="16"/>
  <c r="N158" i="16"/>
  <c r="O158" i="16"/>
  <c r="P158" i="16"/>
  <c r="Q158" i="16"/>
  <c r="R158" i="16"/>
  <c r="S158" i="16"/>
  <c r="T158" i="16"/>
  <c r="U158" i="16"/>
  <c r="V158" i="16"/>
  <c r="W158" i="16"/>
  <c r="F159" i="16"/>
  <c r="G159" i="16"/>
  <c r="H159" i="16"/>
  <c r="I159" i="16"/>
  <c r="J159" i="16"/>
  <c r="K159" i="16"/>
  <c r="L159" i="16"/>
  <c r="M159" i="16"/>
  <c r="N159" i="16"/>
  <c r="O159" i="16"/>
  <c r="P159" i="16"/>
  <c r="Q159" i="16"/>
  <c r="R159" i="16"/>
  <c r="S159" i="16"/>
  <c r="T159" i="16"/>
  <c r="U159" i="16"/>
  <c r="V159" i="16"/>
  <c r="W159" i="16"/>
  <c r="F160" i="16"/>
  <c r="G160" i="16"/>
  <c r="H160" i="16"/>
  <c r="I160" i="16"/>
  <c r="J160" i="16"/>
  <c r="K160" i="16"/>
  <c r="L160" i="16"/>
  <c r="M160" i="16"/>
  <c r="N160" i="16"/>
  <c r="O160" i="16"/>
  <c r="P160" i="16"/>
  <c r="Q160" i="16"/>
  <c r="R160" i="16"/>
  <c r="S160" i="16"/>
  <c r="T160" i="16"/>
  <c r="U160" i="16"/>
  <c r="V160" i="16"/>
  <c r="W160" i="16"/>
  <c r="F161" i="16"/>
  <c r="G161" i="16"/>
  <c r="H161" i="16"/>
  <c r="I161" i="16"/>
  <c r="J161" i="16"/>
  <c r="K161" i="16"/>
  <c r="L161" i="16"/>
  <c r="M161" i="16"/>
  <c r="N161" i="16"/>
  <c r="O161" i="16"/>
  <c r="P161" i="16"/>
  <c r="Q161" i="16"/>
  <c r="R161" i="16"/>
  <c r="S161" i="16"/>
  <c r="T161" i="16"/>
  <c r="U161" i="16"/>
  <c r="V161" i="16"/>
  <c r="W161" i="16"/>
  <c r="F162" i="16"/>
  <c r="G162" i="16"/>
  <c r="H162" i="16"/>
  <c r="I162" i="16"/>
  <c r="J162" i="16"/>
  <c r="K162" i="16"/>
  <c r="L162" i="16"/>
  <c r="M162" i="16"/>
  <c r="N162" i="16"/>
  <c r="O162" i="16"/>
  <c r="P162" i="16"/>
  <c r="Q162" i="16"/>
  <c r="R162" i="16"/>
  <c r="S162" i="16"/>
  <c r="T162" i="16"/>
  <c r="U162" i="16"/>
  <c r="V162" i="16"/>
  <c r="W162" i="16"/>
  <c r="F163" i="16"/>
  <c r="G163" i="16"/>
  <c r="H163" i="16"/>
  <c r="I163" i="16"/>
  <c r="J163" i="16"/>
  <c r="K163" i="16"/>
  <c r="L163" i="16"/>
  <c r="M163" i="16"/>
  <c r="N163" i="16"/>
  <c r="O163" i="16"/>
  <c r="P163" i="16"/>
  <c r="Q163" i="16"/>
  <c r="R163" i="16"/>
  <c r="S163" i="16"/>
  <c r="T163" i="16"/>
  <c r="U163" i="16"/>
  <c r="V163" i="16"/>
  <c r="W163" i="16"/>
  <c r="F164" i="16"/>
  <c r="G164" i="16"/>
  <c r="H164" i="16"/>
  <c r="I164" i="16"/>
  <c r="J164" i="16"/>
  <c r="K164" i="16"/>
  <c r="L164" i="16"/>
  <c r="M164" i="16"/>
  <c r="N164" i="16"/>
  <c r="O164" i="16"/>
  <c r="P164" i="16"/>
  <c r="Q164" i="16"/>
  <c r="R164" i="16"/>
  <c r="S164" i="16"/>
  <c r="T164" i="16"/>
  <c r="U164" i="16"/>
  <c r="V164" i="16"/>
  <c r="W164" i="16"/>
  <c r="F165" i="16"/>
  <c r="G165" i="16"/>
  <c r="H165" i="16"/>
  <c r="I165" i="16"/>
  <c r="J165" i="16"/>
  <c r="K165" i="16"/>
  <c r="L165" i="16"/>
  <c r="M165" i="16"/>
  <c r="N165" i="16"/>
  <c r="O165" i="16"/>
  <c r="P165" i="16"/>
  <c r="Q165" i="16"/>
  <c r="R165" i="16"/>
  <c r="S165" i="16"/>
  <c r="T165" i="16"/>
  <c r="U165" i="16"/>
  <c r="V165" i="16"/>
  <c r="W165" i="16"/>
  <c r="F166" i="16"/>
  <c r="G166" i="16"/>
  <c r="H166" i="16"/>
  <c r="I166" i="16"/>
  <c r="J166" i="16"/>
  <c r="K166" i="16"/>
  <c r="L166" i="16"/>
  <c r="M166" i="16"/>
  <c r="N166" i="16"/>
  <c r="O166" i="16"/>
  <c r="P166" i="16"/>
  <c r="Q166" i="16"/>
  <c r="R166" i="16"/>
  <c r="S166" i="16"/>
  <c r="T166" i="16"/>
  <c r="U166" i="16"/>
  <c r="V166" i="16"/>
  <c r="W166" i="16"/>
  <c r="F167" i="16"/>
  <c r="G167" i="16"/>
  <c r="H167" i="16"/>
  <c r="I167" i="16"/>
  <c r="J167" i="16"/>
  <c r="K167" i="16"/>
  <c r="L167" i="16"/>
  <c r="M167" i="16"/>
  <c r="N167" i="16"/>
  <c r="O167" i="16"/>
  <c r="P167" i="16"/>
  <c r="Q167" i="16"/>
  <c r="R167" i="16"/>
  <c r="S167" i="16"/>
  <c r="T167" i="16"/>
  <c r="U167" i="16"/>
  <c r="V167" i="16"/>
  <c r="W167" i="16"/>
  <c r="F168" i="16"/>
  <c r="G168" i="16"/>
  <c r="H168" i="16"/>
  <c r="I168" i="16"/>
  <c r="J168" i="16"/>
  <c r="K168" i="16"/>
  <c r="L168" i="16"/>
  <c r="M168" i="16"/>
  <c r="N168" i="16"/>
  <c r="O168" i="16"/>
  <c r="P168" i="16"/>
  <c r="Q168" i="16"/>
  <c r="R168" i="16"/>
  <c r="S168" i="16"/>
  <c r="T168" i="16"/>
  <c r="U168" i="16"/>
  <c r="V168" i="16"/>
  <c r="W168" i="16"/>
  <c r="F169" i="16"/>
  <c r="G169" i="16"/>
  <c r="H169" i="16"/>
  <c r="I169" i="16"/>
  <c r="J169" i="16"/>
  <c r="K169" i="16"/>
  <c r="L169" i="16"/>
  <c r="M169" i="16"/>
  <c r="N169" i="16"/>
  <c r="O169" i="16"/>
  <c r="P169" i="16"/>
  <c r="Q169" i="16"/>
  <c r="R169" i="16"/>
  <c r="S169" i="16"/>
  <c r="T169" i="16"/>
  <c r="U169" i="16"/>
  <c r="V169" i="16"/>
  <c r="W169" i="16"/>
  <c r="F170" i="16"/>
  <c r="G170" i="16"/>
  <c r="H170" i="16"/>
  <c r="I170" i="16"/>
  <c r="J170" i="16"/>
  <c r="K170" i="16"/>
  <c r="L170" i="16"/>
  <c r="M170" i="16"/>
  <c r="N170" i="16"/>
  <c r="O170" i="16"/>
  <c r="P170" i="16"/>
  <c r="Q170" i="16"/>
  <c r="R170" i="16"/>
  <c r="S170" i="16"/>
  <c r="T170" i="16"/>
  <c r="U170" i="16"/>
  <c r="V170" i="16"/>
  <c r="W170" i="16"/>
  <c r="F171" i="16"/>
  <c r="G171" i="16"/>
  <c r="H171" i="16"/>
  <c r="I171" i="16"/>
  <c r="J171" i="16"/>
  <c r="K171" i="16"/>
  <c r="L171" i="16"/>
  <c r="M171" i="16"/>
  <c r="N171" i="16"/>
  <c r="O171" i="16"/>
  <c r="P171" i="16"/>
  <c r="Q171" i="16"/>
  <c r="R171" i="16"/>
  <c r="S171" i="16"/>
  <c r="T171" i="16"/>
  <c r="U171" i="16"/>
  <c r="V171" i="16"/>
  <c r="W171" i="16"/>
  <c r="F172" i="16"/>
  <c r="G172" i="16"/>
  <c r="H172" i="16"/>
  <c r="I172" i="16"/>
  <c r="J172" i="16"/>
  <c r="K172" i="16"/>
  <c r="L172" i="16"/>
  <c r="M172" i="16"/>
  <c r="N172" i="16"/>
  <c r="O172" i="16"/>
  <c r="P172" i="16"/>
  <c r="Q172" i="16"/>
  <c r="R172" i="16"/>
  <c r="S172" i="16"/>
  <c r="T172" i="16"/>
  <c r="U172" i="16"/>
  <c r="V172" i="16"/>
  <c r="W172" i="16"/>
  <c r="F173" i="16"/>
  <c r="G173" i="16"/>
  <c r="H173" i="16"/>
  <c r="I173" i="16"/>
  <c r="J173" i="16"/>
  <c r="K173" i="16"/>
  <c r="L173" i="16"/>
  <c r="M173" i="16"/>
  <c r="N173" i="16"/>
  <c r="O173" i="16"/>
  <c r="P173" i="16"/>
  <c r="Q173" i="16"/>
  <c r="R173" i="16"/>
  <c r="S173" i="16"/>
  <c r="T173" i="16"/>
  <c r="U173" i="16"/>
  <c r="V173" i="16"/>
  <c r="W173" i="16"/>
  <c r="F174" i="16"/>
  <c r="G174" i="16"/>
  <c r="H174" i="16"/>
  <c r="I174" i="16"/>
  <c r="J174" i="16"/>
  <c r="K174" i="16"/>
  <c r="L174" i="16"/>
  <c r="M174" i="16"/>
  <c r="N174" i="16"/>
  <c r="O174" i="16"/>
  <c r="P174" i="16"/>
  <c r="Q174" i="16"/>
  <c r="R174" i="16"/>
  <c r="S174" i="16"/>
  <c r="T174" i="16"/>
  <c r="U174" i="16"/>
  <c r="V174" i="16"/>
  <c r="W174" i="16"/>
  <c r="F175" i="16"/>
  <c r="G175" i="16"/>
  <c r="H175" i="16"/>
  <c r="I175" i="16"/>
  <c r="J175" i="16"/>
  <c r="K175" i="16"/>
  <c r="L175" i="16"/>
  <c r="M175" i="16"/>
  <c r="N175" i="16"/>
  <c r="O175" i="16"/>
  <c r="P175" i="16"/>
  <c r="Q175" i="16"/>
  <c r="R175" i="16"/>
  <c r="S175" i="16"/>
  <c r="T175" i="16"/>
  <c r="U175" i="16"/>
  <c r="V175" i="16"/>
  <c r="W175" i="16"/>
  <c r="F176" i="16"/>
  <c r="G176" i="16"/>
  <c r="H176" i="16"/>
  <c r="I176" i="16"/>
  <c r="J176" i="16"/>
  <c r="K176" i="16"/>
  <c r="L176" i="16"/>
  <c r="M176" i="16"/>
  <c r="N176" i="16"/>
  <c r="O176" i="16"/>
  <c r="P176" i="16"/>
  <c r="Q176" i="16"/>
  <c r="R176" i="16"/>
  <c r="S176" i="16"/>
  <c r="T176" i="16"/>
  <c r="U176" i="16"/>
  <c r="V176" i="16"/>
  <c r="W176" i="16"/>
  <c r="F177" i="16"/>
  <c r="G177" i="16"/>
  <c r="H177" i="16"/>
  <c r="I177" i="16"/>
  <c r="J177" i="16"/>
  <c r="K177" i="16"/>
  <c r="L177" i="16"/>
  <c r="M177" i="16"/>
  <c r="N177" i="16"/>
  <c r="O177" i="16"/>
  <c r="P177" i="16"/>
  <c r="Q177" i="16"/>
  <c r="R177" i="16"/>
  <c r="S177" i="16"/>
  <c r="T177" i="16"/>
  <c r="U177" i="16"/>
  <c r="V177" i="16"/>
  <c r="W177" i="16"/>
  <c r="F178" i="16"/>
  <c r="G178" i="16"/>
  <c r="H178" i="16"/>
  <c r="I178" i="16"/>
  <c r="J178" i="16"/>
  <c r="K178" i="16"/>
  <c r="L178" i="16"/>
  <c r="M178" i="16"/>
  <c r="N178" i="16"/>
  <c r="O178" i="16"/>
  <c r="P178" i="16"/>
  <c r="Q178" i="16"/>
  <c r="R178" i="16"/>
  <c r="S178" i="16"/>
  <c r="T178" i="16"/>
  <c r="U178" i="16"/>
  <c r="V178" i="16"/>
  <c r="W178" i="16"/>
  <c r="F179" i="16"/>
  <c r="G179" i="16"/>
  <c r="H179" i="16"/>
  <c r="I179" i="16"/>
  <c r="J179" i="16"/>
  <c r="K179" i="16"/>
  <c r="L179" i="16"/>
  <c r="M179" i="16"/>
  <c r="N179" i="16"/>
  <c r="O179" i="16"/>
  <c r="P179" i="16"/>
  <c r="Q179" i="16"/>
  <c r="R179" i="16"/>
  <c r="S179" i="16"/>
  <c r="T179" i="16"/>
  <c r="U179" i="16"/>
  <c r="V179" i="16"/>
  <c r="W179" i="16"/>
  <c r="F180" i="16"/>
  <c r="G180" i="16"/>
  <c r="H180" i="16"/>
  <c r="I180" i="16"/>
  <c r="J180" i="16"/>
  <c r="K180" i="16"/>
  <c r="L180" i="16"/>
  <c r="M180" i="16"/>
  <c r="N180" i="16"/>
  <c r="O180" i="16"/>
  <c r="P180" i="16"/>
  <c r="Q180" i="16"/>
  <c r="R180" i="16"/>
  <c r="S180" i="16"/>
  <c r="T180" i="16"/>
  <c r="U180" i="16"/>
  <c r="V180" i="16"/>
  <c r="W180" i="16"/>
  <c r="F181" i="16"/>
  <c r="G181" i="16"/>
  <c r="H181" i="16"/>
  <c r="I181" i="16"/>
  <c r="J181" i="16"/>
  <c r="K181" i="16"/>
  <c r="L181" i="16"/>
  <c r="M181" i="16"/>
  <c r="N181" i="16"/>
  <c r="O181" i="16"/>
  <c r="P181" i="16"/>
  <c r="Q181" i="16"/>
  <c r="R181" i="16"/>
  <c r="S181" i="16"/>
  <c r="T181" i="16"/>
  <c r="U181" i="16"/>
  <c r="V181" i="16"/>
  <c r="W181" i="16"/>
  <c r="F182" i="16"/>
  <c r="G182" i="16"/>
  <c r="H182" i="16"/>
  <c r="I182" i="16"/>
  <c r="J182" i="16"/>
  <c r="K182" i="16"/>
  <c r="L182" i="16"/>
  <c r="M182" i="16"/>
  <c r="N182" i="16"/>
  <c r="O182" i="16"/>
  <c r="P182" i="16"/>
  <c r="Q182" i="16"/>
  <c r="R182" i="16"/>
  <c r="S182" i="16"/>
  <c r="T182" i="16"/>
  <c r="U182" i="16"/>
  <c r="V182" i="16"/>
  <c r="W182" i="16"/>
  <c r="F183" i="16"/>
  <c r="G183" i="16"/>
  <c r="H183" i="16"/>
  <c r="I183" i="16"/>
  <c r="J183" i="16"/>
  <c r="K183" i="16"/>
  <c r="L183" i="16"/>
  <c r="M183" i="16"/>
  <c r="N183" i="16"/>
  <c r="O183" i="16"/>
  <c r="P183" i="16"/>
  <c r="Q183" i="16"/>
  <c r="R183" i="16"/>
  <c r="S183" i="16"/>
  <c r="T183" i="16"/>
  <c r="U183" i="16"/>
  <c r="V183" i="16"/>
  <c r="W183" i="16"/>
  <c r="F184" i="16"/>
  <c r="G184" i="16"/>
  <c r="H184" i="16"/>
  <c r="I184" i="16"/>
  <c r="J184" i="16"/>
  <c r="K184" i="16"/>
  <c r="L184" i="16"/>
  <c r="M184" i="16"/>
  <c r="N184" i="16"/>
  <c r="O184" i="16"/>
  <c r="P184" i="16"/>
  <c r="Q184" i="16"/>
  <c r="R184" i="16"/>
  <c r="S184" i="16"/>
  <c r="T184" i="16"/>
  <c r="U184" i="16"/>
  <c r="V184" i="16"/>
  <c r="W184" i="16"/>
  <c r="F185" i="16"/>
  <c r="G185" i="16"/>
  <c r="H185" i="16"/>
  <c r="I185" i="16"/>
  <c r="J185" i="16"/>
  <c r="K185" i="16"/>
  <c r="L185" i="16"/>
  <c r="M185" i="16"/>
  <c r="N185" i="16"/>
  <c r="O185" i="16"/>
  <c r="P185" i="16"/>
  <c r="Q185" i="16"/>
  <c r="R185" i="16"/>
  <c r="S185" i="16"/>
  <c r="T185" i="16"/>
  <c r="U185" i="16"/>
  <c r="V185" i="16"/>
  <c r="W185" i="16"/>
  <c r="F186" i="16"/>
  <c r="G186" i="16"/>
  <c r="H186" i="16"/>
  <c r="I186" i="16"/>
  <c r="J186" i="16"/>
  <c r="K186" i="16"/>
  <c r="L186" i="16"/>
  <c r="M186" i="16"/>
  <c r="N186" i="16"/>
  <c r="O186" i="16"/>
  <c r="P186" i="16"/>
  <c r="Q186" i="16"/>
  <c r="R186" i="16"/>
  <c r="S186" i="16"/>
  <c r="T186" i="16"/>
  <c r="U186" i="16"/>
  <c r="V186" i="16"/>
  <c r="W186" i="16"/>
  <c r="F187" i="16"/>
  <c r="G187" i="16"/>
  <c r="H187" i="16"/>
  <c r="I187" i="16"/>
  <c r="J187" i="16"/>
  <c r="K187" i="16"/>
  <c r="L187" i="16"/>
  <c r="M187" i="16"/>
  <c r="N187" i="16"/>
  <c r="O187" i="16"/>
  <c r="P187" i="16"/>
  <c r="Q187" i="16"/>
  <c r="R187" i="16"/>
  <c r="S187" i="16"/>
  <c r="T187" i="16"/>
  <c r="U187" i="16"/>
  <c r="V187" i="16"/>
  <c r="W187" i="16"/>
  <c r="F188" i="16"/>
  <c r="G188" i="16"/>
  <c r="H188" i="16"/>
  <c r="I188" i="16"/>
  <c r="J188" i="16"/>
  <c r="K188" i="16"/>
  <c r="L188" i="16"/>
  <c r="M188" i="16"/>
  <c r="N188" i="16"/>
  <c r="O188" i="16"/>
  <c r="P188" i="16"/>
  <c r="Q188" i="16"/>
  <c r="R188" i="16"/>
  <c r="S188" i="16"/>
  <c r="T188" i="16"/>
  <c r="U188" i="16"/>
  <c r="V188" i="16"/>
  <c r="W188" i="16"/>
  <c r="F189" i="16"/>
  <c r="G189" i="16"/>
  <c r="H189" i="16"/>
  <c r="I189" i="16"/>
  <c r="J189" i="16"/>
  <c r="K189" i="16"/>
  <c r="L189" i="16"/>
  <c r="M189" i="16"/>
  <c r="N189" i="16"/>
  <c r="O189" i="16"/>
  <c r="P189" i="16"/>
  <c r="Q189" i="16"/>
  <c r="R189" i="16"/>
  <c r="S189" i="16"/>
  <c r="T189" i="16"/>
  <c r="U189" i="16"/>
  <c r="V189" i="16"/>
  <c r="W189" i="16"/>
  <c r="F190" i="16"/>
  <c r="G190" i="16"/>
  <c r="H190" i="16"/>
  <c r="I190" i="16"/>
  <c r="J190" i="16"/>
  <c r="K190" i="16"/>
  <c r="L190" i="16"/>
  <c r="M190" i="16"/>
  <c r="N190" i="16"/>
  <c r="O190" i="16"/>
  <c r="P190" i="16"/>
  <c r="Q190" i="16"/>
  <c r="R190" i="16"/>
  <c r="S190" i="16"/>
  <c r="T190" i="16"/>
  <c r="U190" i="16"/>
  <c r="V190" i="16"/>
  <c r="W190" i="16"/>
  <c r="F191" i="16"/>
  <c r="G191" i="16"/>
  <c r="H191" i="16"/>
  <c r="I191" i="16"/>
  <c r="J191" i="16"/>
  <c r="K191" i="16"/>
  <c r="L191" i="16"/>
  <c r="M191" i="16"/>
  <c r="N191" i="16"/>
  <c r="O191" i="16"/>
  <c r="P191" i="16"/>
  <c r="Q191" i="16"/>
  <c r="R191" i="16"/>
  <c r="S191" i="16"/>
  <c r="T191" i="16"/>
  <c r="U191" i="16"/>
  <c r="V191" i="16"/>
  <c r="W191" i="16"/>
  <c r="F192" i="16"/>
  <c r="G192" i="16"/>
  <c r="H192" i="16"/>
  <c r="I192" i="16"/>
  <c r="J192" i="16"/>
  <c r="K192" i="16"/>
  <c r="L192" i="16"/>
  <c r="M192" i="16"/>
  <c r="N192" i="16"/>
  <c r="O192" i="16"/>
  <c r="P192" i="16"/>
  <c r="Q192" i="16"/>
  <c r="R192" i="16"/>
  <c r="S192" i="16"/>
  <c r="T192" i="16"/>
  <c r="U192" i="16"/>
  <c r="V192" i="16"/>
  <c r="W192" i="16"/>
  <c r="F193" i="16"/>
  <c r="G193" i="16"/>
  <c r="H193" i="16"/>
  <c r="I193" i="16"/>
  <c r="J193" i="16"/>
  <c r="K193" i="16"/>
  <c r="L193" i="16"/>
  <c r="M193" i="16"/>
  <c r="N193" i="16"/>
  <c r="O193" i="16"/>
  <c r="P193" i="16"/>
  <c r="Q193" i="16"/>
  <c r="R193" i="16"/>
  <c r="S193" i="16"/>
  <c r="T193" i="16"/>
  <c r="U193" i="16"/>
  <c r="V193" i="16"/>
  <c r="W193" i="16"/>
  <c r="F194" i="16"/>
  <c r="G194" i="16"/>
  <c r="H194" i="16"/>
  <c r="I194" i="16"/>
  <c r="J194" i="16"/>
  <c r="K194" i="16"/>
  <c r="L194" i="16"/>
  <c r="M194" i="16"/>
  <c r="N194" i="16"/>
  <c r="O194" i="16"/>
  <c r="P194" i="16"/>
  <c r="Q194" i="16"/>
  <c r="R194" i="16"/>
  <c r="S194" i="16"/>
  <c r="T194" i="16"/>
  <c r="U194" i="16"/>
  <c r="V194" i="16"/>
  <c r="W194" i="16"/>
  <c r="F195" i="16"/>
  <c r="G195" i="16"/>
  <c r="H195" i="16"/>
  <c r="I195" i="16"/>
  <c r="J195" i="16"/>
  <c r="K195" i="16"/>
  <c r="L195" i="16"/>
  <c r="M195" i="16"/>
  <c r="N195" i="16"/>
  <c r="O195" i="16"/>
  <c r="P195" i="16"/>
  <c r="Q195" i="16"/>
  <c r="R195" i="16"/>
  <c r="S195" i="16"/>
  <c r="T195" i="16"/>
  <c r="U195" i="16"/>
  <c r="V195" i="16"/>
  <c r="W195" i="16"/>
  <c r="F196" i="16"/>
  <c r="G196" i="16"/>
  <c r="H196" i="16"/>
  <c r="I196" i="16"/>
  <c r="J196" i="16"/>
  <c r="K196" i="16"/>
  <c r="L196" i="16"/>
  <c r="M196" i="16"/>
  <c r="N196" i="16"/>
  <c r="O196" i="16"/>
  <c r="P196" i="16"/>
  <c r="Q196" i="16"/>
  <c r="R196" i="16"/>
  <c r="S196" i="16"/>
  <c r="T196" i="16"/>
  <c r="U196" i="16"/>
  <c r="V196" i="16"/>
  <c r="W196" i="16"/>
  <c r="F197" i="16"/>
  <c r="G197" i="16"/>
  <c r="H197" i="16"/>
  <c r="I197" i="16"/>
  <c r="J197" i="16"/>
  <c r="K197" i="16"/>
  <c r="L197" i="16"/>
  <c r="M197" i="16"/>
  <c r="N197" i="16"/>
  <c r="O197" i="16"/>
  <c r="P197" i="16"/>
  <c r="Q197" i="16"/>
  <c r="R197" i="16"/>
  <c r="S197" i="16"/>
  <c r="T197" i="16"/>
  <c r="U197" i="16"/>
  <c r="V197" i="16"/>
  <c r="W197" i="16"/>
  <c r="F198" i="16"/>
  <c r="G198" i="16"/>
  <c r="H198" i="16"/>
  <c r="I198" i="16"/>
  <c r="J198" i="16"/>
  <c r="K198" i="16"/>
  <c r="L198" i="16"/>
  <c r="M198" i="16"/>
  <c r="N198" i="16"/>
  <c r="O198" i="16"/>
  <c r="P198" i="16"/>
  <c r="Q198" i="16"/>
  <c r="R198" i="16"/>
  <c r="S198" i="16"/>
  <c r="T198" i="16"/>
  <c r="U198" i="16"/>
  <c r="V198" i="16"/>
  <c r="W198" i="16"/>
  <c r="F199" i="16"/>
  <c r="G199" i="16"/>
  <c r="H199" i="16"/>
  <c r="I199" i="16"/>
  <c r="J199" i="16"/>
  <c r="K199" i="16"/>
  <c r="L199" i="16"/>
  <c r="M199" i="16"/>
  <c r="N199" i="16"/>
  <c r="O199" i="16"/>
  <c r="P199" i="16"/>
  <c r="Q199" i="16"/>
  <c r="R199" i="16"/>
  <c r="S199" i="16"/>
  <c r="T199" i="16"/>
  <c r="U199" i="16"/>
  <c r="V199" i="16"/>
  <c r="W199" i="16"/>
  <c r="F200" i="16"/>
  <c r="G200" i="16"/>
  <c r="H200" i="16"/>
  <c r="I200" i="16"/>
  <c r="J200" i="16"/>
  <c r="K200" i="16"/>
  <c r="L200" i="16"/>
  <c r="M200" i="16"/>
  <c r="N200" i="16"/>
  <c r="O200" i="16"/>
  <c r="P200" i="16"/>
  <c r="Q200" i="16"/>
  <c r="R200" i="16"/>
  <c r="S200" i="16"/>
  <c r="T200" i="16"/>
  <c r="U200" i="16"/>
  <c r="V200" i="16"/>
  <c r="W200" i="16"/>
  <c r="F201" i="16"/>
  <c r="G201" i="16"/>
  <c r="H201" i="16"/>
  <c r="I201" i="16"/>
  <c r="J201" i="16"/>
  <c r="K201" i="16"/>
  <c r="L201" i="16"/>
  <c r="M201" i="16"/>
  <c r="N201" i="16"/>
  <c r="O201" i="16"/>
  <c r="P201" i="16"/>
  <c r="Q201" i="16"/>
  <c r="R201" i="16"/>
  <c r="S201" i="16"/>
  <c r="T201" i="16"/>
  <c r="U201" i="16"/>
  <c r="V201" i="16"/>
  <c r="W201" i="16"/>
  <c r="F202" i="16"/>
  <c r="G202" i="16"/>
  <c r="H202" i="16"/>
  <c r="I202" i="16"/>
  <c r="J202" i="16"/>
  <c r="K202" i="16"/>
  <c r="L202" i="16"/>
  <c r="M202" i="16"/>
  <c r="N202" i="16"/>
  <c r="O202" i="16"/>
  <c r="P202" i="16"/>
  <c r="Q202" i="16"/>
  <c r="R202" i="16"/>
  <c r="S202" i="16"/>
  <c r="T202" i="16"/>
  <c r="U202" i="16"/>
  <c r="V202" i="16"/>
  <c r="W202" i="16"/>
  <c r="F203" i="16"/>
  <c r="G203" i="16"/>
  <c r="H203" i="16"/>
  <c r="I203" i="16"/>
  <c r="J203" i="16"/>
  <c r="K203" i="16"/>
  <c r="L203" i="16"/>
  <c r="M203" i="16"/>
  <c r="N203" i="16"/>
  <c r="O203" i="16"/>
  <c r="P203" i="16"/>
  <c r="Q203" i="16"/>
  <c r="R203" i="16"/>
  <c r="S203" i="16"/>
  <c r="T203" i="16"/>
  <c r="U203" i="16"/>
  <c r="V203" i="16"/>
  <c r="W203" i="16"/>
  <c r="F204" i="16"/>
  <c r="G204" i="16"/>
  <c r="H204" i="16"/>
  <c r="I204" i="16"/>
  <c r="J204" i="16"/>
  <c r="K204" i="16"/>
  <c r="L204" i="16"/>
  <c r="M204" i="16"/>
  <c r="N204" i="16"/>
  <c r="O204" i="16"/>
  <c r="P204" i="16"/>
  <c r="Q204" i="16"/>
  <c r="R204" i="16"/>
  <c r="S204" i="16"/>
  <c r="T204" i="16"/>
  <c r="U204" i="16"/>
  <c r="V204" i="16"/>
  <c r="W204" i="16"/>
  <c r="F205" i="16"/>
  <c r="G205" i="16"/>
  <c r="H205" i="16"/>
  <c r="I205" i="16"/>
  <c r="J205" i="16"/>
  <c r="K205" i="16"/>
  <c r="L205" i="16"/>
  <c r="M205" i="16"/>
  <c r="N205" i="16"/>
  <c r="O205" i="16"/>
  <c r="P205" i="16"/>
  <c r="Q205" i="16"/>
  <c r="R205" i="16"/>
  <c r="S205" i="16"/>
  <c r="T205" i="16"/>
  <c r="U205" i="16"/>
  <c r="V205" i="16"/>
  <c r="W205" i="16"/>
  <c r="F206" i="16"/>
  <c r="G206" i="16"/>
  <c r="H206" i="16"/>
  <c r="I206" i="16"/>
  <c r="J206" i="16"/>
  <c r="K206" i="16"/>
  <c r="L206" i="16"/>
  <c r="M206" i="16"/>
  <c r="N206" i="16"/>
  <c r="O206" i="16"/>
  <c r="P206" i="16"/>
  <c r="Q206" i="16"/>
  <c r="R206" i="16"/>
  <c r="S206" i="16"/>
  <c r="T206" i="16"/>
  <c r="U206" i="16"/>
  <c r="V206" i="16"/>
  <c r="W206" i="16"/>
  <c r="F207" i="16"/>
  <c r="G207" i="16"/>
  <c r="H207" i="16"/>
  <c r="I207" i="16"/>
  <c r="J207" i="16"/>
  <c r="K207" i="16"/>
  <c r="L207" i="16"/>
  <c r="M207" i="16"/>
  <c r="N207" i="16"/>
  <c r="O207" i="16"/>
  <c r="P207" i="16"/>
  <c r="Q207" i="16"/>
  <c r="R207" i="16"/>
  <c r="S207" i="16"/>
  <c r="T207" i="16"/>
  <c r="U207" i="16"/>
  <c r="V207" i="16"/>
  <c r="W207" i="16"/>
  <c r="F208" i="16"/>
  <c r="G208" i="16"/>
  <c r="H208" i="16"/>
  <c r="I208" i="16"/>
  <c r="J208" i="16"/>
  <c r="K208" i="16"/>
  <c r="L208" i="16"/>
  <c r="M208" i="16"/>
  <c r="N208" i="16"/>
  <c r="O208" i="16"/>
  <c r="P208" i="16"/>
  <c r="Q208" i="16"/>
  <c r="R208" i="16"/>
  <c r="S208" i="16"/>
  <c r="T208" i="16"/>
  <c r="U208" i="16"/>
  <c r="V208" i="16"/>
  <c r="W208" i="16"/>
  <c r="F209" i="16"/>
  <c r="G209" i="16"/>
  <c r="H209" i="16"/>
  <c r="I209" i="16"/>
  <c r="J209" i="16"/>
  <c r="K209" i="16"/>
  <c r="L209" i="16"/>
  <c r="M209" i="16"/>
  <c r="N209" i="16"/>
  <c r="O209" i="16"/>
  <c r="P209" i="16"/>
  <c r="Q209" i="16"/>
  <c r="R209" i="16"/>
  <c r="S209" i="16"/>
  <c r="T209" i="16"/>
  <c r="U209" i="16"/>
  <c r="V209" i="16"/>
  <c r="W209" i="16"/>
  <c r="F210" i="16"/>
  <c r="G210" i="16"/>
  <c r="H210" i="16"/>
  <c r="I210" i="16"/>
  <c r="J210" i="16"/>
  <c r="K210" i="16"/>
  <c r="L210" i="16"/>
  <c r="M210" i="16"/>
  <c r="N210" i="16"/>
  <c r="O210" i="16"/>
  <c r="P210" i="16"/>
  <c r="Q210" i="16"/>
  <c r="R210" i="16"/>
  <c r="S210" i="16"/>
  <c r="T210" i="16"/>
  <c r="U210" i="16"/>
  <c r="V210" i="16"/>
  <c r="W210" i="16"/>
  <c r="F211" i="16"/>
  <c r="G211" i="16"/>
  <c r="H211" i="16"/>
  <c r="I211" i="16"/>
  <c r="J211" i="16"/>
  <c r="K211" i="16"/>
  <c r="L211" i="16"/>
  <c r="M211" i="16"/>
  <c r="N211" i="16"/>
  <c r="O211" i="16"/>
  <c r="P211" i="16"/>
  <c r="Q211" i="16"/>
  <c r="R211" i="16"/>
  <c r="S211" i="16"/>
  <c r="T211" i="16"/>
  <c r="U211" i="16"/>
  <c r="V211" i="16"/>
  <c r="W211" i="16"/>
  <c r="F212" i="16"/>
  <c r="G212" i="16"/>
  <c r="H212" i="16"/>
  <c r="I212" i="16"/>
  <c r="J212" i="16"/>
  <c r="K212" i="16"/>
  <c r="L212" i="16"/>
  <c r="M212" i="16"/>
  <c r="N212" i="16"/>
  <c r="O212" i="16"/>
  <c r="P212" i="16"/>
  <c r="Q212" i="16"/>
  <c r="R212" i="16"/>
  <c r="S212" i="16"/>
  <c r="T212" i="16"/>
  <c r="U212" i="16"/>
  <c r="V212" i="16"/>
  <c r="W212" i="16"/>
  <c r="F213" i="16"/>
  <c r="G213" i="16"/>
  <c r="H213" i="16"/>
  <c r="I213" i="16"/>
  <c r="J213" i="16"/>
  <c r="K213" i="16"/>
  <c r="L213" i="16"/>
  <c r="M213" i="16"/>
  <c r="N213" i="16"/>
  <c r="O213" i="16"/>
  <c r="P213" i="16"/>
  <c r="Q213" i="16"/>
  <c r="R213" i="16"/>
  <c r="S213" i="16"/>
  <c r="T213" i="16"/>
  <c r="U213" i="16"/>
  <c r="V213" i="16"/>
  <c r="W213" i="16"/>
  <c r="F214" i="16"/>
  <c r="G214" i="16"/>
  <c r="H214" i="16"/>
  <c r="I214" i="16"/>
  <c r="J214" i="16"/>
  <c r="K214" i="16"/>
  <c r="L214" i="16"/>
  <c r="M214" i="16"/>
  <c r="N214" i="16"/>
  <c r="O214" i="16"/>
  <c r="P214" i="16"/>
  <c r="Q214" i="16"/>
  <c r="R214" i="16"/>
  <c r="S214" i="16"/>
  <c r="T214" i="16"/>
  <c r="U214" i="16"/>
  <c r="V214" i="16"/>
  <c r="W214" i="16"/>
  <c r="F215" i="16"/>
  <c r="G215" i="16"/>
  <c r="H215" i="16"/>
  <c r="I215" i="16"/>
  <c r="J215" i="16"/>
  <c r="K215" i="16"/>
  <c r="L215" i="16"/>
  <c r="M215" i="16"/>
  <c r="N215" i="16"/>
  <c r="O215" i="16"/>
  <c r="P215" i="16"/>
  <c r="Q215" i="16"/>
  <c r="R215" i="16"/>
  <c r="S215" i="16"/>
  <c r="T215" i="16"/>
  <c r="U215" i="16"/>
  <c r="V215" i="16"/>
  <c r="W215" i="16"/>
  <c r="F216" i="16"/>
  <c r="G216" i="16"/>
  <c r="H216" i="16"/>
  <c r="I216" i="16"/>
  <c r="J216" i="16"/>
  <c r="K216" i="16"/>
  <c r="L216" i="16"/>
  <c r="M216" i="16"/>
  <c r="N216" i="16"/>
  <c r="O216" i="16"/>
  <c r="P216" i="16"/>
  <c r="Q216" i="16"/>
  <c r="R216" i="16"/>
  <c r="S216" i="16"/>
  <c r="T216" i="16"/>
  <c r="U216" i="16"/>
  <c r="V216" i="16"/>
  <c r="W216" i="16"/>
  <c r="F217" i="16"/>
  <c r="G217" i="16"/>
  <c r="H217" i="16"/>
  <c r="I217" i="16"/>
  <c r="J217" i="16"/>
  <c r="K217" i="16"/>
  <c r="L217" i="16"/>
  <c r="M217" i="16"/>
  <c r="N217" i="16"/>
  <c r="O217" i="16"/>
  <c r="P217" i="16"/>
  <c r="Q217" i="16"/>
  <c r="R217" i="16"/>
  <c r="S217" i="16"/>
  <c r="T217" i="16"/>
  <c r="U217" i="16"/>
  <c r="V217" i="16"/>
  <c r="W217" i="16"/>
  <c r="F218" i="16"/>
  <c r="G218" i="16"/>
  <c r="H218" i="16"/>
  <c r="I218" i="16"/>
  <c r="J218" i="16"/>
  <c r="K218" i="16"/>
  <c r="L218" i="16"/>
  <c r="M218" i="16"/>
  <c r="N218" i="16"/>
  <c r="O218" i="16"/>
  <c r="P218" i="16"/>
  <c r="Q218" i="16"/>
  <c r="R218" i="16"/>
  <c r="S218" i="16"/>
  <c r="T218" i="16"/>
  <c r="U218" i="16"/>
  <c r="V218" i="16"/>
  <c r="W218" i="16"/>
  <c r="F219" i="16"/>
  <c r="G219" i="16"/>
  <c r="H219" i="16"/>
  <c r="I219" i="16"/>
  <c r="J219" i="16"/>
  <c r="K219" i="16"/>
  <c r="L219" i="16"/>
  <c r="M219" i="16"/>
  <c r="N219" i="16"/>
  <c r="O219" i="16"/>
  <c r="P219" i="16"/>
  <c r="Q219" i="16"/>
  <c r="R219" i="16"/>
  <c r="S219" i="16"/>
  <c r="T219" i="16"/>
  <c r="U219" i="16"/>
  <c r="V219" i="16"/>
  <c r="W219" i="16"/>
  <c r="F220" i="16"/>
  <c r="G220" i="16"/>
  <c r="H220" i="16"/>
  <c r="I220" i="16"/>
  <c r="J220" i="16"/>
  <c r="K220" i="16"/>
  <c r="L220" i="16"/>
  <c r="M220" i="16"/>
  <c r="N220" i="16"/>
  <c r="O220" i="16"/>
  <c r="P220" i="16"/>
  <c r="Q220" i="16"/>
  <c r="R220" i="16"/>
  <c r="S220" i="16"/>
  <c r="T220" i="16"/>
  <c r="U220" i="16"/>
  <c r="V220" i="16"/>
  <c r="W220" i="16"/>
  <c r="F221" i="16"/>
  <c r="G221" i="16"/>
  <c r="H221" i="16"/>
  <c r="I221" i="16"/>
  <c r="J221" i="16"/>
  <c r="K221" i="16"/>
  <c r="L221" i="16"/>
  <c r="M221" i="16"/>
  <c r="N221" i="16"/>
  <c r="O221" i="16"/>
  <c r="P221" i="16"/>
  <c r="Q221" i="16"/>
  <c r="R221" i="16"/>
  <c r="S221" i="16"/>
  <c r="T221" i="16"/>
  <c r="U221" i="16"/>
  <c r="V221" i="16"/>
  <c r="W221" i="16"/>
  <c r="F222" i="16"/>
  <c r="G222" i="16"/>
  <c r="H222" i="16"/>
  <c r="I222" i="16"/>
  <c r="J222" i="16"/>
  <c r="K222" i="16"/>
  <c r="L222" i="16"/>
  <c r="M222" i="16"/>
  <c r="N222" i="16"/>
  <c r="O222" i="16"/>
  <c r="P222" i="16"/>
  <c r="Q222" i="16"/>
  <c r="R222" i="16"/>
  <c r="S222" i="16"/>
  <c r="T222" i="16"/>
  <c r="U222" i="16"/>
  <c r="V222" i="16"/>
  <c r="W222" i="16"/>
  <c r="F223" i="16"/>
  <c r="G223" i="16"/>
  <c r="H223" i="16"/>
  <c r="I223" i="16"/>
  <c r="J223" i="16"/>
  <c r="K223" i="16"/>
  <c r="L223" i="16"/>
  <c r="M223" i="16"/>
  <c r="N223" i="16"/>
  <c r="O223" i="16"/>
  <c r="P223" i="16"/>
  <c r="Q223" i="16"/>
  <c r="R223" i="16"/>
  <c r="S223" i="16"/>
  <c r="T223" i="16"/>
  <c r="U223" i="16"/>
  <c r="V223" i="16"/>
  <c r="W223" i="16"/>
  <c r="F224" i="16"/>
  <c r="G224" i="16"/>
  <c r="H224" i="16"/>
  <c r="I224" i="16"/>
  <c r="J224" i="16"/>
  <c r="K224" i="16"/>
  <c r="L224" i="16"/>
  <c r="M224" i="16"/>
  <c r="N224" i="16"/>
  <c r="O224" i="16"/>
  <c r="P224" i="16"/>
  <c r="Q224" i="16"/>
  <c r="R224" i="16"/>
  <c r="S224" i="16"/>
  <c r="T224" i="16"/>
  <c r="U224" i="16"/>
  <c r="V224" i="16"/>
  <c r="W224" i="16"/>
  <c r="F225" i="16"/>
  <c r="G225" i="16"/>
  <c r="H225" i="16"/>
  <c r="I225" i="16"/>
  <c r="J225" i="16"/>
  <c r="K225" i="16"/>
  <c r="L225" i="16"/>
  <c r="M225" i="16"/>
  <c r="N225" i="16"/>
  <c r="O225" i="16"/>
  <c r="P225" i="16"/>
  <c r="Q225" i="16"/>
  <c r="R225" i="16"/>
  <c r="S225" i="16"/>
  <c r="T225" i="16"/>
  <c r="U225" i="16"/>
  <c r="V225" i="16"/>
  <c r="W225" i="16"/>
  <c r="F226" i="16"/>
  <c r="G226" i="16"/>
  <c r="H226" i="16"/>
  <c r="I226" i="16"/>
  <c r="J226" i="16"/>
  <c r="K226" i="16"/>
  <c r="L226" i="16"/>
  <c r="M226" i="16"/>
  <c r="N226" i="16"/>
  <c r="O226" i="16"/>
  <c r="P226" i="16"/>
  <c r="Q226" i="16"/>
  <c r="R226" i="16"/>
  <c r="S226" i="16"/>
  <c r="T226" i="16"/>
  <c r="U226" i="16"/>
  <c r="V226" i="16"/>
  <c r="W226" i="16"/>
  <c r="F227" i="16"/>
  <c r="G227" i="16"/>
  <c r="H227" i="16"/>
  <c r="I227" i="16"/>
  <c r="J227" i="16"/>
  <c r="K227" i="16"/>
  <c r="L227" i="16"/>
  <c r="M227" i="16"/>
  <c r="N227" i="16"/>
  <c r="O227" i="16"/>
  <c r="P227" i="16"/>
  <c r="Q227" i="16"/>
  <c r="R227" i="16"/>
  <c r="S227" i="16"/>
  <c r="T227" i="16"/>
  <c r="U227" i="16"/>
  <c r="V227" i="16"/>
  <c r="W227" i="16"/>
  <c r="F228" i="16"/>
  <c r="G228" i="16"/>
  <c r="H228" i="16"/>
  <c r="I228" i="16"/>
  <c r="J228" i="16"/>
  <c r="K228" i="16"/>
  <c r="L228" i="16"/>
  <c r="M228" i="16"/>
  <c r="N228" i="16"/>
  <c r="O228" i="16"/>
  <c r="P228" i="16"/>
  <c r="Q228" i="16"/>
  <c r="R228" i="16"/>
  <c r="S228" i="16"/>
  <c r="T228" i="16"/>
  <c r="U228" i="16"/>
  <c r="V228" i="16"/>
  <c r="W228" i="16"/>
  <c r="F229" i="16"/>
  <c r="G229" i="16"/>
  <c r="H229" i="16"/>
  <c r="I229" i="16"/>
  <c r="J229" i="16"/>
  <c r="K229" i="16"/>
  <c r="L229" i="16"/>
  <c r="M229" i="16"/>
  <c r="N229" i="16"/>
  <c r="O229" i="16"/>
  <c r="P229" i="16"/>
  <c r="Q229" i="16"/>
  <c r="R229" i="16"/>
  <c r="S229" i="16"/>
  <c r="T229" i="16"/>
  <c r="U229" i="16"/>
  <c r="V229" i="16"/>
  <c r="W229" i="16"/>
  <c r="F230" i="16"/>
  <c r="G230" i="16"/>
  <c r="H230" i="16"/>
  <c r="I230" i="16"/>
  <c r="J230" i="16"/>
  <c r="K230" i="16"/>
  <c r="L230" i="16"/>
  <c r="M230" i="16"/>
  <c r="N230" i="16"/>
  <c r="O230" i="16"/>
  <c r="P230" i="16"/>
  <c r="Q230" i="16"/>
  <c r="R230" i="16"/>
  <c r="S230" i="16"/>
  <c r="T230" i="16"/>
  <c r="U230" i="16"/>
  <c r="V230" i="16"/>
  <c r="W230" i="16"/>
  <c r="F231" i="16"/>
  <c r="G231" i="16"/>
  <c r="H231" i="16"/>
  <c r="I231" i="16"/>
  <c r="J231" i="16"/>
  <c r="K231" i="16"/>
  <c r="L231" i="16"/>
  <c r="M231" i="16"/>
  <c r="N231" i="16"/>
  <c r="O231" i="16"/>
  <c r="P231" i="16"/>
  <c r="Q231" i="16"/>
  <c r="R231" i="16"/>
  <c r="S231" i="16"/>
  <c r="T231" i="16"/>
  <c r="U231" i="16"/>
  <c r="V231" i="16"/>
  <c r="W231" i="16"/>
  <c r="F232" i="16"/>
  <c r="G232" i="16"/>
  <c r="H232" i="16"/>
  <c r="I232" i="16"/>
  <c r="J232" i="16"/>
  <c r="K232" i="16"/>
  <c r="L232" i="16"/>
  <c r="M232" i="16"/>
  <c r="N232" i="16"/>
  <c r="O232" i="16"/>
  <c r="P232" i="16"/>
  <c r="Q232" i="16"/>
  <c r="R232" i="16"/>
  <c r="S232" i="16"/>
  <c r="T232" i="16"/>
  <c r="U232" i="16"/>
  <c r="V232" i="16"/>
  <c r="W232" i="16"/>
  <c r="F233" i="16"/>
  <c r="G233" i="16"/>
  <c r="H233" i="16"/>
  <c r="I233" i="16"/>
  <c r="J233" i="16"/>
  <c r="K233" i="16"/>
  <c r="L233" i="16"/>
  <c r="M233" i="16"/>
  <c r="N233" i="16"/>
  <c r="O233" i="16"/>
  <c r="P233" i="16"/>
  <c r="Q233" i="16"/>
  <c r="R233" i="16"/>
  <c r="S233" i="16"/>
  <c r="T233" i="16"/>
  <c r="U233" i="16"/>
  <c r="V233" i="16"/>
  <c r="W233" i="16"/>
  <c r="F234" i="16"/>
  <c r="G234" i="16"/>
  <c r="H234" i="16"/>
  <c r="I234" i="16"/>
  <c r="J234" i="16"/>
  <c r="K234" i="16"/>
  <c r="L234" i="16"/>
  <c r="M234" i="16"/>
  <c r="N234" i="16"/>
  <c r="O234" i="16"/>
  <c r="P234" i="16"/>
  <c r="Q234" i="16"/>
  <c r="R234" i="16"/>
  <c r="S234" i="16"/>
  <c r="T234" i="16"/>
  <c r="U234" i="16"/>
  <c r="V234" i="16"/>
  <c r="W234" i="16"/>
  <c r="F235" i="16"/>
  <c r="G235" i="16"/>
  <c r="H235" i="16"/>
  <c r="I235" i="16"/>
  <c r="J235" i="16"/>
  <c r="K235" i="16"/>
  <c r="L235" i="16"/>
  <c r="M235" i="16"/>
  <c r="N235" i="16"/>
  <c r="O235" i="16"/>
  <c r="P235" i="16"/>
  <c r="Q235" i="16"/>
  <c r="R235" i="16"/>
  <c r="S235" i="16"/>
  <c r="T235" i="16"/>
  <c r="U235" i="16"/>
  <c r="V235" i="16"/>
  <c r="W235" i="16"/>
  <c r="F236" i="16"/>
  <c r="G236" i="16"/>
  <c r="H236" i="16"/>
  <c r="I236" i="16"/>
  <c r="J236" i="16"/>
  <c r="K236" i="16"/>
  <c r="L236" i="16"/>
  <c r="M236" i="16"/>
  <c r="N236" i="16"/>
  <c r="O236" i="16"/>
  <c r="P236" i="16"/>
  <c r="Q236" i="16"/>
  <c r="R236" i="16"/>
  <c r="S236" i="16"/>
  <c r="T236" i="16"/>
  <c r="U236" i="16"/>
  <c r="V236" i="16"/>
  <c r="W236" i="16"/>
  <c r="F237" i="16"/>
  <c r="G237" i="16"/>
  <c r="H237" i="16"/>
  <c r="I237" i="16"/>
  <c r="J237" i="16"/>
  <c r="K237" i="16"/>
  <c r="L237" i="16"/>
  <c r="M237" i="16"/>
  <c r="N237" i="16"/>
  <c r="O237" i="16"/>
  <c r="P237" i="16"/>
  <c r="Q237" i="16"/>
  <c r="R237" i="16"/>
  <c r="S237" i="16"/>
  <c r="T237" i="16"/>
  <c r="U237" i="16"/>
  <c r="V237" i="16"/>
  <c r="W237" i="16"/>
  <c r="F238" i="16"/>
  <c r="G238" i="16"/>
  <c r="H238" i="16"/>
  <c r="I238" i="16"/>
  <c r="J238" i="16"/>
  <c r="K238" i="16"/>
  <c r="L238" i="16"/>
  <c r="M238" i="16"/>
  <c r="N238" i="16"/>
  <c r="O238" i="16"/>
  <c r="P238" i="16"/>
  <c r="Q238" i="16"/>
  <c r="R238" i="16"/>
  <c r="S238" i="16"/>
  <c r="T238" i="16"/>
  <c r="U238" i="16"/>
  <c r="V238" i="16"/>
  <c r="W238" i="16"/>
  <c r="F239" i="16"/>
  <c r="G239" i="16"/>
  <c r="H239" i="16"/>
  <c r="I239" i="16"/>
  <c r="J239" i="16"/>
  <c r="K239" i="16"/>
  <c r="L239" i="16"/>
  <c r="M239" i="16"/>
  <c r="N239" i="16"/>
  <c r="O239" i="16"/>
  <c r="P239" i="16"/>
  <c r="Q239" i="16"/>
  <c r="R239" i="16"/>
  <c r="S239" i="16"/>
  <c r="T239" i="16"/>
  <c r="U239" i="16"/>
  <c r="V239" i="16"/>
  <c r="W239" i="16"/>
  <c r="F240" i="16"/>
  <c r="G240" i="16"/>
  <c r="H240" i="16"/>
  <c r="I240" i="16"/>
  <c r="J240" i="16"/>
  <c r="K240" i="16"/>
  <c r="L240" i="16"/>
  <c r="M240" i="16"/>
  <c r="N240" i="16"/>
  <c r="O240" i="16"/>
  <c r="P240" i="16"/>
  <c r="Q240" i="16"/>
  <c r="R240" i="16"/>
  <c r="S240" i="16"/>
  <c r="T240" i="16"/>
  <c r="U240" i="16"/>
  <c r="V240" i="16"/>
  <c r="W240" i="16"/>
  <c r="F241" i="16"/>
  <c r="G241" i="16"/>
  <c r="H241" i="16"/>
  <c r="I241" i="16"/>
  <c r="J241" i="16"/>
  <c r="K241" i="16"/>
  <c r="L241" i="16"/>
  <c r="M241" i="16"/>
  <c r="N241" i="16"/>
  <c r="O241" i="16"/>
  <c r="P241" i="16"/>
  <c r="Q241" i="16"/>
  <c r="R241" i="16"/>
  <c r="S241" i="16"/>
  <c r="T241" i="16"/>
  <c r="U241" i="16"/>
  <c r="V241" i="16"/>
  <c r="W241" i="16"/>
  <c r="F242" i="16"/>
  <c r="G242" i="16"/>
  <c r="H242" i="16"/>
  <c r="I242" i="16"/>
  <c r="J242" i="16"/>
  <c r="K242" i="16"/>
  <c r="L242" i="16"/>
  <c r="M242" i="16"/>
  <c r="N242" i="16"/>
  <c r="O242" i="16"/>
  <c r="P242" i="16"/>
  <c r="Q242" i="16"/>
  <c r="R242" i="16"/>
  <c r="S242" i="16"/>
  <c r="T242" i="16"/>
  <c r="U242" i="16"/>
  <c r="V242" i="16"/>
  <c r="W242" i="16"/>
  <c r="F243" i="16"/>
  <c r="G243" i="16"/>
  <c r="H243" i="16"/>
  <c r="I243" i="16"/>
  <c r="J243" i="16"/>
  <c r="K243" i="16"/>
  <c r="L243" i="16"/>
  <c r="M243" i="16"/>
  <c r="N243" i="16"/>
  <c r="O243" i="16"/>
  <c r="P243" i="16"/>
  <c r="Q243" i="16"/>
  <c r="R243" i="16"/>
  <c r="S243" i="16"/>
  <c r="T243" i="16"/>
  <c r="U243" i="16"/>
  <c r="V243" i="16"/>
  <c r="W243" i="16"/>
  <c r="F244" i="16"/>
  <c r="G244" i="16"/>
  <c r="H244" i="16"/>
  <c r="I244" i="16"/>
  <c r="J244" i="16"/>
  <c r="K244" i="16"/>
  <c r="L244" i="16"/>
  <c r="M244" i="16"/>
  <c r="N244" i="16"/>
  <c r="O244" i="16"/>
  <c r="P244" i="16"/>
  <c r="Q244" i="16"/>
  <c r="R244" i="16"/>
  <c r="S244" i="16"/>
  <c r="T244" i="16"/>
  <c r="U244" i="16"/>
  <c r="V244" i="16"/>
  <c r="W244" i="16"/>
  <c r="F245" i="16"/>
  <c r="G245" i="16"/>
  <c r="H245" i="16"/>
  <c r="I245" i="16"/>
  <c r="J245" i="16"/>
  <c r="K245" i="16"/>
  <c r="L245" i="16"/>
  <c r="M245" i="16"/>
  <c r="N245" i="16"/>
  <c r="O245" i="16"/>
  <c r="P245" i="16"/>
  <c r="Q245" i="16"/>
  <c r="R245" i="16"/>
  <c r="S245" i="16"/>
  <c r="T245" i="16"/>
  <c r="U245" i="16"/>
  <c r="V245" i="16"/>
  <c r="W245" i="16"/>
  <c r="F246" i="16"/>
  <c r="G246" i="16"/>
  <c r="H246" i="16"/>
  <c r="I246" i="16"/>
  <c r="J246" i="16"/>
  <c r="K246" i="16"/>
  <c r="L246" i="16"/>
  <c r="M246" i="16"/>
  <c r="N246" i="16"/>
  <c r="O246" i="16"/>
  <c r="P246" i="16"/>
  <c r="Q246" i="16"/>
  <c r="R246" i="16"/>
  <c r="S246" i="16"/>
  <c r="T246" i="16"/>
  <c r="U246" i="16"/>
  <c r="V246" i="16"/>
  <c r="W246" i="16"/>
  <c r="F247" i="16"/>
  <c r="G247" i="16"/>
  <c r="H247" i="16"/>
  <c r="I247" i="16"/>
  <c r="J247" i="16"/>
  <c r="K247" i="16"/>
  <c r="L247" i="16"/>
  <c r="M247" i="16"/>
  <c r="N247" i="16"/>
  <c r="O247" i="16"/>
  <c r="P247" i="16"/>
  <c r="Q247" i="16"/>
  <c r="R247" i="16"/>
  <c r="S247" i="16"/>
  <c r="T247" i="16"/>
  <c r="U247" i="16"/>
  <c r="V247" i="16"/>
  <c r="W247" i="16"/>
  <c r="F248" i="16"/>
  <c r="G248" i="16"/>
  <c r="H248" i="16"/>
  <c r="I248" i="16"/>
  <c r="J248" i="16"/>
  <c r="K248" i="16"/>
  <c r="L248" i="16"/>
  <c r="M248" i="16"/>
  <c r="N248" i="16"/>
  <c r="O248" i="16"/>
  <c r="P248" i="16"/>
  <c r="Q248" i="16"/>
  <c r="R248" i="16"/>
  <c r="S248" i="16"/>
  <c r="T248" i="16"/>
  <c r="U248" i="16"/>
  <c r="V248" i="16"/>
  <c r="W248" i="16"/>
  <c r="F249" i="16"/>
  <c r="G249" i="16"/>
  <c r="H249" i="16"/>
  <c r="I249" i="16"/>
  <c r="J249" i="16"/>
  <c r="K249" i="16"/>
  <c r="L249" i="16"/>
  <c r="M249" i="16"/>
  <c r="N249" i="16"/>
  <c r="O249" i="16"/>
  <c r="P249" i="16"/>
  <c r="Q249" i="16"/>
  <c r="R249" i="16"/>
  <c r="S249" i="16"/>
  <c r="T249" i="16"/>
  <c r="U249" i="16"/>
  <c r="V249" i="16"/>
  <c r="W249" i="16"/>
  <c r="F4" i="9"/>
  <c r="H4" i="9"/>
  <c r="F5" i="9"/>
  <c r="H5" i="9"/>
  <c r="F6" i="9"/>
  <c r="H6" i="9"/>
  <c r="F7" i="9"/>
  <c r="H7" i="9"/>
  <c r="F8" i="9"/>
  <c r="H8" i="9"/>
  <c r="F9" i="9"/>
  <c r="H9" i="9"/>
  <c r="F10" i="9"/>
  <c r="H10" i="9"/>
  <c r="F11" i="9"/>
  <c r="H11" i="9"/>
  <c r="F12" i="9"/>
  <c r="H12" i="9"/>
  <c r="F13" i="9"/>
  <c r="H13" i="9"/>
  <c r="F14" i="9"/>
  <c r="H14" i="9"/>
  <c r="F15" i="9"/>
  <c r="H15" i="9"/>
  <c r="F16" i="9"/>
  <c r="H16" i="9"/>
  <c r="F17" i="9"/>
  <c r="H17" i="9"/>
  <c r="F18" i="9"/>
  <c r="H18" i="9"/>
  <c r="F19" i="9"/>
  <c r="H19" i="9"/>
  <c r="F20" i="9"/>
  <c r="H20" i="9"/>
  <c r="F21" i="9"/>
  <c r="H21" i="9"/>
  <c r="F22" i="9"/>
  <c r="H22" i="9"/>
  <c r="F23" i="9"/>
  <c r="H23" i="9"/>
  <c r="F24" i="9"/>
  <c r="H24" i="9"/>
  <c r="F25" i="9"/>
  <c r="H25" i="9"/>
  <c r="F26" i="9"/>
  <c r="H26" i="9"/>
  <c r="F27" i="9"/>
  <c r="H27" i="9"/>
  <c r="F28" i="9"/>
  <c r="H28" i="9"/>
  <c r="F29" i="9"/>
  <c r="H29" i="9"/>
  <c r="F30" i="9"/>
  <c r="H30" i="9"/>
  <c r="F31" i="9"/>
  <c r="H31" i="9"/>
  <c r="F32" i="9"/>
  <c r="H32" i="9"/>
  <c r="F33" i="9"/>
  <c r="H33" i="9"/>
  <c r="F34" i="9"/>
  <c r="H34" i="9"/>
  <c r="F35" i="9"/>
  <c r="H35" i="9"/>
  <c r="F36" i="9"/>
  <c r="H36" i="9"/>
  <c r="F37" i="9"/>
  <c r="H37" i="9"/>
  <c r="F38" i="9"/>
  <c r="H38" i="9"/>
  <c r="F39" i="9"/>
  <c r="H39" i="9"/>
  <c r="F40" i="9"/>
  <c r="H40" i="9"/>
  <c r="F41" i="9"/>
  <c r="H41" i="9"/>
  <c r="F42" i="9"/>
  <c r="H42" i="9"/>
  <c r="F43" i="9"/>
  <c r="H43" i="9"/>
  <c r="F44" i="9"/>
  <c r="H44" i="9"/>
  <c r="F45" i="9"/>
  <c r="H45" i="9"/>
  <c r="F46" i="9"/>
  <c r="H46" i="9"/>
  <c r="F47" i="9"/>
  <c r="H47" i="9"/>
  <c r="F48" i="9"/>
  <c r="H48" i="9"/>
  <c r="F49" i="9"/>
  <c r="H49" i="9"/>
  <c r="F50" i="9"/>
  <c r="H50" i="9"/>
  <c r="F51" i="9"/>
  <c r="H51" i="9"/>
  <c r="F52" i="9"/>
  <c r="H52" i="9"/>
  <c r="F53" i="9"/>
  <c r="H53" i="9"/>
  <c r="F54" i="9"/>
  <c r="H54" i="9"/>
  <c r="F55" i="9"/>
  <c r="H55" i="9"/>
  <c r="F56" i="9"/>
  <c r="H56" i="9"/>
  <c r="F57" i="9"/>
  <c r="H57" i="9"/>
  <c r="F58" i="9"/>
  <c r="H58" i="9"/>
  <c r="F59" i="9"/>
  <c r="H59" i="9"/>
  <c r="F60" i="9"/>
  <c r="H60" i="9"/>
  <c r="F61" i="9"/>
  <c r="H61" i="9"/>
  <c r="F62" i="9"/>
  <c r="H62" i="9"/>
  <c r="F63" i="9"/>
  <c r="H63" i="9"/>
  <c r="F64" i="9"/>
  <c r="H64" i="9"/>
  <c r="F65" i="9"/>
  <c r="H65" i="9"/>
  <c r="F66" i="9"/>
  <c r="H66" i="9"/>
  <c r="F67" i="9"/>
  <c r="H67" i="9"/>
  <c r="F68" i="9"/>
  <c r="H68" i="9"/>
  <c r="F69" i="9"/>
  <c r="H69" i="9"/>
  <c r="F70" i="9"/>
  <c r="H70" i="9"/>
  <c r="F71" i="9"/>
  <c r="H71" i="9"/>
  <c r="F72" i="9"/>
  <c r="H72" i="9"/>
  <c r="F73" i="9"/>
  <c r="H73" i="9"/>
  <c r="F74" i="9"/>
  <c r="H74" i="9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B5" i="14"/>
  <c r="C5" i="14"/>
  <c r="D5" i="14"/>
  <c r="F5" i="14"/>
  <c r="B6" i="14"/>
  <c r="C6" i="14"/>
  <c r="D6" i="14"/>
  <c r="F6" i="14"/>
  <c r="H6" i="14"/>
  <c r="I6" i="14"/>
  <c r="J6" i="14"/>
  <c r="B7" i="14"/>
  <c r="C7" i="14"/>
  <c r="D7" i="14"/>
  <c r="F7" i="14"/>
  <c r="H7" i="14"/>
  <c r="I7" i="14"/>
  <c r="J7" i="14"/>
  <c r="B8" i="14"/>
  <c r="C8" i="14"/>
  <c r="D8" i="14"/>
  <c r="F8" i="14"/>
  <c r="H8" i="14"/>
  <c r="I8" i="14"/>
  <c r="J8" i="14"/>
  <c r="B9" i="14"/>
  <c r="C9" i="14"/>
  <c r="D9" i="14"/>
  <c r="F9" i="14"/>
  <c r="H9" i="14"/>
  <c r="I9" i="14"/>
  <c r="J9" i="14"/>
  <c r="B10" i="14"/>
  <c r="C10" i="14"/>
  <c r="D10" i="14"/>
  <c r="F10" i="14"/>
  <c r="H10" i="14"/>
  <c r="I10" i="14"/>
  <c r="J10" i="14"/>
  <c r="B11" i="14"/>
  <c r="C11" i="14"/>
  <c r="D11" i="14"/>
  <c r="F11" i="14"/>
  <c r="H11" i="14"/>
  <c r="I11" i="14"/>
  <c r="J11" i="14"/>
  <c r="B12" i="14"/>
  <c r="C12" i="14"/>
  <c r="D12" i="14"/>
  <c r="F12" i="14"/>
  <c r="H12" i="14"/>
  <c r="I12" i="14"/>
  <c r="J12" i="14"/>
  <c r="B13" i="14"/>
  <c r="C13" i="14"/>
  <c r="D13" i="14"/>
  <c r="F13" i="14"/>
  <c r="H13" i="14"/>
  <c r="I13" i="14"/>
  <c r="J13" i="14"/>
  <c r="B14" i="14"/>
  <c r="C14" i="14"/>
  <c r="D14" i="14"/>
  <c r="F14" i="14"/>
  <c r="H14" i="14"/>
  <c r="I14" i="14"/>
  <c r="J14" i="14"/>
  <c r="B15" i="14"/>
  <c r="C15" i="14"/>
  <c r="D15" i="14"/>
  <c r="F15" i="14"/>
  <c r="H15" i="14"/>
  <c r="I15" i="14"/>
  <c r="J15" i="14"/>
  <c r="B16" i="14"/>
  <c r="C16" i="14"/>
  <c r="D16" i="14"/>
  <c r="F16" i="14"/>
  <c r="H16" i="14"/>
  <c r="I16" i="14"/>
  <c r="J16" i="14"/>
  <c r="B17" i="14"/>
  <c r="C17" i="14"/>
  <c r="D17" i="14"/>
  <c r="F17" i="14"/>
  <c r="H17" i="14"/>
  <c r="I17" i="14"/>
  <c r="J17" i="14"/>
  <c r="B18" i="14"/>
  <c r="C18" i="14"/>
  <c r="D18" i="14"/>
  <c r="F18" i="14"/>
  <c r="H18" i="14"/>
  <c r="I18" i="14"/>
  <c r="J18" i="14"/>
  <c r="B19" i="14"/>
  <c r="C19" i="14"/>
  <c r="D19" i="14"/>
  <c r="F19" i="14"/>
  <c r="H19" i="14"/>
  <c r="I19" i="14"/>
  <c r="J19" i="14"/>
  <c r="B20" i="14"/>
  <c r="C20" i="14"/>
  <c r="D20" i="14"/>
  <c r="F20" i="14"/>
  <c r="H20" i="14"/>
  <c r="I20" i="14"/>
  <c r="J20" i="14"/>
  <c r="B21" i="14"/>
  <c r="C21" i="14"/>
  <c r="D21" i="14"/>
  <c r="F21" i="14"/>
  <c r="H21" i="14"/>
  <c r="I21" i="14"/>
  <c r="J21" i="14"/>
  <c r="B22" i="14"/>
  <c r="C22" i="14"/>
  <c r="D22" i="14"/>
  <c r="F22" i="14"/>
  <c r="H22" i="14"/>
  <c r="I22" i="14"/>
  <c r="J22" i="14"/>
  <c r="B23" i="14"/>
  <c r="C23" i="14"/>
  <c r="D23" i="14"/>
  <c r="F23" i="14"/>
  <c r="H23" i="14"/>
  <c r="I23" i="14"/>
  <c r="J23" i="14"/>
  <c r="B24" i="14"/>
  <c r="C24" i="14"/>
  <c r="D24" i="14"/>
  <c r="F24" i="14"/>
  <c r="H24" i="14"/>
  <c r="I24" i="14"/>
  <c r="J24" i="14"/>
  <c r="B25" i="14"/>
  <c r="C25" i="14"/>
  <c r="D25" i="14"/>
  <c r="F25" i="14"/>
  <c r="H25" i="14"/>
  <c r="I25" i="14"/>
  <c r="J25" i="14"/>
  <c r="B26" i="14"/>
  <c r="C26" i="14"/>
  <c r="D26" i="14"/>
  <c r="F26" i="14"/>
  <c r="H26" i="14"/>
  <c r="I26" i="14"/>
  <c r="J26" i="14"/>
  <c r="B27" i="14"/>
  <c r="C27" i="14"/>
  <c r="D27" i="14"/>
  <c r="F27" i="14"/>
  <c r="H27" i="14"/>
  <c r="I27" i="14"/>
  <c r="J27" i="14"/>
  <c r="S27" i="14"/>
  <c r="B28" i="14"/>
  <c r="C28" i="14"/>
  <c r="D28" i="14"/>
  <c r="F28" i="14"/>
  <c r="H28" i="14"/>
  <c r="I28" i="14"/>
  <c r="J28" i="14"/>
  <c r="S28" i="14"/>
  <c r="B29" i="14"/>
  <c r="C29" i="14"/>
  <c r="D29" i="14"/>
  <c r="F29" i="14"/>
  <c r="H29" i="14"/>
  <c r="I29" i="14"/>
  <c r="J29" i="14"/>
  <c r="B30" i="14"/>
  <c r="C30" i="14"/>
  <c r="D30" i="14"/>
  <c r="F30" i="14"/>
  <c r="H30" i="14"/>
  <c r="I30" i="14"/>
  <c r="J30" i="14"/>
  <c r="B31" i="14"/>
  <c r="C31" i="14"/>
  <c r="D31" i="14"/>
  <c r="F31" i="14"/>
  <c r="H31" i="14"/>
  <c r="I31" i="14"/>
  <c r="J31" i="14"/>
  <c r="B32" i="14"/>
  <c r="C32" i="14"/>
  <c r="D32" i="14"/>
  <c r="F32" i="14"/>
  <c r="H32" i="14"/>
  <c r="I32" i="14"/>
  <c r="J32" i="14"/>
  <c r="S32" i="14"/>
  <c r="B33" i="14"/>
  <c r="C33" i="14"/>
  <c r="D33" i="14"/>
  <c r="F33" i="14"/>
  <c r="H33" i="14"/>
  <c r="I33" i="14"/>
  <c r="J33" i="14"/>
  <c r="S33" i="14"/>
  <c r="B34" i="14"/>
  <c r="C34" i="14"/>
  <c r="D34" i="14"/>
  <c r="F34" i="14"/>
  <c r="H34" i="14"/>
  <c r="I34" i="14"/>
  <c r="J34" i="14"/>
  <c r="S34" i="14"/>
  <c r="B35" i="14"/>
  <c r="C35" i="14"/>
  <c r="D35" i="14"/>
  <c r="F35" i="14"/>
  <c r="H35" i="14"/>
  <c r="I35" i="14"/>
  <c r="J35" i="14"/>
  <c r="S35" i="14"/>
  <c r="B36" i="14"/>
  <c r="C36" i="14"/>
  <c r="D36" i="14"/>
  <c r="F36" i="14"/>
  <c r="H36" i="14"/>
  <c r="I36" i="14"/>
  <c r="J36" i="14"/>
  <c r="S36" i="14"/>
  <c r="B37" i="14"/>
  <c r="C37" i="14"/>
  <c r="D37" i="14"/>
  <c r="F37" i="14"/>
  <c r="H37" i="14"/>
  <c r="I37" i="14"/>
  <c r="J37" i="14"/>
  <c r="S37" i="14"/>
  <c r="B38" i="14"/>
  <c r="C38" i="14"/>
  <c r="D38" i="14"/>
  <c r="F38" i="14"/>
  <c r="H38" i="14"/>
  <c r="I38" i="14"/>
  <c r="J38" i="14"/>
  <c r="S38" i="14"/>
  <c r="B39" i="14"/>
  <c r="C39" i="14"/>
  <c r="D39" i="14"/>
  <c r="F39" i="14"/>
  <c r="H39" i="14"/>
  <c r="I39" i="14"/>
  <c r="J39" i="14"/>
  <c r="S39" i="14"/>
  <c r="B40" i="14"/>
  <c r="C40" i="14"/>
  <c r="D40" i="14"/>
  <c r="F40" i="14"/>
  <c r="H40" i="14"/>
  <c r="I40" i="14"/>
  <c r="J40" i="14"/>
  <c r="S40" i="14"/>
  <c r="B41" i="14"/>
  <c r="C41" i="14"/>
  <c r="D41" i="14"/>
  <c r="F41" i="14"/>
  <c r="H41" i="14"/>
  <c r="I41" i="14"/>
  <c r="J41" i="14"/>
  <c r="S41" i="14"/>
  <c r="B42" i="14"/>
  <c r="C42" i="14"/>
  <c r="D42" i="14"/>
  <c r="F42" i="14"/>
  <c r="H42" i="14"/>
  <c r="I42" i="14"/>
  <c r="J42" i="14"/>
  <c r="S42" i="14"/>
  <c r="B43" i="14"/>
  <c r="C43" i="14"/>
  <c r="D43" i="14"/>
  <c r="F43" i="14"/>
  <c r="H43" i="14"/>
  <c r="I43" i="14"/>
  <c r="J43" i="14"/>
  <c r="S43" i="14"/>
  <c r="B44" i="14"/>
  <c r="C44" i="14"/>
  <c r="D44" i="14"/>
  <c r="F44" i="14"/>
  <c r="H44" i="14"/>
  <c r="I44" i="14"/>
  <c r="J44" i="14"/>
  <c r="S44" i="14"/>
  <c r="B45" i="14"/>
  <c r="C45" i="14"/>
  <c r="D45" i="14"/>
  <c r="F45" i="14"/>
  <c r="H45" i="14"/>
  <c r="I45" i="14"/>
  <c r="J45" i="14"/>
  <c r="S45" i="14"/>
  <c r="B46" i="14"/>
  <c r="C46" i="14"/>
  <c r="D46" i="14"/>
  <c r="F46" i="14"/>
  <c r="H46" i="14"/>
  <c r="I46" i="14"/>
  <c r="J46" i="14"/>
  <c r="S46" i="14"/>
  <c r="B47" i="14"/>
  <c r="C47" i="14"/>
  <c r="D47" i="14"/>
  <c r="F47" i="14"/>
  <c r="H47" i="14"/>
  <c r="I47" i="14"/>
  <c r="J47" i="14"/>
  <c r="S47" i="14"/>
  <c r="B48" i="14"/>
  <c r="C48" i="14"/>
  <c r="D48" i="14"/>
  <c r="F48" i="14"/>
  <c r="H48" i="14"/>
  <c r="I48" i="14"/>
  <c r="J48" i="14"/>
  <c r="S48" i="14"/>
  <c r="B49" i="14"/>
  <c r="C49" i="14"/>
  <c r="D49" i="14"/>
  <c r="F49" i="14"/>
  <c r="H49" i="14"/>
  <c r="I49" i="14"/>
  <c r="J49" i="14"/>
  <c r="S49" i="14"/>
  <c r="B50" i="14"/>
  <c r="C50" i="14"/>
  <c r="D50" i="14"/>
  <c r="F50" i="14"/>
  <c r="H50" i="14"/>
  <c r="I50" i="14"/>
  <c r="J50" i="14"/>
  <c r="S50" i="14"/>
  <c r="B51" i="14"/>
  <c r="C51" i="14"/>
  <c r="D51" i="14"/>
  <c r="F51" i="14"/>
  <c r="H51" i="14"/>
  <c r="I51" i="14"/>
  <c r="J51" i="14"/>
  <c r="S51" i="14"/>
  <c r="B52" i="14"/>
  <c r="C52" i="14"/>
  <c r="D52" i="14"/>
  <c r="F52" i="14"/>
  <c r="H52" i="14"/>
  <c r="I52" i="14"/>
  <c r="J52" i="14"/>
  <c r="S52" i="14"/>
  <c r="B53" i="14"/>
  <c r="C53" i="14"/>
  <c r="D53" i="14"/>
  <c r="F53" i="14"/>
  <c r="H53" i="14"/>
  <c r="I53" i="14"/>
  <c r="J53" i="14"/>
  <c r="S53" i="14"/>
  <c r="B54" i="14"/>
  <c r="C54" i="14"/>
  <c r="D54" i="14"/>
  <c r="F54" i="14"/>
  <c r="H54" i="14"/>
  <c r="I54" i="14"/>
  <c r="J54" i="14"/>
  <c r="S54" i="14"/>
  <c r="B55" i="14"/>
  <c r="C55" i="14"/>
  <c r="D55" i="14"/>
  <c r="F55" i="14"/>
  <c r="H55" i="14"/>
  <c r="I55" i="14"/>
  <c r="J55" i="14"/>
  <c r="S55" i="14"/>
  <c r="B56" i="14"/>
  <c r="C56" i="14"/>
  <c r="D56" i="14"/>
  <c r="F56" i="14"/>
  <c r="H56" i="14"/>
  <c r="I56" i="14"/>
  <c r="J56" i="14"/>
  <c r="S56" i="14"/>
  <c r="B57" i="14"/>
  <c r="C57" i="14"/>
  <c r="D57" i="14"/>
  <c r="F57" i="14"/>
  <c r="H57" i="14"/>
  <c r="I57" i="14"/>
  <c r="J57" i="14"/>
  <c r="B58" i="14"/>
  <c r="C58" i="14"/>
  <c r="D58" i="14"/>
  <c r="F58" i="14"/>
  <c r="H58" i="14"/>
  <c r="I58" i="14"/>
  <c r="J58" i="14"/>
  <c r="B59" i="14"/>
  <c r="C59" i="14"/>
  <c r="D59" i="14"/>
  <c r="F59" i="14"/>
  <c r="H59" i="14"/>
  <c r="I59" i="14"/>
  <c r="J59" i="14"/>
  <c r="B60" i="14"/>
  <c r="C60" i="14"/>
  <c r="D60" i="14"/>
  <c r="F60" i="14"/>
  <c r="H60" i="14"/>
  <c r="I60" i="14"/>
  <c r="J60" i="14"/>
  <c r="B61" i="14"/>
  <c r="C61" i="14"/>
  <c r="D61" i="14"/>
  <c r="F61" i="14"/>
  <c r="H61" i="14"/>
  <c r="I61" i="14"/>
  <c r="J61" i="14"/>
  <c r="B62" i="14"/>
  <c r="C62" i="14"/>
  <c r="D62" i="14"/>
  <c r="F62" i="14"/>
  <c r="H62" i="14"/>
  <c r="I62" i="14"/>
  <c r="J62" i="14"/>
  <c r="B63" i="14"/>
  <c r="C63" i="14"/>
  <c r="D63" i="14"/>
  <c r="F63" i="14"/>
  <c r="H63" i="14"/>
  <c r="I63" i="14"/>
  <c r="J63" i="14"/>
  <c r="B64" i="14"/>
  <c r="C64" i="14"/>
  <c r="D64" i="14"/>
  <c r="F64" i="14"/>
  <c r="H64" i="14"/>
  <c r="I64" i="14"/>
  <c r="J64" i="14"/>
  <c r="B65" i="14"/>
  <c r="C65" i="14"/>
  <c r="D65" i="14"/>
  <c r="F65" i="14"/>
  <c r="H65" i="14"/>
  <c r="I65" i="14"/>
  <c r="J65" i="14"/>
  <c r="S65" i="14"/>
  <c r="T65" i="14"/>
  <c r="U65" i="14"/>
  <c r="V65" i="14"/>
  <c r="W65" i="14"/>
  <c r="X65" i="14"/>
  <c r="Y65" i="14"/>
  <c r="Z65" i="14"/>
  <c r="AA65" i="14"/>
  <c r="AB65" i="14"/>
  <c r="AC65" i="14"/>
  <c r="AD65" i="14"/>
  <c r="AE65" i="14"/>
  <c r="AF65" i="14"/>
  <c r="AG65" i="14"/>
  <c r="AH65" i="14"/>
  <c r="B66" i="14"/>
  <c r="C66" i="14"/>
  <c r="D66" i="14"/>
  <c r="F66" i="14"/>
  <c r="H66" i="14"/>
  <c r="I66" i="14"/>
  <c r="J66" i="14"/>
  <c r="B67" i="14"/>
  <c r="C67" i="14"/>
  <c r="D67" i="14"/>
  <c r="F67" i="14"/>
  <c r="H67" i="14"/>
  <c r="I67" i="14"/>
  <c r="J67" i="14"/>
  <c r="B68" i="14"/>
  <c r="C68" i="14"/>
  <c r="D68" i="14"/>
  <c r="F68" i="14"/>
  <c r="H68" i="14"/>
  <c r="I68" i="14"/>
  <c r="J68" i="14"/>
  <c r="B69" i="14"/>
  <c r="C69" i="14"/>
  <c r="D69" i="14"/>
  <c r="F69" i="14"/>
  <c r="H69" i="14"/>
  <c r="I69" i="14"/>
  <c r="J69" i="14"/>
  <c r="U69" i="14"/>
  <c r="B70" i="14"/>
  <c r="C70" i="14"/>
  <c r="D70" i="14"/>
  <c r="F70" i="14"/>
  <c r="H70" i="14"/>
  <c r="I70" i="14"/>
  <c r="J70" i="14"/>
  <c r="U70" i="14"/>
  <c r="B71" i="14"/>
  <c r="C71" i="14"/>
  <c r="D71" i="14"/>
  <c r="F71" i="14"/>
  <c r="H71" i="14"/>
  <c r="I71" i="14"/>
  <c r="J71" i="14"/>
  <c r="U71" i="14"/>
  <c r="B72" i="14"/>
  <c r="C72" i="14"/>
  <c r="D72" i="14"/>
  <c r="F72" i="14"/>
  <c r="H72" i="14"/>
  <c r="I72" i="14"/>
  <c r="J72" i="14"/>
  <c r="U72" i="14"/>
  <c r="B73" i="14"/>
  <c r="C73" i="14"/>
  <c r="D73" i="14"/>
  <c r="F73" i="14"/>
  <c r="H73" i="14"/>
  <c r="I73" i="14"/>
  <c r="J73" i="14"/>
  <c r="U73" i="14"/>
  <c r="B74" i="14"/>
  <c r="C74" i="14"/>
  <c r="D74" i="14"/>
  <c r="F74" i="14"/>
  <c r="H74" i="14"/>
  <c r="I74" i="14"/>
  <c r="J74" i="14"/>
  <c r="U74" i="14"/>
  <c r="B75" i="14"/>
  <c r="C75" i="14"/>
  <c r="D75" i="14"/>
  <c r="F75" i="14"/>
  <c r="H75" i="14"/>
  <c r="I75" i="14"/>
  <c r="J75" i="14"/>
  <c r="U75" i="14"/>
  <c r="B76" i="14"/>
  <c r="C76" i="14"/>
  <c r="D76" i="14"/>
  <c r="F76" i="14"/>
  <c r="H76" i="14"/>
  <c r="I76" i="14"/>
  <c r="J76" i="14"/>
  <c r="U76" i="14"/>
  <c r="B77" i="14"/>
  <c r="C77" i="14"/>
  <c r="D77" i="14"/>
  <c r="F77" i="14"/>
  <c r="H77" i="14"/>
  <c r="I77" i="14"/>
  <c r="J77" i="14"/>
  <c r="U77" i="14"/>
  <c r="B78" i="14"/>
  <c r="C78" i="14"/>
  <c r="D78" i="14"/>
  <c r="F78" i="14"/>
  <c r="H78" i="14"/>
  <c r="I78" i="14"/>
  <c r="J78" i="14"/>
  <c r="U78" i="14"/>
  <c r="B79" i="14"/>
  <c r="C79" i="14"/>
  <c r="D79" i="14"/>
  <c r="F79" i="14"/>
  <c r="H79" i="14"/>
  <c r="I79" i="14"/>
  <c r="J79" i="14"/>
  <c r="U79" i="14"/>
  <c r="B80" i="14"/>
  <c r="C80" i="14"/>
  <c r="D80" i="14"/>
  <c r="F80" i="14"/>
  <c r="H80" i="14"/>
  <c r="I80" i="14"/>
  <c r="J80" i="14"/>
  <c r="U80" i="14"/>
  <c r="B81" i="14"/>
  <c r="C81" i="14"/>
  <c r="D81" i="14"/>
  <c r="F81" i="14"/>
  <c r="H81" i="14"/>
  <c r="I81" i="14"/>
  <c r="J81" i="14"/>
  <c r="U81" i="14"/>
  <c r="B82" i="14"/>
  <c r="C82" i="14"/>
  <c r="D82" i="14"/>
  <c r="F82" i="14"/>
  <c r="H82" i="14"/>
  <c r="I82" i="14"/>
  <c r="J82" i="14"/>
  <c r="U82" i="14"/>
  <c r="B83" i="14"/>
  <c r="C83" i="14"/>
  <c r="D83" i="14"/>
  <c r="F83" i="14"/>
  <c r="H83" i="14"/>
  <c r="I83" i="14"/>
  <c r="J83" i="14"/>
  <c r="U83" i="14"/>
  <c r="B84" i="14"/>
  <c r="C84" i="14"/>
  <c r="D84" i="14"/>
  <c r="F84" i="14"/>
  <c r="H84" i="14"/>
  <c r="I84" i="14"/>
  <c r="J84" i="14"/>
  <c r="U84" i="14"/>
  <c r="B85" i="14"/>
  <c r="C85" i="14"/>
  <c r="D85" i="14"/>
  <c r="F85" i="14"/>
  <c r="H85" i="14"/>
  <c r="I85" i="14"/>
  <c r="J85" i="14"/>
  <c r="B86" i="14"/>
  <c r="C86" i="14"/>
  <c r="D86" i="14"/>
  <c r="F86" i="14"/>
  <c r="H86" i="14"/>
  <c r="I86" i="14"/>
  <c r="J86" i="14"/>
  <c r="B87" i="14"/>
  <c r="C87" i="14"/>
  <c r="D87" i="14"/>
  <c r="F87" i="14"/>
  <c r="H87" i="14"/>
  <c r="I87" i="14"/>
  <c r="J87" i="14"/>
  <c r="B88" i="14"/>
  <c r="C88" i="14"/>
  <c r="D88" i="14"/>
  <c r="F88" i="14"/>
  <c r="H88" i="14"/>
  <c r="I88" i="14"/>
  <c r="J88" i="14"/>
  <c r="B89" i="14"/>
  <c r="C89" i="14"/>
  <c r="D89" i="14"/>
  <c r="F89" i="14"/>
  <c r="H89" i="14"/>
  <c r="I89" i="14"/>
  <c r="J89" i="14"/>
  <c r="B90" i="14"/>
  <c r="C90" i="14"/>
  <c r="D90" i="14"/>
  <c r="F90" i="14"/>
  <c r="H90" i="14"/>
  <c r="I90" i="14"/>
  <c r="J90" i="14"/>
  <c r="B91" i="14"/>
  <c r="C91" i="14"/>
  <c r="D91" i="14"/>
  <c r="F91" i="14"/>
  <c r="H91" i="14"/>
  <c r="I91" i="14"/>
  <c r="J91" i="14"/>
  <c r="B92" i="14"/>
  <c r="C92" i="14"/>
  <c r="D92" i="14"/>
  <c r="F92" i="14"/>
  <c r="H92" i="14"/>
  <c r="I92" i="14"/>
  <c r="J92" i="14"/>
  <c r="B93" i="14"/>
  <c r="C93" i="14"/>
  <c r="D93" i="14"/>
  <c r="F93" i="14"/>
  <c r="H93" i="14"/>
  <c r="I93" i="14"/>
  <c r="J93" i="14"/>
  <c r="B94" i="14"/>
  <c r="C94" i="14"/>
  <c r="D94" i="14"/>
  <c r="F94" i="14"/>
  <c r="H94" i="14"/>
  <c r="I94" i="14"/>
  <c r="J94" i="14"/>
  <c r="B95" i="14"/>
  <c r="C95" i="14"/>
  <c r="D95" i="14"/>
  <c r="F95" i="14"/>
  <c r="H95" i="14"/>
  <c r="I95" i="14"/>
  <c r="J95" i="14"/>
  <c r="B96" i="14"/>
  <c r="C96" i="14"/>
  <c r="D96" i="14"/>
  <c r="F96" i="14"/>
  <c r="H96" i="14"/>
  <c r="I96" i="14"/>
  <c r="J96" i="14"/>
  <c r="B97" i="14"/>
  <c r="C97" i="14"/>
  <c r="D97" i="14"/>
  <c r="F97" i="14"/>
  <c r="H97" i="14"/>
  <c r="I97" i="14"/>
  <c r="J97" i="14"/>
  <c r="B98" i="14"/>
  <c r="C98" i="14"/>
  <c r="D98" i="14"/>
  <c r="F98" i="14"/>
  <c r="H98" i="14"/>
  <c r="I98" i="14"/>
  <c r="J98" i="14"/>
  <c r="B99" i="14"/>
  <c r="C99" i="14"/>
  <c r="D99" i="14"/>
  <c r="F99" i="14"/>
  <c r="H99" i="14"/>
  <c r="I99" i="14"/>
  <c r="J99" i="14"/>
  <c r="B100" i="14"/>
  <c r="C100" i="14"/>
  <c r="D100" i="14"/>
  <c r="F100" i="14"/>
  <c r="H100" i="14"/>
  <c r="I100" i="14"/>
  <c r="J100" i="14"/>
  <c r="B101" i="14"/>
  <c r="C101" i="14"/>
  <c r="D101" i="14"/>
  <c r="F101" i="14"/>
  <c r="H101" i="14"/>
  <c r="I101" i="14"/>
  <c r="J101" i="14"/>
  <c r="B102" i="14"/>
  <c r="C102" i="14"/>
  <c r="D102" i="14"/>
  <c r="F102" i="14"/>
  <c r="H102" i="14"/>
  <c r="I102" i="14"/>
  <c r="J102" i="14"/>
  <c r="B103" i="14"/>
  <c r="C103" i="14"/>
  <c r="D103" i="14"/>
  <c r="F103" i="14"/>
  <c r="H103" i="14"/>
  <c r="I103" i="14"/>
  <c r="J103" i="14"/>
  <c r="B104" i="14"/>
  <c r="C104" i="14"/>
  <c r="D104" i="14"/>
  <c r="F104" i="14"/>
  <c r="H104" i="14"/>
  <c r="I104" i="14"/>
  <c r="J104" i="14"/>
  <c r="B105" i="14"/>
  <c r="C105" i="14"/>
  <c r="D105" i="14"/>
  <c r="F105" i="14"/>
  <c r="H105" i="14"/>
  <c r="I105" i="14"/>
  <c r="J105" i="14"/>
  <c r="B106" i="14"/>
  <c r="C106" i="14"/>
  <c r="D106" i="14"/>
  <c r="F106" i="14"/>
  <c r="H106" i="14"/>
  <c r="I106" i="14"/>
  <c r="J106" i="14"/>
  <c r="B107" i="14"/>
  <c r="C107" i="14"/>
  <c r="D107" i="14"/>
  <c r="F107" i="14"/>
  <c r="H107" i="14"/>
  <c r="I107" i="14"/>
  <c r="J107" i="14"/>
  <c r="B108" i="14"/>
  <c r="C108" i="14"/>
  <c r="D108" i="14"/>
  <c r="F108" i="14"/>
  <c r="H108" i="14"/>
  <c r="I108" i="14"/>
  <c r="J108" i="14"/>
  <c r="B109" i="14"/>
  <c r="C109" i="14"/>
  <c r="D109" i="14"/>
  <c r="F109" i="14"/>
  <c r="H109" i="14"/>
  <c r="I109" i="14"/>
  <c r="J109" i="14"/>
  <c r="B110" i="14"/>
  <c r="C110" i="14"/>
  <c r="D110" i="14"/>
  <c r="F110" i="14"/>
  <c r="H110" i="14"/>
  <c r="I110" i="14"/>
  <c r="J110" i="14"/>
  <c r="B111" i="14"/>
  <c r="C111" i="14"/>
  <c r="D111" i="14"/>
  <c r="F111" i="14"/>
  <c r="H111" i="14"/>
  <c r="I111" i="14"/>
  <c r="J111" i="14"/>
  <c r="B5" i="15"/>
  <c r="C5" i="15"/>
  <c r="D5" i="15"/>
  <c r="F5" i="15"/>
  <c r="G5" i="15"/>
  <c r="B6" i="15"/>
  <c r="C6" i="15"/>
  <c r="D6" i="15"/>
  <c r="F6" i="15"/>
  <c r="G6" i="15"/>
  <c r="I6" i="15"/>
  <c r="J6" i="15"/>
  <c r="B7" i="15"/>
  <c r="C7" i="15"/>
  <c r="D7" i="15"/>
  <c r="F7" i="15"/>
  <c r="G7" i="15"/>
  <c r="I7" i="15"/>
  <c r="J7" i="15"/>
  <c r="B8" i="15"/>
  <c r="C8" i="15"/>
  <c r="D8" i="15"/>
  <c r="F8" i="15"/>
  <c r="G8" i="15"/>
  <c r="I8" i="15"/>
  <c r="J8" i="15"/>
  <c r="B9" i="15"/>
  <c r="C9" i="15"/>
  <c r="D9" i="15"/>
  <c r="F9" i="15"/>
  <c r="G9" i="15"/>
  <c r="I9" i="15"/>
  <c r="J9" i="15"/>
  <c r="B10" i="15"/>
  <c r="C10" i="15"/>
  <c r="D10" i="15"/>
  <c r="F10" i="15"/>
  <c r="G10" i="15"/>
  <c r="I10" i="15"/>
  <c r="J10" i="15"/>
  <c r="B11" i="15"/>
  <c r="C11" i="15"/>
  <c r="D11" i="15"/>
  <c r="F11" i="15"/>
  <c r="G11" i="15"/>
  <c r="I11" i="15"/>
  <c r="J11" i="15"/>
  <c r="B12" i="15"/>
  <c r="C12" i="15"/>
  <c r="D12" i="15"/>
  <c r="F12" i="15"/>
  <c r="G12" i="15"/>
  <c r="I12" i="15"/>
  <c r="J12" i="15"/>
  <c r="B13" i="15"/>
  <c r="C13" i="15"/>
  <c r="D13" i="15"/>
  <c r="F13" i="15"/>
  <c r="G13" i="15"/>
  <c r="I13" i="15"/>
  <c r="J13" i="15"/>
  <c r="B14" i="15"/>
  <c r="C14" i="15"/>
  <c r="D14" i="15"/>
  <c r="F14" i="15"/>
  <c r="G14" i="15"/>
  <c r="I14" i="15"/>
  <c r="J14" i="15"/>
  <c r="B15" i="15"/>
  <c r="C15" i="15"/>
  <c r="D15" i="15"/>
  <c r="F15" i="15"/>
  <c r="G15" i="15"/>
  <c r="I15" i="15"/>
  <c r="J15" i="15"/>
  <c r="B16" i="15"/>
  <c r="C16" i="15"/>
  <c r="D16" i="15"/>
  <c r="F16" i="15"/>
  <c r="G16" i="15"/>
  <c r="I16" i="15"/>
  <c r="J16" i="15"/>
  <c r="B17" i="15"/>
  <c r="C17" i="15"/>
  <c r="D17" i="15"/>
  <c r="F17" i="15"/>
  <c r="G17" i="15"/>
  <c r="I17" i="15"/>
  <c r="J17" i="15"/>
  <c r="B18" i="15"/>
  <c r="C18" i="15"/>
  <c r="D18" i="15"/>
  <c r="F18" i="15"/>
  <c r="G18" i="15"/>
  <c r="I18" i="15"/>
  <c r="J18" i="15"/>
  <c r="B19" i="15"/>
  <c r="C19" i="15"/>
  <c r="D19" i="15"/>
  <c r="F19" i="15"/>
  <c r="G19" i="15"/>
  <c r="I19" i="15"/>
  <c r="J19" i="15"/>
  <c r="B20" i="15"/>
  <c r="C20" i="15"/>
  <c r="D20" i="15"/>
  <c r="F20" i="15"/>
  <c r="G20" i="15"/>
  <c r="I20" i="15"/>
  <c r="J20" i="15"/>
  <c r="B21" i="15"/>
  <c r="C21" i="15"/>
  <c r="D21" i="15"/>
  <c r="F21" i="15"/>
  <c r="G21" i="15"/>
  <c r="I21" i="15"/>
  <c r="J21" i="15"/>
  <c r="B22" i="15"/>
  <c r="C22" i="15"/>
  <c r="D22" i="15"/>
  <c r="F22" i="15"/>
  <c r="G22" i="15"/>
  <c r="I22" i="15"/>
  <c r="J22" i="15"/>
  <c r="B23" i="15"/>
  <c r="C23" i="15"/>
  <c r="D23" i="15"/>
  <c r="F23" i="15"/>
  <c r="G23" i="15"/>
  <c r="I23" i="15"/>
  <c r="J23" i="15"/>
  <c r="B24" i="15"/>
  <c r="C24" i="15"/>
  <c r="D24" i="15"/>
  <c r="F24" i="15"/>
  <c r="G24" i="15"/>
  <c r="I24" i="15"/>
  <c r="J24" i="15"/>
  <c r="B25" i="15"/>
  <c r="C25" i="15"/>
  <c r="D25" i="15"/>
  <c r="F25" i="15"/>
  <c r="G25" i="15"/>
  <c r="I25" i="15"/>
  <c r="J25" i="15"/>
  <c r="B26" i="15"/>
  <c r="C26" i="15"/>
  <c r="D26" i="15"/>
  <c r="F26" i="15"/>
  <c r="G26" i="15"/>
  <c r="I26" i="15"/>
  <c r="J26" i="15"/>
  <c r="B27" i="15"/>
  <c r="C27" i="15"/>
  <c r="D27" i="15"/>
  <c r="F27" i="15"/>
  <c r="G27" i="15"/>
  <c r="I27" i="15"/>
  <c r="J27" i="15"/>
  <c r="B28" i="15"/>
  <c r="C28" i="15"/>
  <c r="D28" i="15"/>
  <c r="F28" i="15"/>
  <c r="G28" i="15"/>
  <c r="I28" i="15"/>
  <c r="J28" i="15"/>
  <c r="O28" i="15"/>
  <c r="Y28" i="15"/>
  <c r="B29" i="15"/>
  <c r="C29" i="15"/>
  <c r="D29" i="15"/>
  <c r="F29" i="15"/>
  <c r="G29" i="15"/>
  <c r="I29" i="15"/>
  <c r="J29" i="15"/>
  <c r="O29" i="15"/>
  <c r="Y29" i="15"/>
  <c r="B30" i="15"/>
  <c r="C30" i="15"/>
  <c r="D30" i="15"/>
  <c r="F30" i="15"/>
  <c r="G30" i="15"/>
  <c r="I30" i="15"/>
  <c r="J30" i="15"/>
  <c r="B31" i="15"/>
  <c r="C31" i="15"/>
  <c r="D31" i="15"/>
  <c r="F31" i="15"/>
  <c r="G31" i="15"/>
  <c r="I31" i="15"/>
  <c r="J31" i="15"/>
  <c r="B32" i="15"/>
  <c r="C32" i="15"/>
  <c r="D32" i="15"/>
  <c r="F32" i="15"/>
  <c r="G32" i="15"/>
  <c r="I32" i="15"/>
  <c r="J32" i="15"/>
  <c r="B33" i="15"/>
  <c r="C33" i="15"/>
  <c r="D33" i="15"/>
  <c r="F33" i="15"/>
  <c r="G33" i="15"/>
  <c r="I33" i="15"/>
  <c r="J33" i="15"/>
  <c r="B34" i="15"/>
  <c r="C34" i="15"/>
  <c r="D34" i="15"/>
  <c r="F34" i="15"/>
  <c r="G34" i="15"/>
  <c r="I34" i="15"/>
  <c r="J34" i="15"/>
  <c r="B35" i="15"/>
  <c r="C35" i="15"/>
  <c r="D35" i="15"/>
  <c r="F35" i="15"/>
  <c r="G35" i="15"/>
  <c r="I35" i="15"/>
  <c r="J35" i="15"/>
  <c r="B36" i="15"/>
  <c r="C36" i="15"/>
  <c r="D36" i="15"/>
  <c r="F36" i="15"/>
  <c r="G36" i="15"/>
  <c r="I36" i="15"/>
  <c r="J36" i="15"/>
  <c r="B37" i="15"/>
  <c r="C37" i="15"/>
  <c r="D37" i="15"/>
  <c r="F37" i="15"/>
  <c r="G37" i="15"/>
  <c r="I37" i="15"/>
  <c r="J37" i="15"/>
  <c r="B38" i="15"/>
  <c r="C38" i="15"/>
  <c r="D38" i="15"/>
  <c r="F38" i="15"/>
  <c r="G38" i="15"/>
  <c r="I38" i="15"/>
  <c r="J38" i="15"/>
  <c r="B39" i="15"/>
  <c r="C39" i="15"/>
  <c r="D39" i="15"/>
  <c r="F39" i="15"/>
  <c r="G39" i="15"/>
  <c r="I39" i="15"/>
  <c r="J39" i="15"/>
  <c r="B40" i="15"/>
  <c r="C40" i="15"/>
  <c r="D40" i="15"/>
  <c r="F40" i="15"/>
  <c r="G40" i="15"/>
  <c r="I40" i="15"/>
  <c r="J40" i="15"/>
  <c r="B41" i="15"/>
  <c r="C41" i="15"/>
  <c r="D41" i="15"/>
  <c r="F41" i="15"/>
  <c r="G41" i="15"/>
  <c r="I41" i="15"/>
  <c r="J41" i="15"/>
  <c r="B42" i="15"/>
  <c r="C42" i="15"/>
  <c r="D42" i="15"/>
  <c r="F42" i="15"/>
  <c r="G42" i="15"/>
  <c r="I42" i="15"/>
  <c r="J42" i="15"/>
  <c r="B43" i="15"/>
  <c r="C43" i="15"/>
  <c r="D43" i="15"/>
  <c r="F43" i="15"/>
  <c r="G43" i="15"/>
  <c r="I43" i="15"/>
  <c r="J43" i="15"/>
  <c r="B44" i="15"/>
  <c r="C44" i="15"/>
  <c r="D44" i="15"/>
  <c r="F44" i="15"/>
  <c r="G44" i="15"/>
  <c r="I44" i="15"/>
  <c r="J44" i="15"/>
  <c r="B45" i="15"/>
  <c r="C45" i="15"/>
  <c r="D45" i="15"/>
  <c r="F45" i="15"/>
  <c r="G45" i="15"/>
  <c r="I45" i="15"/>
  <c r="J45" i="15"/>
  <c r="B46" i="15"/>
  <c r="C46" i="15"/>
  <c r="D46" i="15"/>
  <c r="F46" i="15"/>
  <c r="G46" i="15"/>
  <c r="I46" i="15"/>
  <c r="J46" i="15"/>
  <c r="B47" i="15"/>
  <c r="C47" i="15"/>
  <c r="D47" i="15"/>
  <c r="F47" i="15"/>
  <c r="G47" i="15"/>
  <c r="I47" i="15"/>
  <c r="J47" i="15"/>
  <c r="B48" i="15"/>
  <c r="C48" i="15"/>
  <c r="D48" i="15"/>
  <c r="F48" i="15"/>
  <c r="G48" i="15"/>
  <c r="I48" i="15"/>
  <c r="J48" i="15"/>
  <c r="B49" i="15"/>
  <c r="C49" i="15"/>
  <c r="D49" i="15"/>
  <c r="F49" i="15"/>
  <c r="G49" i="15"/>
  <c r="I49" i="15"/>
  <c r="J49" i="15"/>
  <c r="B50" i="15"/>
  <c r="C50" i="15"/>
  <c r="D50" i="15"/>
  <c r="F50" i="15"/>
  <c r="G50" i="15"/>
  <c r="I50" i="15"/>
  <c r="J50" i="15"/>
  <c r="B51" i="15"/>
  <c r="C51" i="15"/>
  <c r="D51" i="15"/>
  <c r="F51" i="15"/>
  <c r="G51" i="15"/>
  <c r="I51" i="15"/>
  <c r="J51" i="15"/>
  <c r="B52" i="15"/>
  <c r="C52" i="15"/>
  <c r="D52" i="15"/>
  <c r="F52" i="15"/>
  <c r="G52" i="15"/>
  <c r="I52" i="15"/>
  <c r="J52" i="15"/>
  <c r="B53" i="15"/>
  <c r="C53" i="15"/>
  <c r="D53" i="15"/>
  <c r="F53" i="15"/>
  <c r="G53" i="15"/>
  <c r="I53" i="15"/>
  <c r="J53" i="15"/>
  <c r="B54" i="15"/>
  <c r="C54" i="15"/>
  <c r="D54" i="15"/>
  <c r="F54" i="15"/>
  <c r="G54" i="15"/>
  <c r="I54" i="15"/>
  <c r="J54" i="15"/>
  <c r="B55" i="15"/>
  <c r="C55" i="15"/>
  <c r="D55" i="15"/>
  <c r="F55" i="15"/>
  <c r="G55" i="15"/>
  <c r="I55" i="15"/>
  <c r="J55" i="15"/>
  <c r="B56" i="15"/>
  <c r="C56" i="15"/>
  <c r="D56" i="15"/>
  <c r="F56" i="15"/>
  <c r="G56" i="15"/>
  <c r="I56" i="15"/>
  <c r="J56" i="15"/>
  <c r="B57" i="15"/>
  <c r="C57" i="15"/>
  <c r="D57" i="15"/>
  <c r="F57" i="15"/>
  <c r="G57" i="15"/>
  <c r="I57" i="15"/>
  <c r="J57" i="15"/>
  <c r="B58" i="15"/>
  <c r="C58" i="15"/>
  <c r="D58" i="15"/>
  <c r="F58" i="15"/>
  <c r="G58" i="15"/>
  <c r="I58" i="15"/>
  <c r="J58" i="15"/>
  <c r="B59" i="15"/>
  <c r="C59" i="15"/>
  <c r="D59" i="15"/>
  <c r="F59" i="15"/>
  <c r="G59" i="15"/>
  <c r="I59" i="15"/>
  <c r="J59" i="15"/>
  <c r="B60" i="15"/>
  <c r="C60" i="15"/>
  <c r="D60" i="15"/>
  <c r="F60" i="15"/>
  <c r="G60" i="15"/>
  <c r="I60" i="15"/>
  <c r="J60" i="15"/>
  <c r="B61" i="15"/>
  <c r="C61" i="15"/>
  <c r="D61" i="15"/>
  <c r="F61" i="15"/>
  <c r="G61" i="15"/>
  <c r="I61" i="15"/>
  <c r="J61" i="15"/>
  <c r="B62" i="15"/>
  <c r="C62" i="15"/>
  <c r="D62" i="15"/>
  <c r="F62" i="15"/>
  <c r="G62" i="15"/>
  <c r="I62" i="15"/>
  <c r="J62" i="15"/>
  <c r="B63" i="15"/>
  <c r="C63" i="15"/>
  <c r="D63" i="15"/>
  <c r="F63" i="15"/>
  <c r="G63" i="15"/>
  <c r="I63" i="15"/>
  <c r="J63" i="15"/>
  <c r="B64" i="15"/>
  <c r="C64" i="15"/>
  <c r="D64" i="15"/>
  <c r="F64" i="15"/>
  <c r="G64" i="15"/>
  <c r="I64" i="15"/>
  <c r="J64" i="15"/>
  <c r="B65" i="15"/>
  <c r="C65" i="15"/>
  <c r="D65" i="15"/>
  <c r="F65" i="15"/>
  <c r="G65" i="15"/>
  <c r="I65" i="15"/>
  <c r="J65" i="15"/>
  <c r="B66" i="15"/>
  <c r="C66" i="15"/>
  <c r="D66" i="15"/>
  <c r="F66" i="15"/>
  <c r="G66" i="15"/>
  <c r="I66" i="15"/>
  <c r="J66" i="15"/>
  <c r="B67" i="15"/>
  <c r="C67" i="15"/>
  <c r="D67" i="15"/>
  <c r="F67" i="15"/>
  <c r="G67" i="15"/>
  <c r="I67" i="15"/>
  <c r="J67" i="15"/>
  <c r="B68" i="15"/>
  <c r="C68" i="15"/>
  <c r="D68" i="15"/>
  <c r="F68" i="15"/>
  <c r="G68" i="15"/>
  <c r="I68" i="15"/>
  <c r="J68" i="15"/>
  <c r="B69" i="15"/>
  <c r="C69" i="15"/>
  <c r="D69" i="15"/>
  <c r="F69" i="15"/>
  <c r="G69" i="15"/>
  <c r="I69" i="15"/>
  <c r="J69" i="15"/>
  <c r="B70" i="15"/>
  <c r="C70" i="15"/>
  <c r="D70" i="15"/>
  <c r="F70" i="15"/>
  <c r="G70" i="15"/>
  <c r="I70" i="15"/>
  <c r="J70" i="15"/>
  <c r="B71" i="15"/>
  <c r="C71" i="15"/>
  <c r="D71" i="15"/>
  <c r="F71" i="15"/>
  <c r="G71" i="15"/>
  <c r="I71" i="15"/>
  <c r="J71" i="15"/>
  <c r="B72" i="15"/>
  <c r="C72" i="15"/>
  <c r="D72" i="15"/>
  <c r="F72" i="15"/>
  <c r="G72" i="15"/>
  <c r="I72" i="15"/>
  <c r="J72" i="15"/>
  <c r="B73" i="15"/>
  <c r="C73" i="15"/>
  <c r="D73" i="15"/>
  <c r="F73" i="15"/>
  <c r="G73" i="15"/>
  <c r="I73" i="15"/>
  <c r="J73" i="15"/>
  <c r="B74" i="15"/>
  <c r="C74" i="15"/>
  <c r="D74" i="15"/>
  <c r="F74" i="15"/>
  <c r="G74" i="15"/>
  <c r="I74" i="15"/>
  <c r="J74" i="15"/>
  <c r="B75" i="15"/>
  <c r="C75" i="15"/>
  <c r="D75" i="15"/>
  <c r="F75" i="15"/>
  <c r="G75" i="15"/>
  <c r="I75" i="15"/>
  <c r="J75" i="15"/>
  <c r="B76" i="15"/>
  <c r="C76" i="15"/>
  <c r="D76" i="15"/>
  <c r="F76" i="15"/>
  <c r="G76" i="15"/>
  <c r="I76" i="15"/>
  <c r="J76" i="15"/>
  <c r="B77" i="15"/>
  <c r="C77" i="15"/>
  <c r="D77" i="15"/>
  <c r="F77" i="15"/>
  <c r="G77" i="15"/>
  <c r="I77" i="15"/>
  <c r="J77" i="15"/>
  <c r="B78" i="15"/>
  <c r="C78" i="15"/>
  <c r="D78" i="15"/>
  <c r="F78" i="15"/>
  <c r="G78" i="15"/>
  <c r="I78" i="15"/>
  <c r="J78" i="15"/>
  <c r="B79" i="15"/>
  <c r="C79" i="15"/>
  <c r="D79" i="15"/>
  <c r="F79" i="15"/>
  <c r="G79" i="15"/>
  <c r="I79" i="15"/>
  <c r="J79" i="15"/>
  <c r="B80" i="15"/>
  <c r="C80" i="15"/>
  <c r="D80" i="15"/>
  <c r="F80" i="15"/>
  <c r="G80" i="15"/>
  <c r="I80" i="15"/>
  <c r="J80" i="15"/>
  <c r="B81" i="15"/>
  <c r="C81" i="15"/>
  <c r="D81" i="15"/>
  <c r="F81" i="15"/>
  <c r="G81" i="15"/>
  <c r="I81" i="15"/>
  <c r="J81" i="15"/>
  <c r="B82" i="15"/>
  <c r="C82" i="15"/>
  <c r="D82" i="15"/>
  <c r="F82" i="15"/>
  <c r="G82" i="15"/>
  <c r="I82" i="15"/>
  <c r="J82" i="15"/>
  <c r="B83" i="15"/>
  <c r="C83" i="15"/>
  <c r="D83" i="15"/>
  <c r="F83" i="15"/>
  <c r="G83" i="15"/>
  <c r="I83" i="15"/>
  <c r="J83" i="15"/>
  <c r="B84" i="15"/>
  <c r="C84" i="15"/>
  <c r="D84" i="15"/>
  <c r="F84" i="15"/>
  <c r="G84" i="15"/>
  <c r="I84" i="15"/>
  <c r="J84" i="15"/>
  <c r="B85" i="15"/>
  <c r="C85" i="15"/>
  <c r="D85" i="15"/>
  <c r="F85" i="15"/>
  <c r="G85" i="15"/>
  <c r="I85" i="15"/>
  <c r="J85" i="15"/>
  <c r="B86" i="15"/>
  <c r="C86" i="15"/>
  <c r="D86" i="15"/>
  <c r="F86" i="15"/>
  <c r="G86" i="15"/>
  <c r="I86" i="15"/>
  <c r="J86" i="15"/>
  <c r="B87" i="15"/>
  <c r="C87" i="15"/>
  <c r="D87" i="15"/>
  <c r="F87" i="15"/>
  <c r="G87" i="15"/>
  <c r="I87" i="15"/>
  <c r="J87" i="15"/>
  <c r="B88" i="15"/>
  <c r="C88" i="15"/>
  <c r="D88" i="15"/>
  <c r="F88" i="15"/>
  <c r="G88" i="15"/>
  <c r="I88" i="15"/>
  <c r="J88" i="15"/>
  <c r="B89" i="15"/>
  <c r="C89" i="15"/>
  <c r="D89" i="15"/>
  <c r="F89" i="15"/>
  <c r="G89" i="15"/>
  <c r="I89" i="15"/>
  <c r="J89" i="15"/>
  <c r="B90" i="15"/>
  <c r="C90" i="15"/>
  <c r="D90" i="15"/>
  <c r="F90" i="15"/>
  <c r="G90" i="15"/>
  <c r="I90" i="15"/>
  <c r="J90" i="15"/>
  <c r="B91" i="15"/>
  <c r="C91" i="15"/>
  <c r="D91" i="15"/>
  <c r="F91" i="15"/>
  <c r="G91" i="15"/>
  <c r="I91" i="15"/>
  <c r="J91" i="15"/>
  <c r="B92" i="15"/>
  <c r="C92" i="15"/>
  <c r="D92" i="15"/>
  <c r="F92" i="15"/>
  <c r="G92" i="15"/>
  <c r="I92" i="15"/>
  <c r="J92" i="15"/>
  <c r="B93" i="15"/>
  <c r="C93" i="15"/>
  <c r="D93" i="15"/>
  <c r="F93" i="15"/>
  <c r="G93" i="15"/>
  <c r="I93" i="15"/>
  <c r="J93" i="15"/>
  <c r="B94" i="15"/>
  <c r="C94" i="15"/>
  <c r="D94" i="15"/>
  <c r="F94" i="15"/>
  <c r="G94" i="15"/>
  <c r="I94" i="15"/>
  <c r="J94" i="15"/>
  <c r="B95" i="15"/>
  <c r="C95" i="15"/>
  <c r="D95" i="15"/>
  <c r="F95" i="15"/>
  <c r="G95" i="15"/>
  <c r="I95" i="15"/>
  <c r="J95" i="15"/>
  <c r="B96" i="15"/>
  <c r="C96" i="15"/>
  <c r="D96" i="15"/>
  <c r="F96" i="15"/>
  <c r="G96" i="15"/>
  <c r="I96" i="15"/>
  <c r="J96" i="15"/>
  <c r="B97" i="15"/>
  <c r="C97" i="15"/>
  <c r="D97" i="15"/>
  <c r="F97" i="15"/>
  <c r="G97" i="15"/>
  <c r="I97" i="15"/>
  <c r="J97" i="15"/>
  <c r="B98" i="15"/>
  <c r="C98" i="15"/>
  <c r="D98" i="15"/>
  <c r="F98" i="15"/>
  <c r="G98" i="15"/>
  <c r="I98" i="15"/>
  <c r="J98" i="15"/>
  <c r="B99" i="15"/>
  <c r="C99" i="15"/>
  <c r="D99" i="15"/>
  <c r="F99" i="15"/>
  <c r="G99" i="15"/>
  <c r="I99" i="15"/>
  <c r="J99" i="15"/>
  <c r="B100" i="15"/>
  <c r="C100" i="15"/>
  <c r="D100" i="15"/>
  <c r="F100" i="15"/>
  <c r="G100" i="15"/>
  <c r="I100" i="15"/>
  <c r="J100" i="15"/>
  <c r="B101" i="15"/>
  <c r="C101" i="15"/>
  <c r="D101" i="15"/>
  <c r="F101" i="15"/>
  <c r="G101" i="15"/>
  <c r="I101" i="15"/>
  <c r="J101" i="15"/>
  <c r="B102" i="15"/>
  <c r="C102" i="15"/>
  <c r="D102" i="15"/>
  <c r="F102" i="15"/>
  <c r="G102" i="15"/>
  <c r="I102" i="15"/>
  <c r="J102" i="15"/>
  <c r="B103" i="15"/>
  <c r="C103" i="15"/>
  <c r="D103" i="15"/>
  <c r="F103" i="15"/>
  <c r="G103" i="15"/>
  <c r="I103" i="15"/>
  <c r="J103" i="15"/>
  <c r="B104" i="15"/>
  <c r="C104" i="15"/>
  <c r="D104" i="15"/>
  <c r="F104" i="15"/>
  <c r="G104" i="15"/>
  <c r="I104" i="15"/>
  <c r="J104" i="15"/>
  <c r="B105" i="15"/>
  <c r="C105" i="15"/>
  <c r="D105" i="15"/>
  <c r="F105" i="15"/>
  <c r="G105" i="15"/>
  <c r="I105" i="15"/>
  <c r="J105" i="15"/>
  <c r="B106" i="15"/>
  <c r="C106" i="15"/>
  <c r="D106" i="15"/>
  <c r="F106" i="15"/>
  <c r="G106" i="15"/>
  <c r="I106" i="15"/>
  <c r="J106" i="15"/>
  <c r="B107" i="15"/>
  <c r="C107" i="15"/>
  <c r="D107" i="15"/>
  <c r="F107" i="15"/>
  <c r="G107" i="15"/>
  <c r="I107" i="15"/>
  <c r="J107" i="15"/>
  <c r="B108" i="15"/>
  <c r="C108" i="15"/>
  <c r="D108" i="15"/>
  <c r="F108" i="15"/>
  <c r="G108" i="15"/>
  <c r="I108" i="15"/>
  <c r="J108" i="15"/>
  <c r="B109" i="15"/>
  <c r="C109" i="15"/>
  <c r="D109" i="15"/>
  <c r="F109" i="15"/>
  <c r="G109" i="15"/>
  <c r="I109" i="15"/>
  <c r="J109" i="15"/>
  <c r="B110" i="15"/>
  <c r="C110" i="15"/>
  <c r="D110" i="15"/>
  <c r="F110" i="15"/>
  <c r="G110" i="15"/>
  <c r="I110" i="15"/>
  <c r="J110" i="15"/>
  <c r="B111" i="15"/>
  <c r="C111" i="15"/>
  <c r="D111" i="15"/>
  <c r="F111" i="15"/>
  <c r="G111" i="15"/>
  <c r="I111" i="15"/>
  <c r="J111" i="15"/>
</calcChain>
</file>

<file path=xl/comments1.xml><?xml version="1.0" encoding="utf-8"?>
<comments xmlns="http://schemas.openxmlformats.org/spreadsheetml/2006/main">
  <authors>
    <author>kkindal</author>
  </authors>
  <commentList>
    <comment ref="B2" authorId="0" shapeId="0">
      <text>
        <r>
          <rPr>
            <b/>
            <sz val="8"/>
            <color indexed="81"/>
            <rFont val="Tahoma"/>
          </rPr>
          <t>kkindal:</t>
        </r>
        <r>
          <rPr>
            <sz val="8"/>
            <color indexed="81"/>
            <rFont val="Tahoma"/>
          </rPr>
          <t xml:space="preserve">
Initial conditions</t>
        </r>
      </text>
    </comment>
  </commentList>
</comments>
</file>

<file path=xl/sharedStrings.xml><?xml version="1.0" encoding="utf-8"?>
<sst xmlns="http://schemas.openxmlformats.org/spreadsheetml/2006/main" count="446" uniqueCount="249">
  <si>
    <t>Prompt</t>
  </si>
  <si>
    <t>Prompt+1</t>
  </si>
  <si>
    <t>Prompt+2</t>
  </si>
  <si>
    <t>Prompt+3</t>
  </si>
  <si>
    <t>Prompt+4</t>
  </si>
  <si>
    <t>Prompt+5</t>
  </si>
  <si>
    <t>Prompt+6</t>
  </si>
  <si>
    <t>Prompt+7</t>
  </si>
  <si>
    <t>Prompt+8</t>
  </si>
  <si>
    <t>Prompt+9</t>
  </si>
  <si>
    <t>Prompt+10</t>
  </si>
  <si>
    <t>Prompt+11</t>
  </si>
  <si>
    <t>Prompt+12</t>
  </si>
  <si>
    <t>Prompt+13</t>
  </si>
  <si>
    <t>Prompt+14</t>
  </si>
  <si>
    <t>Prompt+15</t>
  </si>
  <si>
    <t>Prompt+16</t>
  </si>
  <si>
    <t>Prompt+17</t>
  </si>
  <si>
    <t>Dates</t>
  </si>
  <si>
    <t>Monthly Average Prices</t>
  </si>
  <si>
    <t>Dubai 1st Mth (USD/BBL)</t>
  </si>
  <si>
    <t>Dubai 2nd Mth (USD/BBL)</t>
  </si>
  <si>
    <t>Dubai 3rd Mth (USD/BBL)</t>
  </si>
  <si>
    <t>Tapis Blend 1st Mth (USD/BBL)</t>
  </si>
  <si>
    <t>GasOil S'Pore Crgo Ppr 1stMo (USD/BBL)</t>
  </si>
  <si>
    <t>GasOil S'Pore Crgo Ppr 2ndMo (USD/BBL)</t>
  </si>
  <si>
    <t>FO180 2% S'Pore FOB Ex-Ref (USD/MT)</t>
  </si>
  <si>
    <t>FO380 4% S'Pore Crgo (USD/MT)</t>
  </si>
  <si>
    <t>FO180 ($/bbl)</t>
  </si>
  <si>
    <t>FO 380 ($/bbl)</t>
  </si>
  <si>
    <t>Arab Gulf Benchmark</t>
  </si>
  <si>
    <t>Far East Benchmark</t>
  </si>
  <si>
    <t>Contract</t>
  </si>
  <si>
    <t>Expiry Prices</t>
  </si>
  <si>
    <t>Imports/(Exports)</t>
  </si>
  <si>
    <t>Crude Oil</t>
  </si>
  <si>
    <t>NGLs</t>
  </si>
  <si>
    <t>Other Feedstocks</t>
  </si>
  <si>
    <t>Refined Products</t>
  </si>
  <si>
    <t>Total</t>
  </si>
  <si>
    <t>Refined Products Share</t>
  </si>
  <si>
    <t>Crude Oil Share</t>
  </si>
  <si>
    <t>Basis Relationships</t>
  </si>
  <si>
    <t>Brent/Dubai</t>
  </si>
  <si>
    <t>Prompt + 2</t>
  </si>
  <si>
    <t>Brent/Tapis</t>
  </si>
  <si>
    <t>Brent Backwardation</t>
  </si>
  <si>
    <t>P - P+1</t>
  </si>
  <si>
    <t>Brent/Dubai change in spread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</si>
  <si>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</si>
  <si>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</si>
  <si>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</si>
  <si>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</si>
  <si>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</si>
  <si>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</si>
  <si>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</si>
  <si>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</si>
  <si>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</si>
  <si>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</si>
  <si>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</si>
  <si>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</si>
  <si>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</si>
  <si>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</si>
  <si>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</si>
  <si>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</si>
  <si>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</si>
  <si>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</si>
  <si>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</si>
  <si>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</si>
  <si>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</si>
  <si>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</si>
  <si>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</si>
  <si>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</si>
  <si>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Long run mean est.</t>
  </si>
  <si>
    <t>Speed of mean rev.</t>
  </si>
  <si>
    <t>Initial spread</t>
  </si>
  <si>
    <t>P, P+1 basis</t>
  </si>
  <si>
    <t>P+1, P+2 basis</t>
  </si>
  <si>
    <t>Change in basis</t>
  </si>
  <si>
    <t>P, P+1 regression</t>
  </si>
  <si>
    <t>P+1, P+2 regression</t>
  </si>
  <si>
    <t>P0, t</t>
  </si>
  <si>
    <t>P1, t</t>
  </si>
  <si>
    <t>P2, t</t>
  </si>
  <si>
    <t>P0 model</t>
  </si>
  <si>
    <t xml:space="preserve">   Mu</t>
  </si>
  <si>
    <t xml:space="preserve">   Kappa</t>
  </si>
  <si>
    <t>S12 model</t>
  </si>
  <si>
    <t>S01 model</t>
  </si>
  <si>
    <t>Speed of MR</t>
  </si>
  <si>
    <t>P0, t+1</t>
  </si>
  <si>
    <t>P0, t+2</t>
  </si>
  <si>
    <t>P0, t+3</t>
  </si>
  <si>
    <t>P0, t+4</t>
  </si>
  <si>
    <t>P0, t+5</t>
  </si>
  <si>
    <t>P0, t+6</t>
  </si>
  <si>
    <t>P0, t+7</t>
  </si>
  <si>
    <t>P0, t+8</t>
  </si>
  <si>
    <t>P0, t+9</t>
  </si>
  <si>
    <t>P0, t+10</t>
  </si>
  <si>
    <t>P0, t+11</t>
  </si>
  <si>
    <t>P0, t+12</t>
  </si>
  <si>
    <t>P0, t+13</t>
  </si>
  <si>
    <t>P0, t+14</t>
  </si>
  <si>
    <t>P0, t+15</t>
  </si>
  <si>
    <t>P0, t+16</t>
  </si>
  <si>
    <t>P0, t+17</t>
  </si>
  <si>
    <t>P0, t+18</t>
  </si>
  <si>
    <t>P0, t+19</t>
  </si>
  <si>
    <t>P0, t+20</t>
  </si>
  <si>
    <t>P0, t+21</t>
  </si>
  <si>
    <t>P0, t+22</t>
  </si>
  <si>
    <t>P0, t+23</t>
  </si>
  <si>
    <t>P0, t+24</t>
  </si>
  <si>
    <t>P0, t+25</t>
  </si>
  <si>
    <t>P0, t+26</t>
  </si>
  <si>
    <t>P0, t+27</t>
  </si>
  <si>
    <t>P0, t+28</t>
  </si>
  <si>
    <t>P0, t+29</t>
  </si>
  <si>
    <t>P0, t+30</t>
  </si>
  <si>
    <t>P0, t+31</t>
  </si>
  <si>
    <t>P0, t+32</t>
  </si>
  <si>
    <t>P0, t+33</t>
  </si>
  <si>
    <t>P0, t+34</t>
  </si>
  <si>
    <t>P0, t+35</t>
  </si>
  <si>
    <t>P0, t+36</t>
  </si>
  <si>
    <t>S01, t+1</t>
  </si>
  <si>
    <t>S01, t+2</t>
  </si>
  <si>
    <t>S01, t+3</t>
  </si>
  <si>
    <t>S01, t+4</t>
  </si>
  <si>
    <t>S01, t+5</t>
  </si>
  <si>
    <t>S01, t+6</t>
  </si>
  <si>
    <t>S01, t+7</t>
  </si>
  <si>
    <t>S01, t+8</t>
  </si>
  <si>
    <t>S01, t+9</t>
  </si>
  <si>
    <t>S01, t+10</t>
  </si>
  <si>
    <t>S01, t+11</t>
  </si>
  <si>
    <t>S01, t+12</t>
  </si>
  <si>
    <t>S01, t+13</t>
  </si>
  <si>
    <t>S01, t+14</t>
  </si>
  <si>
    <t>S01, t+15</t>
  </si>
  <si>
    <t>S01, t+16</t>
  </si>
  <si>
    <t>S01, t+17</t>
  </si>
  <si>
    <t>S01, t+18</t>
  </si>
  <si>
    <t>S01, t+19</t>
  </si>
  <si>
    <t>S01, t+20</t>
  </si>
  <si>
    <t>S01, t+21</t>
  </si>
  <si>
    <t>S01, t+22</t>
  </si>
  <si>
    <t>S01, t+23</t>
  </si>
  <si>
    <t>S01, t+24</t>
  </si>
  <si>
    <t>S01, t+25</t>
  </si>
  <si>
    <t>S01, t+26</t>
  </si>
  <si>
    <t>S01, t+27</t>
  </si>
  <si>
    <t>S01, t+28</t>
  </si>
  <si>
    <t>S01, t+29</t>
  </si>
  <si>
    <t>S01, t+30</t>
  </si>
  <si>
    <t>S01, t+31</t>
  </si>
  <si>
    <t>S01, t+32</t>
  </si>
  <si>
    <t>S01, t+33</t>
  </si>
  <si>
    <t>S01, t+34</t>
  </si>
  <si>
    <t>S01, t+35</t>
  </si>
  <si>
    <t>S01, t+36</t>
  </si>
  <si>
    <t>S12, t+2</t>
  </si>
  <si>
    <t>S12, t+3</t>
  </si>
  <si>
    <t>S12, t+4</t>
  </si>
  <si>
    <t>S12, t+5</t>
  </si>
  <si>
    <t>S12, t+6</t>
  </si>
  <si>
    <t>S12, t+7</t>
  </si>
  <si>
    <t>S12, t+8</t>
  </si>
  <si>
    <t>S12, t+9</t>
  </si>
  <si>
    <t>S12, t+10</t>
  </si>
  <si>
    <t>S12, t+11</t>
  </si>
  <si>
    <t>S12, t+12</t>
  </si>
  <si>
    <t>S12, t+13</t>
  </si>
  <si>
    <t>S12, t+14</t>
  </si>
  <si>
    <t>S12, t+15</t>
  </si>
  <si>
    <t>S12, t+16</t>
  </si>
  <si>
    <t>S12, t+17</t>
  </si>
  <si>
    <t>S12, t+18</t>
  </si>
  <si>
    <t>S12, t+19</t>
  </si>
  <si>
    <t>S12, t+20</t>
  </si>
  <si>
    <t>S12, t+21</t>
  </si>
  <si>
    <t>S12, t+22</t>
  </si>
  <si>
    <t>S12, t+23</t>
  </si>
  <si>
    <t>S12, t+24</t>
  </si>
  <si>
    <t>S12, t+25</t>
  </si>
  <si>
    <t>S12, t+26</t>
  </si>
  <si>
    <t>S12, t+27</t>
  </si>
  <si>
    <t>S12, t+28</t>
  </si>
  <si>
    <t>S12, t+29</t>
  </si>
  <si>
    <t>S12, t+30</t>
  </si>
  <si>
    <t>S12, t+31</t>
  </si>
  <si>
    <t>S12, t+32</t>
  </si>
  <si>
    <t>S12, t+33</t>
  </si>
  <si>
    <t>S12, t+34</t>
  </si>
  <si>
    <t>S12, t+35</t>
  </si>
  <si>
    <t>S12, t+36</t>
  </si>
  <si>
    <t>Basis Curve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</si>
  <si>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</si>
  <si>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</si>
  <si>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</si>
  <si>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</si>
  <si>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</si>
  <si>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</si>
  <si>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</si>
  <si>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</si>
  <si>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</si>
  <si>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</si>
  <si>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</si>
  <si>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</si>
  <si>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</si>
  <si>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</si>
  <si>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</si>
  <si>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</si>
  <si>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</si>
  <si>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</si>
  <si>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</si>
  <si>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</si>
  <si>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</si>
  <si>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</si>
  <si>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</si>
  <si>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</si>
  <si>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</si>
  <si>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</si>
  <si>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Dubai Forward Curves</t>
  </si>
  <si>
    <t>Test Calculation</t>
  </si>
  <si>
    <t>Number of Months</t>
  </si>
  <si>
    <t>Brent/Dubai Forward Curves</t>
  </si>
  <si>
    <t>Prompt+18</t>
  </si>
  <si>
    <t>Prompt+19</t>
  </si>
  <si>
    <t>Prompt+20</t>
  </si>
  <si>
    <t>Prompt+21</t>
  </si>
  <si>
    <t>Prompt+22</t>
  </si>
  <si>
    <t>Prompt+23</t>
  </si>
  <si>
    <t>Prompt+24</t>
  </si>
  <si>
    <t>Prompt+25</t>
  </si>
  <si>
    <t>Prompt+26</t>
  </si>
  <si>
    <t>Prompt+27</t>
  </si>
  <si>
    <t>Prompt+28</t>
  </si>
  <si>
    <t>Prompt+29</t>
  </si>
  <si>
    <t>Prompt+30</t>
  </si>
  <si>
    <t>Prompt+31</t>
  </si>
  <si>
    <t>Prompt+32</t>
  </si>
  <si>
    <t>Prompt+33</t>
  </si>
  <si>
    <t>Prompt+34</t>
  </si>
  <si>
    <t>Prompt+35</t>
  </si>
  <si>
    <t>Prompt+36</t>
  </si>
  <si>
    <t>Prompt+37</t>
  </si>
  <si>
    <t>Curve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</si>
</sst>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* #,##0.0_);_(* \(#,##0.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10"/>
      <name val="Arial"/>
    </font>
    <font>
      <b/>
      <i/>
      <sz val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2" applyNumberFormat="1" applyFont="1"/>
    <xf numFmtId="17" fontId="0" fillId="0" borderId="0" xfId="0" applyNumberFormat="1"/>
    <xf numFmtId="0" fontId="3" fillId="2" borderId="0" xfId="0" applyFont="1" applyFill="1"/>
    <xf numFmtId="0" fontId="4" fillId="2" borderId="0" xfId="0" quotePrefix="1" applyFont="1" applyFill="1" applyAlignment="1">
      <alignment horizontal="left" indent="1"/>
    </xf>
    <xf numFmtId="165" fontId="5" fillId="2" borderId="0" xfId="1" quotePrefix="1" applyNumberFormat="1" applyFont="1" applyFill="1" applyBorder="1" applyAlignment="1" applyProtection="1">
      <alignment horizontal="left"/>
      <protection locked="0"/>
    </xf>
    <xf numFmtId="0" fontId="4" fillId="2" borderId="0" xfId="0" applyFont="1" applyFill="1" applyAlignment="1">
      <alignment horizontal="left" indent="2"/>
    </xf>
    <xf numFmtId="0" fontId="4" fillId="2" borderId="0" xfId="0" quotePrefix="1" applyFont="1" applyFill="1" applyAlignment="1">
      <alignment horizontal="left" indent="2"/>
    </xf>
    <xf numFmtId="0" fontId="4" fillId="3" borderId="0" xfId="0" applyFont="1" applyFill="1" applyAlignment="1">
      <alignment horizontal="left" indent="2"/>
    </xf>
    <xf numFmtId="165" fontId="5" fillId="3" borderId="0" xfId="1" quotePrefix="1" applyNumberFormat="1" applyFont="1" applyFill="1" applyBorder="1" applyAlignment="1" applyProtection="1">
      <alignment horizontal="left"/>
      <protection locked="0"/>
    </xf>
    <xf numFmtId="0" fontId="4" fillId="3" borderId="0" xfId="0" quotePrefix="1" applyFont="1" applyFill="1" applyAlignment="1">
      <alignment horizontal="left" indent="2"/>
    </xf>
    <xf numFmtId="43" fontId="5" fillId="3" borderId="0" xfId="1" quotePrefix="1" applyNumberFormat="1" applyFont="1" applyFill="1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2" applyNumberFormat="1" applyFont="1" applyAlignment="1">
      <alignment horizontal="center"/>
    </xf>
    <xf numFmtId="0" fontId="0" fillId="0" borderId="0" xfId="0" applyAlignment="1"/>
    <xf numFmtId="0" fontId="2" fillId="0" borderId="0" xfId="0" applyFont="1" applyAlignment="1"/>
    <xf numFmtId="4" fontId="0" fillId="0" borderId="0" xfId="0" applyNumberForma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43" fontId="0" fillId="0" borderId="0" xfId="0" applyNumberFormat="1"/>
    <xf numFmtId="164" fontId="0" fillId="0" borderId="0" xfId="0" applyNumberFormat="1"/>
    <xf numFmtId="0" fontId="0" fillId="4" borderId="3" xfId="0" applyFill="1" applyBorder="1"/>
    <xf numFmtId="0" fontId="0" fillId="4" borderId="4" xfId="0" applyFill="1" applyBorder="1"/>
    <xf numFmtId="0" fontId="7" fillId="0" borderId="0" xfId="0" applyFont="1"/>
    <xf numFmtId="1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5" fillId="0" borderId="0" xfId="0" applyFont="1"/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14" fontId="5" fillId="0" borderId="0" xfId="0" applyNumberFormat="1" applyFont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4969450101833"/>
          <c:y val="6.4039485884926639E-2"/>
          <c:w val="0.78818737270875761"/>
          <c:h val="0.8251241450557855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yVal>
            <c:numRef>
              <c:f>BrentForwardCurves!$B$109:$S$109</c:f>
              <c:numCache>
                <c:formatCode>_("$"* #,##0.000_);_("$"* \(#,##0.000\);_("$"* "-"??_);_(@_)</c:formatCode>
                <c:ptCount val="18"/>
                <c:pt idx="0">
                  <c:v>32.382300000000001</c:v>
                </c:pt>
                <c:pt idx="1">
                  <c:v>31.674499999999998</c:v>
                </c:pt>
                <c:pt idx="2">
                  <c:v>30.822299999999998</c:v>
                </c:pt>
                <c:pt idx="3">
                  <c:v>29.918600000000001</c:v>
                </c:pt>
                <c:pt idx="4">
                  <c:v>29.164100000000001</c:v>
                </c:pt>
                <c:pt idx="5">
                  <c:v>28.557700000000001</c:v>
                </c:pt>
                <c:pt idx="6">
                  <c:v>28.013200000000001</c:v>
                </c:pt>
                <c:pt idx="7">
                  <c:v>27.564499999999999</c:v>
                </c:pt>
                <c:pt idx="8">
                  <c:v>27.160900000000002</c:v>
                </c:pt>
                <c:pt idx="9">
                  <c:v>26.778600000000001</c:v>
                </c:pt>
                <c:pt idx="10">
                  <c:v>26.406400000000001</c:v>
                </c:pt>
                <c:pt idx="11">
                  <c:v>26.040500000000002</c:v>
                </c:pt>
                <c:pt idx="12">
                  <c:v>25.269100000000002</c:v>
                </c:pt>
                <c:pt idx="13">
                  <c:v>24.25</c:v>
                </c:pt>
                <c:pt idx="14">
                  <c:v>23.569500000000001</c:v>
                </c:pt>
                <c:pt idx="15">
                  <c:v>23.106400000000001</c:v>
                </c:pt>
                <c:pt idx="16">
                  <c:v>22.450500000000002</c:v>
                </c:pt>
                <c:pt idx="17">
                  <c:v>21.72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C-4716-BC7A-C50C515B8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92127"/>
        <c:axId val="1"/>
      </c:scatterChart>
      <c:valAx>
        <c:axId val="880192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192127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Mean Reverting Model, f/c
Brent/Dubai Spread</a:t>
            </a:r>
          </a:p>
        </c:rich>
      </c:tx>
      <c:layout>
        <c:manualLayout>
          <c:xMode val="edge"/>
          <c:yMode val="edge"/>
          <c:x val="0.37347358589929969"/>
          <c:y val="3.160270880361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63547910442419"/>
          <c:y val="0.14221218961625282"/>
          <c:w val="0.66841300653940083"/>
          <c:h val="0.69300225733634313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'Mean Reversion'!$R$31:$R$56</c:f>
              <c:strCache>
                <c:ptCount val="26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  <c:pt idx="16">
                  <c:v>N16</c:v>
                </c:pt>
                <c:pt idx="17">
                  <c:v>N17</c:v>
                </c:pt>
                <c:pt idx="18">
                  <c:v>N18</c:v>
                </c:pt>
                <c:pt idx="19">
                  <c:v>N19</c:v>
                </c:pt>
                <c:pt idx="20">
                  <c:v>N20</c:v>
                </c:pt>
                <c:pt idx="21">
                  <c:v>N21</c:v>
                </c:pt>
                <c:pt idx="22">
                  <c:v>N22</c:v>
                </c:pt>
                <c:pt idx="23">
                  <c:v>N23</c:v>
                </c:pt>
                <c:pt idx="24">
                  <c:v>N24</c:v>
                </c:pt>
                <c:pt idx="25">
                  <c:v>N25</c:v>
                </c:pt>
              </c:strCache>
            </c:strRef>
          </c:cat>
          <c:val>
            <c:numRef>
              <c:f>'Mean Reversion'!$S$31:$S$56</c:f>
              <c:numCache>
                <c:formatCode>General</c:formatCode>
                <c:ptCount val="26"/>
                <c:pt idx="0">
                  <c:v>2.0684000000000005</c:v>
                </c:pt>
                <c:pt idx="1">
                  <c:v>1.9543485833789298</c:v>
                </c:pt>
                <c:pt idx="2">
                  <c:v>1.8611098508485087</c:v>
                </c:pt>
                <c:pt idx="3">
                  <c:v>1.7848857976851626</c:v>
                </c:pt>
                <c:pt idx="4">
                  <c:v>1.7225714984345488</c:v>
                </c:pt>
                <c:pt idx="5">
                  <c:v>1.6716286302722678</c:v>
                </c:pt>
                <c:pt idx="6">
                  <c:v>1.6299820764666582</c:v>
                </c:pt>
                <c:pt idx="7">
                  <c:v>1.5959353981689537</c:v>
                </c:pt>
                <c:pt idx="8">
                  <c:v>1.5681017313422105</c:v>
                </c:pt>
                <c:pt idx="9">
                  <c:v>1.5453472939710213</c:v>
                </c:pt>
                <c:pt idx="10">
                  <c:v>1.5267452023636772</c:v>
                </c:pt>
                <c:pt idx="11">
                  <c:v>1.5115377152910168</c:v>
                </c:pt>
                <c:pt idx="12">
                  <c:v>1.4991053680073472</c:v>
                </c:pt>
                <c:pt idx="13">
                  <c:v>1.4889417388526243</c:v>
                </c:pt>
                <c:pt idx="14">
                  <c:v>1.4806328205737387</c:v>
                </c:pt>
                <c:pt idx="15">
                  <c:v>1.4738401560722878</c:v>
                </c:pt>
                <c:pt idx="16">
                  <c:v>1.4682870516270892</c:v>
                </c:pt>
                <c:pt idx="17">
                  <c:v>1.4637473059981541</c:v>
                </c:pt>
                <c:pt idx="18">
                  <c:v>1.460035996301241</c:v>
                </c:pt>
                <c:pt idx="19">
                  <c:v>1.4570019453230081</c:v>
                </c:pt>
                <c:pt idx="20">
                  <c:v>1.4545215634389055</c:v>
                </c:pt>
                <c:pt idx="21">
                  <c:v>1.452493814289296</c:v>
                </c:pt>
                <c:pt idx="22">
                  <c:v>1.4508360991446663</c:v>
                </c:pt>
                <c:pt idx="23">
                  <c:v>1.4494808923128626</c:v>
                </c:pt>
                <c:pt idx="24">
                  <c:v>1.4483729905343712</c:v>
                </c:pt>
                <c:pt idx="25">
                  <c:v>1.4474672643219739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D2-40C2-8CFE-0E6BD70BF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761903"/>
        <c:axId val="1"/>
      </c:lineChart>
      <c:catAx>
        <c:axId val="83176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Nearby Contract</a:t>
                </a:r>
              </a:p>
            </c:rich>
          </c:tx>
          <c:layout>
            <c:manualLayout>
              <c:xMode val="edge"/>
              <c:yMode val="edge"/>
              <c:x val="0.39441602996841929"/>
              <c:y val="0.900677200902934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4.1884888138239221E-2"/>
              <c:y val="0.4582392776523702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761903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 and Dubai Forward Curves</a:t>
            </a:r>
          </a:p>
        </c:rich>
      </c:tx>
      <c:layout>
        <c:manualLayout>
          <c:xMode val="edge"/>
          <c:yMode val="edge"/>
          <c:x val="0.35691878703380969"/>
          <c:y val="3.2098842830928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79896908007978"/>
          <c:y val="0.15308678888596858"/>
          <c:w val="0.72484388027571045"/>
          <c:h val="0.68642140823063325"/>
        </c:manualLayout>
      </c:layout>
      <c:lineChart>
        <c:grouping val="standard"/>
        <c:varyColors val="0"/>
        <c:ser>
          <c:idx val="0"/>
          <c:order val="0"/>
          <c:tx>
            <c:v>Brent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'Mean Reversion'!$R$69:$R$84</c:f>
              <c:strCache>
                <c:ptCount val="16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</c:strCache>
            </c:strRef>
          </c:cat>
          <c:val>
            <c:numRef>
              <c:f>'Mean Reversion'!$S$69:$S$84</c:f>
              <c:numCache>
                <c:formatCode>_("$"* #,##0.000_);_("$"* \(#,##0.000\);_("$"* "-"??_);_(@_)</c:formatCode>
                <c:ptCount val="16"/>
                <c:pt idx="0">
                  <c:v>33.900001525878906</c:v>
                </c:pt>
                <c:pt idx="1">
                  <c:v>33.169998168945313</c:v>
                </c:pt>
                <c:pt idx="2">
                  <c:v>32.200000762939453</c:v>
                </c:pt>
                <c:pt idx="3">
                  <c:v>31.059999465942383</c:v>
                </c:pt>
                <c:pt idx="4">
                  <c:v>30.020000457763672</c:v>
                </c:pt>
                <c:pt idx="5">
                  <c:v>29.239999771118164</c:v>
                </c:pt>
                <c:pt idx="6">
                  <c:v>28.559999465942383</c:v>
                </c:pt>
                <c:pt idx="7">
                  <c:v>28.040000915527344</c:v>
                </c:pt>
                <c:pt idx="8">
                  <c:v>27.590000152587891</c:v>
                </c:pt>
                <c:pt idx="9">
                  <c:v>27.159999847412109</c:v>
                </c:pt>
                <c:pt idx="10">
                  <c:v>26.739999771118164</c:v>
                </c:pt>
                <c:pt idx="11">
                  <c:v>26.319999694824219</c:v>
                </c:pt>
                <c:pt idx="12">
                  <c:v>25.920000076293945</c:v>
                </c:pt>
                <c:pt idx="13">
                  <c:v>24.700000762939453</c:v>
                </c:pt>
                <c:pt idx="14">
                  <c:v>23.739999771118164</c:v>
                </c:pt>
                <c:pt idx="15">
                  <c:v>23.260000228881836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C-4D49-9B0A-1E46BFFDA6E5}"/>
            </c:ext>
          </c:extLst>
        </c:ser>
        <c:ser>
          <c:idx val="2"/>
          <c:order val="1"/>
          <c:tx>
            <c:v>Dubai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'Mean Reversion'!$R$69:$R$84</c:f>
              <c:strCache>
                <c:ptCount val="16"/>
                <c:pt idx="0">
                  <c:v>N0</c:v>
                </c:pt>
                <c:pt idx="1">
                  <c:v>N1</c:v>
                </c:pt>
                <c:pt idx="2">
                  <c:v>N2</c:v>
                </c:pt>
                <c:pt idx="3">
                  <c:v>N3</c:v>
                </c:pt>
                <c:pt idx="4">
                  <c:v>N4</c:v>
                </c:pt>
                <c:pt idx="5">
                  <c:v>N5</c:v>
                </c:pt>
                <c:pt idx="6">
                  <c:v>N6</c:v>
                </c:pt>
                <c:pt idx="7">
                  <c:v>N7</c:v>
                </c:pt>
                <c:pt idx="8">
                  <c:v>N8</c:v>
                </c:pt>
                <c:pt idx="9">
                  <c:v>N9</c:v>
                </c:pt>
                <c:pt idx="10">
                  <c:v>N10</c:v>
                </c:pt>
                <c:pt idx="11">
                  <c:v>N11</c:v>
                </c:pt>
                <c:pt idx="12">
                  <c:v>N12</c:v>
                </c:pt>
                <c:pt idx="13">
                  <c:v>N13</c:v>
                </c:pt>
                <c:pt idx="14">
                  <c:v>N14</c:v>
                </c:pt>
                <c:pt idx="15">
                  <c:v>N15</c:v>
                </c:pt>
              </c:strCache>
            </c:strRef>
          </c:cat>
          <c:val>
            <c:numRef>
              <c:f>'Mean Reversion'!$U$69:$U$84</c:f>
              <c:numCache>
                <c:formatCode>_("$"* #,##0.000_);_("$"* \(#,##0.000\);_("$"* "-"??_);_(@_)</c:formatCode>
                <c:ptCount val="16"/>
                <c:pt idx="0">
                  <c:v>31.831601525878906</c:v>
                </c:pt>
                <c:pt idx="1">
                  <c:v>31.215649585566382</c:v>
                </c:pt>
                <c:pt idx="2">
                  <c:v>30.338890912090946</c:v>
                </c:pt>
                <c:pt idx="3">
                  <c:v>29.27511366825722</c:v>
                </c:pt>
                <c:pt idx="4">
                  <c:v>28.297428959329125</c:v>
                </c:pt>
                <c:pt idx="5">
                  <c:v>27.568371140845898</c:v>
                </c:pt>
                <c:pt idx="6">
                  <c:v>26.930017389475726</c:v>
                </c:pt>
                <c:pt idx="7">
                  <c:v>26.444065517358389</c:v>
                </c:pt>
                <c:pt idx="8">
                  <c:v>26.02189842124568</c:v>
                </c:pt>
                <c:pt idx="9">
                  <c:v>25.61465255344109</c:v>
                </c:pt>
                <c:pt idx="10">
                  <c:v>25.213254568754486</c:v>
                </c:pt>
                <c:pt idx="11">
                  <c:v>24.808461979533202</c:v>
                </c:pt>
                <c:pt idx="12">
                  <c:v>24.4208947082866</c:v>
                </c:pt>
                <c:pt idx="13">
                  <c:v>23.211059024086829</c:v>
                </c:pt>
                <c:pt idx="14">
                  <c:v>22.259366950544425</c:v>
                </c:pt>
                <c:pt idx="15">
                  <c:v>21.786160072809547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C-4D49-9B0A-1E46BFFD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762367"/>
        <c:axId val="1"/>
      </c:lineChart>
      <c:catAx>
        <c:axId val="831762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Nearby Contract</a:t>
                </a:r>
              </a:p>
            </c:rich>
          </c:tx>
          <c:layout>
            <c:manualLayout>
              <c:xMode val="edge"/>
              <c:yMode val="edge"/>
              <c:x val="0.44496923669853805"/>
              <c:y val="0.911113308047135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5157271332779538E-2"/>
              <c:y val="0.46419865017035633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76236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84733970761"/>
          <c:y val="0.44938379963300451"/>
          <c:w val="9.7484426414520708E-2"/>
          <c:h val="9.62965284927866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566929133858268"/>
          <c:y val="3.3333416800422677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15748031496064"/>
          <c:y val="0.16923119298676129"/>
          <c:w val="0.57165354330708662"/>
          <c:h val="0.7128222977321157"/>
        </c:manualLayout>
      </c:layout>
      <c:scatterChart>
        <c:scatterStyle val="lineMarker"/>
        <c:varyColors val="0"/>
        <c:ser>
          <c:idx val="0"/>
          <c:order val="0"/>
          <c:tx>
            <c:strRef>
              <c:f>BrentForwardCurves!$A$109</c:f>
              <c:strCache>
                <c:ptCount val="1"/>
                <c:pt idx="0">
                  <c:v>11/30/2000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yVal>
            <c:numRef>
              <c:f>BrentForwardCurves!$B$109:$S$109</c:f>
              <c:numCache>
                <c:formatCode>_("$"* #,##0.000_);_("$"* \(#,##0.000\);_("$"* "-"??_);_(@_)</c:formatCode>
                <c:ptCount val="18"/>
                <c:pt idx="0">
                  <c:v>32.382300000000001</c:v>
                </c:pt>
                <c:pt idx="1">
                  <c:v>31.674499999999998</c:v>
                </c:pt>
                <c:pt idx="2">
                  <c:v>30.822299999999998</c:v>
                </c:pt>
                <c:pt idx="3">
                  <c:v>29.918600000000001</c:v>
                </c:pt>
                <c:pt idx="4">
                  <c:v>29.164100000000001</c:v>
                </c:pt>
                <c:pt idx="5">
                  <c:v>28.557700000000001</c:v>
                </c:pt>
                <c:pt idx="6">
                  <c:v>28.013200000000001</c:v>
                </c:pt>
                <c:pt idx="7">
                  <c:v>27.564499999999999</c:v>
                </c:pt>
                <c:pt idx="8">
                  <c:v>27.160900000000002</c:v>
                </c:pt>
                <c:pt idx="9">
                  <c:v>26.778600000000001</c:v>
                </c:pt>
                <c:pt idx="10">
                  <c:v>26.406400000000001</c:v>
                </c:pt>
                <c:pt idx="11">
                  <c:v>26.040500000000002</c:v>
                </c:pt>
                <c:pt idx="12">
                  <c:v>25.269100000000002</c:v>
                </c:pt>
                <c:pt idx="13">
                  <c:v>24.25</c:v>
                </c:pt>
                <c:pt idx="14">
                  <c:v>23.569500000000001</c:v>
                </c:pt>
                <c:pt idx="15">
                  <c:v>23.106400000000001</c:v>
                </c:pt>
                <c:pt idx="16">
                  <c:v>22.450500000000002</c:v>
                </c:pt>
                <c:pt idx="17">
                  <c:v>21.72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4-48F6-A971-F97B0B10D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96447"/>
        <c:axId val="1"/>
      </c:scatterChart>
      <c:valAx>
        <c:axId val="88019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&quot;$&quot;* #,##0.000_);_(&quot;$&quot;* \(#,##0.0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196447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488188976377956"/>
          <c:y val="0.46923194419056541"/>
          <c:w val="0.24251968503937008"/>
          <c:h val="0.115384904309155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Brent-Dubai Basis</a:t>
            </a:r>
          </a:p>
        </c:rich>
      </c:tx>
      <c:layout>
        <c:manualLayout>
          <c:xMode val="edge"/>
          <c:yMode val="edge"/>
          <c:x val="0.412892337295447"/>
          <c:y val="3.32481233617269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46699973033922"/>
          <c:y val="0.15601042500502643"/>
          <c:w val="0.71254416014277555"/>
          <c:h val="0.69053794674355962"/>
        </c:manualLayout>
      </c:layout>
      <c:lineChart>
        <c:grouping val="standard"/>
        <c:varyColors val="0"/>
        <c:ser>
          <c:idx val="0"/>
          <c:order val="0"/>
          <c:tx>
            <c:v>Prompt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Basis!$A$5:$A$111</c:f>
              <c:numCache>
                <c:formatCode>m/d/yyyy</c:formatCode>
                <c:ptCount val="107"/>
                <c:pt idx="0">
                  <c:v>33634</c:v>
                </c:pt>
                <c:pt idx="1">
                  <c:v>33662</c:v>
                </c:pt>
                <c:pt idx="2">
                  <c:v>33694</c:v>
                </c:pt>
                <c:pt idx="3">
                  <c:v>33724</c:v>
                </c:pt>
                <c:pt idx="4">
                  <c:v>33753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33907</c:v>
                </c:pt>
                <c:pt idx="10">
                  <c:v>33938</c:v>
                </c:pt>
                <c:pt idx="11">
                  <c:v>33969</c:v>
                </c:pt>
                <c:pt idx="12">
                  <c:v>33998</c:v>
                </c:pt>
                <c:pt idx="13">
                  <c:v>34026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34180</c:v>
                </c:pt>
                <c:pt idx="19">
                  <c:v>34212</c:v>
                </c:pt>
                <c:pt idx="20">
                  <c:v>34242</c:v>
                </c:pt>
                <c:pt idx="21">
                  <c:v>34271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34453</c:v>
                </c:pt>
                <c:pt idx="28">
                  <c:v>34485</c:v>
                </c:pt>
                <c:pt idx="29">
                  <c:v>34515</c:v>
                </c:pt>
                <c:pt idx="30">
                  <c:v>34544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34698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34817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34971</c:v>
                </c:pt>
                <c:pt idx="45">
                  <c:v>35003</c:v>
                </c:pt>
                <c:pt idx="46">
                  <c:v>35033</c:v>
                </c:pt>
                <c:pt idx="47">
                  <c:v>35062</c:v>
                </c:pt>
                <c:pt idx="48">
                  <c:v>35095</c:v>
                </c:pt>
                <c:pt idx="49">
                  <c:v>35124</c:v>
                </c:pt>
                <c:pt idx="50">
                  <c:v>35153</c:v>
                </c:pt>
                <c:pt idx="51">
                  <c:v>35185</c:v>
                </c:pt>
                <c:pt idx="52">
                  <c:v>35216</c:v>
                </c:pt>
                <c:pt idx="53">
                  <c:v>35244</c:v>
                </c:pt>
                <c:pt idx="54">
                  <c:v>35277</c:v>
                </c:pt>
                <c:pt idx="55">
                  <c:v>35307</c:v>
                </c:pt>
                <c:pt idx="56">
                  <c:v>35338</c:v>
                </c:pt>
                <c:pt idx="57">
                  <c:v>35369</c:v>
                </c:pt>
                <c:pt idx="58">
                  <c:v>35398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35580</c:v>
                </c:pt>
                <c:pt idx="65">
                  <c:v>35611</c:v>
                </c:pt>
                <c:pt idx="66">
                  <c:v>35642</c:v>
                </c:pt>
                <c:pt idx="67">
                  <c:v>35671</c:v>
                </c:pt>
                <c:pt idx="68">
                  <c:v>35703</c:v>
                </c:pt>
                <c:pt idx="69">
                  <c:v>35734</c:v>
                </c:pt>
                <c:pt idx="70">
                  <c:v>35762</c:v>
                </c:pt>
                <c:pt idx="71">
                  <c:v>35795</c:v>
                </c:pt>
                <c:pt idx="72">
                  <c:v>35825</c:v>
                </c:pt>
                <c:pt idx="73">
                  <c:v>35853</c:v>
                </c:pt>
                <c:pt idx="74">
                  <c:v>35885</c:v>
                </c:pt>
                <c:pt idx="75">
                  <c:v>35915</c:v>
                </c:pt>
                <c:pt idx="76">
                  <c:v>35944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36098</c:v>
                </c:pt>
                <c:pt idx="82">
                  <c:v>36129</c:v>
                </c:pt>
                <c:pt idx="83">
                  <c:v>36160</c:v>
                </c:pt>
                <c:pt idx="84">
                  <c:v>36189</c:v>
                </c:pt>
                <c:pt idx="85">
                  <c:v>36217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36371</c:v>
                </c:pt>
                <c:pt idx="91">
                  <c:v>36403</c:v>
                </c:pt>
                <c:pt idx="92">
                  <c:v>36433</c:v>
                </c:pt>
                <c:pt idx="93">
                  <c:v>36462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36644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36798</c:v>
                </c:pt>
                <c:pt idx="105">
                  <c:v>36830</c:v>
                </c:pt>
                <c:pt idx="106">
                  <c:v>36860</c:v>
                </c:pt>
              </c:numCache>
            </c:numRef>
          </c:cat>
          <c:val>
            <c:numRef>
              <c:f>Basis!$B$5:$B$111</c:f>
              <c:numCache>
                <c:formatCode>General</c:formatCode>
                <c:ptCount val="107"/>
                <c:pt idx="0">
                  <c:v>2.6692999999999998</c:v>
                </c:pt>
                <c:pt idx="1">
                  <c:v>2.2739999999999991</c:v>
                </c:pt>
                <c:pt idx="2">
                  <c:v>1.907</c:v>
                </c:pt>
                <c:pt idx="3">
                  <c:v>2.2162000000000006</c:v>
                </c:pt>
                <c:pt idx="4">
                  <c:v>2.2246999999999986</c:v>
                </c:pt>
                <c:pt idx="5">
                  <c:v>2.1059000000000019</c:v>
                </c:pt>
                <c:pt idx="6">
                  <c:v>1.8897999999999975</c:v>
                </c:pt>
                <c:pt idx="7">
                  <c:v>2.0300000000000011</c:v>
                </c:pt>
                <c:pt idx="8">
                  <c:v>1.9697999999999993</c:v>
                </c:pt>
                <c:pt idx="9">
                  <c:v>2.2197999999999993</c:v>
                </c:pt>
                <c:pt idx="10">
                  <c:v>2.1206999999999994</c:v>
                </c:pt>
                <c:pt idx="11">
                  <c:v>2.1323000000000008</c:v>
                </c:pt>
                <c:pt idx="12">
                  <c:v>2.4277999999999977</c:v>
                </c:pt>
                <c:pt idx="13">
                  <c:v>2.3933</c:v>
                </c:pt>
                <c:pt idx="14">
                  <c:v>2.5493999999999986</c:v>
                </c:pt>
                <c:pt idx="15">
                  <c:v>2.6100999999999992</c:v>
                </c:pt>
                <c:pt idx="16">
                  <c:v>2.8279000000000014</c:v>
                </c:pt>
                <c:pt idx="17">
                  <c:v>2.1939000000000011</c:v>
                </c:pt>
                <c:pt idx="18">
                  <c:v>2.6042999999999985</c:v>
                </c:pt>
                <c:pt idx="19">
                  <c:v>2.168000000000001</c:v>
                </c:pt>
                <c:pt idx="20">
                  <c:v>2.1587999999999994</c:v>
                </c:pt>
                <c:pt idx="21">
                  <c:v>2.1164000000000005</c:v>
                </c:pt>
                <c:pt idx="22">
                  <c:v>1.8608999999999991</c:v>
                </c:pt>
                <c:pt idx="23">
                  <c:v>1.4782999999999991</c:v>
                </c:pt>
                <c:pt idx="24">
                  <c:v>0.73390000000000022</c:v>
                </c:pt>
                <c:pt idx="25">
                  <c:v>0.88850000000000051</c:v>
                </c:pt>
                <c:pt idx="26">
                  <c:v>1.4177999999999997</c:v>
                </c:pt>
                <c:pt idx="27">
                  <c:v>1.0536999999999992</c:v>
                </c:pt>
                <c:pt idx="28">
                  <c:v>1.4148000000000014</c:v>
                </c:pt>
                <c:pt idx="29">
                  <c:v>1.0875000000000004</c:v>
                </c:pt>
                <c:pt idx="30">
                  <c:v>1.3078000000000003</c:v>
                </c:pt>
                <c:pt idx="31">
                  <c:v>1.331900000000001</c:v>
                </c:pt>
                <c:pt idx="32">
                  <c:v>0.95410000000000039</c:v>
                </c:pt>
                <c:pt idx="33">
                  <c:v>1.1610000000000014</c:v>
                </c:pt>
                <c:pt idx="34">
                  <c:v>1.1657000000000011</c:v>
                </c:pt>
                <c:pt idx="35">
                  <c:v>0.6858999999999984</c:v>
                </c:pt>
                <c:pt idx="36">
                  <c:v>0.55530000000000257</c:v>
                </c:pt>
                <c:pt idx="37">
                  <c:v>0.3963000000000001</c:v>
                </c:pt>
                <c:pt idx="38">
                  <c:v>0.59520000000000195</c:v>
                </c:pt>
                <c:pt idx="39">
                  <c:v>0.95900000000000318</c:v>
                </c:pt>
                <c:pt idx="40">
                  <c:v>1.0897000000000006</c:v>
                </c:pt>
                <c:pt idx="41">
                  <c:v>1.0322999999999993</c:v>
                </c:pt>
                <c:pt idx="42">
                  <c:v>0.96780000000000044</c:v>
                </c:pt>
                <c:pt idx="43">
                  <c:v>0.73120000000000118</c:v>
                </c:pt>
                <c:pt idx="44">
                  <c:v>1.0043000000000006</c:v>
                </c:pt>
                <c:pt idx="45">
                  <c:v>1.2053000000000011</c:v>
                </c:pt>
                <c:pt idx="46">
                  <c:v>1.0614000000000008</c:v>
                </c:pt>
                <c:pt idx="47">
                  <c:v>0.81280000000000285</c:v>
                </c:pt>
                <c:pt idx="48">
                  <c:v>1.0069000000000017</c:v>
                </c:pt>
                <c:pt idx="49">
                  <c:v>1.4087999999999976</c:v>
                </c:pt>
                <c:pt idx="50">
                  <c:v>1.8272000000000013</c:v>
                </c:pt>
                <c:pt idx="51">
                  <c:v>2.4955999999999996</c:v>
                </c:pt>
                <c:pt idx="52">
                  <c:v>1.9084000000000003</c:v>
                </c:pt>
                <c:pt idx="53">
                  <c:v>0.9740000000000002</c:v>
                </c:pt>
                <c:pt idx="54">
                  <c:v>1.6318000000000019</c:v>
                </c:pt>
                <c:pt idx="55">
                  <c:v>1.6208999999999989</c:v>
                </c:pt>
                <c:pt idx="56">
                  <c:v>2.2275999999999989</c:v>
                </c:pt>
                <c:pt idx="57">
                  <c:v>2.2958999999999996</c:v>
                </c:pt>
                <c:pt idx="58">
                  <c:v>1.8927999999999976</c:v>
                </c:pt>
                <c:pt idx="59">
                  <c:v>1.8506999999999998</c:v>
                </c:pt>
                <c:pt idx="60">
                  <c:v>1.9562999999999988</c:v>
                </c:pt>
                <c:pt idx="61">
                  <c:v>1.9055</c:v>
                </c:pt>
                <c:pt idx="62">
                  <c:v>1.5640999999999998</c:v>
                </c:pt>
                <c:pt idx="63">
                  <c:v>1.4932000000000016</c:v>
                </c:pt>
                <c:pt idx="64">
                  <c:v>0.7762999999999991</c:v>
                </c:pt>
                <c:pt idx="65">
                  <c:v>0.74220000000000041</c:v>
                </c:pt>
                <c:pt idx="66">
                  <c:v>1.0350000000000001</c:v>
                </c:pt>
                <c:pt idx="67">
                  <c:v>1.1014000000000017</c:v>
                </c:pt>
                <c:pt idx="68">
                  <c:v>0.67159999999999798</c:v>
                </c:pt>
                <c:pt idx="69">
                  <c:v>0.96089999999999876</c:v>
                </c:pt>
                <c:pt idx="70">
                  <c:v>0.83520000000000039</c:v>
                </c:pt>
                <c:pt idx="71">
                  <c:v>1.2260999999999989</c:v>
                </c:pt>
                <c:pt idx="72">
                  <c:v>2.2127999999999997</c:v>
                </c:pt>
                <c:pt idx="73">
                  <c:v>2.3707999999999991</c:v>
                </c:pt>
                <c:pt idx="74">
                  <c:v>2.2851999999999997</c:v>
                </c:pt>
                <c:pt idx="75">
                  <c:v>1.8884999999999987</c:v>
                </c:pt>
                <c:pt idx="76">
                  <c:v>1.6845999999999997</c:v>
                </c:pt>
                <c:pt idx="77">
                  <c:v>1.6489000000000011</c:v>
                </c:pt>
                <c:pt idx="78">
                  <c:v>0.85169999999999924</c:v>
                </c:pt>
                <c:pt idx="79">
                  <c:v>8.2499999999999574E-2</c:v>
                </c:pt>
                <c:pt idx="80">
                  <c:v>0.53159999999999918</c:v>
                </c:pt>
                <c:pt idx="81">
                  <c:v>0.43389999999999951</c:v>
                </c:pt>
                <c:pt idx="82">
                  <c:v>7.809999999999917E-2</c:v>
                </c:pt>
                <c:pt idx="83">
                  <c:v>9.7300000000000608E-2</c:v>
                </c:pt>
                <c:pt idx="84">
                  <c:v>0.35630000000000095</c:v>
                </c:pt>
                <c:pt idx="85">
                  <c:v>0.51779999999999937</c:v>
                </c:pt>
                <c:pt idx="86">
                  <c:v>0.47609999999999886</c:v>
                </c:pt>
                <c:pt idx="87">
                  <c:v>0.4953000000000003</c:v>
                </c:pt>
                <c:pt idx="88">
                  <c:v>0.43389999999999951</c:v>
                </c:pt>
                <c:pt idx="89">
                  <c:v>0.70800000000000196</c:v>
                </c:pt>
                <c:pt idx="90">
                  <c:v>0.9015999999999984</c:v>
                </c:pt>
                <c:pt idx="91">
                  <c:v>0.95990000000000109</c:v>
                </c:pt>
                <c:pt idx="92">
                  <c:v>0.93929999999999936</c:v>
                </c:pt>
                <c:pt idx="93">
                  <c:v>0.77780000000000271</c:v>
                </c:pt>
                <c:pt idx="94">
                  <c:v>1.1238000000000028</c:v>
                </c:pt>
                <c:pt idx="95">
                  <c:v>1.5484000000000009</c:v>
                </c:pt>
                <c:pt idx="96">
                  <c:v>1.8354999999999997</c:v>
                </c:pt>
                <c:pt idx="97">
                  <c:v>2.3485999999999976</c:v>
                </c:pt>
                <c:pt idx="98">
                  <c:v>2.2133000000000003</c:v>
                </c:pt>
                <c:pt idx="99">
                  <c:v>1.0287000000000006</c:v>
                </c:pt>
                <c:pt idx="100">
                  <c:v>1.7295000000000016</c:v>
                </c:pt>
                <c:pt idx="101">
                  <c:v>2.5227000000000004</c:v>
                </c:pt>
                <c:pt idx="102">
                  <c:v>2.5871999999999993</c:v>
                </c:pt>
                <c:pt idx="103">
                  <c:v>3.2222000000000008</c:v>
                </c:pt>
                <c:pt idx="104">
                  <c:v>2.3648000000000025</c:v>
                </c:pt>
                <c:pt idx="105">
                  <c:v>0.86749999999999972</c:v>
                </c:pt>
                <c:pt idx="106">
                  <c:v>2.0684000000000005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B-4BB0-A8C1-3EFACBE80521}"/>
            </c:ext>
          </c:extLst>
        </c:ser>
        <c:ser>
          <c:idx val="1"/>
          <c:order val="1"/>
          <c:tx>
            <c:v>P+1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Basis!$A$5:$A$111</c:f>
              <c:numCache>
                <c:formatCode>m/d/yyyy</c:formatCode>
                <c:ptCount val="107"/>
                <c:pt idx="0">
                  <c:v>33634</c:v>
                </c:pt>
                <c:pt idx="1">
                  <c:v>33662</c:v>
                </c:pt>
                <c:pt idx="2">
                  <c:v>33694</c:v>
                </c:pt>
                <c:pt idx="3">
                  <c:v>33724</c:v>
                </c:pt>
                <c:pt idx="4">
                  <c:v>33753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33907</c:v>
                </c:pt>
                <c:pt idx="10">
                  <c:v>33938</c:v>
                </c:pt>
                <c:pt idx="11">
                  <c:v>33969</c:v>
                </c:pt>
                <c:pt idx="12">
                  <c:v>33998</c:v>
                </c:pt>
                <c:pt idx="13">
                  <c:v>34026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34180</c:v>
                </c:pt>
                <c:pt idx="19">
                  <c:v>34212</c:v>
                </c:pt>
                <c:pt idx="20">
                  <c:v>34242</c:v>
                </c:pt>
                <c:pt idx="21">
                  <c:v>34271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34453</c:v>
                </c:pt>
                <c:pt idx="28">
                  <c:v>34485</c:v>
                </c:pt>
                <c:pt idx="29">
                  <c:v>34515</c:v>
                </c:pt>
                <c:pt idx="30">
                  <c:v>34544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34698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34817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34971</c:v>
                </c:pt>
                <c:pt idx="45">
                  <c:v>35003</c:v>
                </c:pt>
                <c:pt idx="46">
                  <c:v>35033</c:v>
                </c:pt>
                <c:pt idx="47">
                  <c:v>35062</c:v>
                </c:pt>
                <c:pt idx="48">
                  <c:v>35095</c:v>
                </c:pt>
                <c:pt idx="49">
                  <c:v>35124</c:v>
                </c:pt>
                <c:pt idx="50">
                  <c:v>35153</c:v>
                </c:pt>
                <c:pt idx="51">
                  <c:v>35185</c:v>
                </c:pt>
                <c:pt idx="52">
                  <c:v>35216</c:v>
                </c:pt>
                <c:pt idx="53">
                  <c:v>35244</c:v>
                </c:pt>
                <c:pt idx="54">
                  <c:v>35277</c:v>
                </c:pt>
                <c:pt idx="55">
                  <c:v>35307</c:v>
                </c:pt>
                <c:pt idx="56">
                  <c:v>35338</c:v>
                </c:pt>
                <c:pt idx="57">
                  <c:v>35369</c:v>
                </c:pt>
                <c:pt idx="58">
                  <c:v>35398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35580</c:v>
                </c:pt>
                <c:pt idx="65">
                  <c:v>35611</c:v>
                </c:pt>
                <c:pt idx="66">
                  <c:v>35642</c:v>
                </c:pt>
                <c:pt idx="67">
                  <c:v>35671</c:v>
                </c:pt>
                <c:pt idx="68">
                  <c:v>35703</c:v>
                </c:pt>
                <c:pt idx="69">
                  <c:v>35734</c:v>
                </c:pt>
                <c:pt idx="70">
                  <c:v>35762</c:v>
                </c:pt>
                <c:pt idx="71">
                  <c:v>35795</c:v>
                </c:pt>
                <c:pt idx="72">
                  <c:v>35825</c:v>
                </c:pt>
                <c:pt idx="73">
                  <c:v>35853</c:v>
                </c:pt>
                <c:pt idx="74">
                  <c:v>35885</c:v>
                </c:pt>
                <c:pt idx="75">
                  <c:v>35915</c:v>
                </c:pt>
                <c:pt idx="76">
                  <c:v>35944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36098</c:v>
                </c:pt>
                <c:pt idx="82">
                  <c:v>36129</c:v>
                </c:pt>
                <c:pt idx="83">
                  <c:v>36160</c:v>
                </c:pt>
                <c:pt idx="84">
                  <c:v>36189</c:v>
                </c:pt>
                <c:pt idx="85">
                  <c:v>36217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36371</c:v>
                </c:pt>
                <c:pt idx="91">
                  <c:v>36403</c:v>
                </c:pt>
                <c:pt idx="92">
                  <c:v>36433</c:v>
                </c:pt>
                <c:pt idx="93">
                  <c:v>36462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36644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36798</c:v>
                </c:pt>
                <c:pt idx="105">
                  <c:v>36830</c:v>
                </c:pt>
                <c:pt idx="106">
                  <c:v>36860</c:v>
                </c:pt>
              </c:numCache>
            </c:numRef>
          </c:cat>
          <c:val>
            <c:numRef>
              <c:f>Basis!$C$5:$C$111</c:f>
              <c:numCache>
                <c:formatCode>General</c:formatCode>
                <c:ptCount val="107"/>
                <c:pt idx="0">
                  <c:v>2.8382000000000005</c:v>
                </c:pt>
                <c:pt idx="1">
                  <c:v>2.5670000000000002</c:v>
                </c:pt>
                <c:pt idx="2">
                  <c:v>2.2215999999999987</c:v>
                </c:pt>
                <c:pt idx="3">
                  <c:v>2.2751000000000019</c:v>
                </c:pt>
                <c:pt idx="4">
                  <c:v>2.3321000000000005</c:v>
                </c:pt>
                <c:pt idx="5">
                  <c:v>2.1605000000000025</c:v>
                </c:pt>
                <c:pt idx="6">
                  <c:v>2.0081999999999987</c:v>
                </c:pt>
                <c:pt idx="7">
                  <c:v>2.0875999999999983</c:v>
                </c:pt>
                <c:pt idx="8">
                  <c:v>2.0502000000000002</c:v>
                </c:pt>
                <c:pt idx="9">
                  <c:v>2.1946000000000012</c:v>
                </c:pt>
                <c:pt idx="10">
                  <c:v>2.0555000000000021</c:v>
                </c:pt>
                <c:pt idx="11">
                  <c:v>2.1188000000000002</c:v>
                </c:pt>
                <c:pt idx="12">
                  <c:v>2.3219999999999992</c:v>
                </c:pt>
                <c:pt idx="13">
                  <c:v>2.3101999999999983</c:v>
                </c:pt>
                <c:pt idx="14">
                  <c:v>2.4511000000000003</c:v>
                </c:pt>
                <c:pt idx="15">
                  <c:v>2.4695</c:v>
                </c:pt>
                <c:pt idx="16">
                  <c:v>2.5488999999999997</c:v>
                </c:pt>
                <c:pt idx="17">
                  <c:v>2.3870000000000005</c:v>
                </c:pt>
                <c:pt idx="18">
                  <c:v>2.3510000000000009</c:v>
                </c:pt>
                <c:pt idx="19">
                  <c:v>2.3259000000000007</c:v>
                </c:pt>
                <c:pt idx="20">
                  <c:v>2.3168000000000006</c:v>
                </c:pt>
                <c:pt idx="21">
                  <c:v>2.1895000000000007</c:v>
                </c:pt>
                <c:pt idx="22">
                  <c:v>1.911999999999999</c:v>
                </c:pt>
                <c:pt idx="23">
                  <c:v>1.6315000000000008</c:v>
                </c:pt>
                <c:pt idx="24">
                  <c:v>1.0135000000000005</c:v>
                </c:pt>
                <c:pt idx="25">
                  <c:v>1.0899999999999999</c:v>
                </c:pt>
                <c:pt idx="26">
                  <c:v>1.0803999999999991</c:v>
                </c:pt>
                <c:pt idx="27">
                  <c:v>1.1966000000000001</c:v>
                </c:pt>
                <c:pt idx="28">
                  <c:v>1.3320000000000007</c:v>
                </c:pt>
                <c:pt idx="29">
                  <c:v>1.2213999999999992</c:v>
                </c:pt>
                <c:pt idx="30">
                  <c:v>1.2335999999999991</c:v>
                </c:pt>
                <c:pt idx="31">
                  <c:v>1.286699999999998</c:v>
                </c:pt>
                <c:pt idx="32">
                  <c:v>1.1776999999999997</c:v>
                </c:pt>
                <c:pt idx="33">
                  <c:v>1.2071000000000005</c:v>
                </c:pt>
                <c:pt idx="34">
                  <c:v>1.0623000000000005</c:v>
                </c:pt>
                <c:pt idx="35">
                  <c:v>0.86920000000000108</c:v>
                </c:pt>
                <c:pt idx="36">
                  <c:v>0.65220000000000056</c:v>
                </c:pt>
                <c:pt idx="37">
                  <c:v>0.43130000000000024</c:v>
                </c:pt>
                <c:pt idx="38">
                  <c:v>0.49080000000000013</c:v>
                </c:pt>
                <c:pt idx="39">
                  <c:v>0.57350000000000279</c:v>
                </c:pt>
                <c:pt idx="40">
                  <c:v>0.81940000000000168</c:v>
                </c:pt>
                <c:pt idx="41">
                  <c:v>0.83480000000000132</c:v>
                </c:pt>
                <c:pt idx="42">
                  <c:v>0.86899999999999977</c:v>
                </c:pt>
                <c:pt idx="43">
                  <c:v>0.77059999999999995</c:v>
                </c:pt>
                <c:pt idx="44">
                  <c:v>0.85330000000000084</c:v>
                </c:pt>
                <c:pt idx="45">
                  <c:v>0.95200000000000173</c:v>
                </c:pt>
                <c:pt idx="46">
                  <c:v>1.003400000000001</c:v>
                </c:pt>
                <c:pt idx="47">
                  <c:v>0.84309999999999974</c:v>
                </c:pt>
                <c:pt idx="48">
                  <c:v>0.84789999999999921</c:v>
                </c:pt>
                <c:pt idx="49">
                  <c:v>0.96359999999999957</c:v>
                </c:pt>
                <c:pt idx="50">
                  <c:v>1.2588000000000008</c:v>
                </c:pt>
                <c:pt idx="51">
                  <c:v>1.6984999999999992</c:v>
                </c:pt>
                <c:pt idx="52">
                  <c:v>1.5157999999999987</c:v>
                </c:pt>
                <c:pt idx="53">
                  <c:v>1.1778000000000013</c:v>
                </c:pt>
                <c:pt idx="54">
                  <c:v>1.4798000000000009</c:v>
                </c:pt>
                <c:pt idx="55">
                  <c:v>1.5644999999999989</c:v>
                </c:pt>
                <c:pt idx="56">
                  <c:v>2.002600000000001</c:v>
                </c:pt>
                <c:pt idx="57">
                  <c:v>2.2134999999999998</c:v>
                </c:pt>
                <c:pt idx="58">
                  <c:v>1.8638000000000012</c:v>
                </c:pt>
                <c:pt idx="59">
                  <c:v>1.8350000000000009</c:v>
                </c:pt>
                <c:pt idx="60">
                  <c:v>1.9710999999999999</c:v>
                </c:pt>
                <c:pt idx="61">
                  <c:v>1.8815000000000026</c:v>
                </c:pt>
                <c:pt idx="62">
                  <c:v>1.589500000000001</c:v>
                </c:pt>
                <c:pt idx="63">
                  <c:v>1.5343000000000018</c:v>
                </c:pt>
                <c:pt idx="64">
                  <c:v>1.0824999999999996</c:v>
                </c:pt>
                <c:pt idx="65">
                  <c:v>0.88620000000000232</c:v>
                </c:pt>
                <c:pt idx="66">
                  <c:v>1.0686999999999998</c:v>
                </c:pt>
                <c:pt idx="67">
                  <c:v>1.2410999999999994</c:v>
                </c:pt>
                <c:pt idx="68">
                  <c:v>0.88000000000000256</c:v>
                </c:pt>
                <c:pt idx="69">
                  <c:v>1.0869999999999997</c:v>
                </c:pt>
                <c:pt idx="70">
                  <c:v>0.91929999999999978</c:v>
                </c:pt>
                <c:pt idx="71">
                  <c:v>1.2393999999999998</c:v>
                </c:pt>
                <c:pt idx="72">
                  <c:v>1.8704999999999998</c:v>
                </c:pt>
                <c:pt idx="73">
                  <c:v>2.2612000000000005</c:v>
                </c:pt>
                <c:pt idx="74">
                  <c:v>2.2174999999999994</c:v>
                </c:pt>
                <c:pt idx="75">
                  <c:v>1.9378999999999991</c:v>
                </c:pt>
                <c:pt idx="76">
                  <c:v>1.7396999999999991</c:v>
                </c:pt>
                <c:pt idx="77">
                  <c:v>1.8499999999999996</c:v>
                </c:pt>
                <c:pt idx="78">
                  <c:v>1.1718999999999991</c:v>
                </c:pt>
                <c:pt idx="79">
                  <c:v>0.4977999999999998</c:v>
                </c:pt>
                <c:pt idx="80">
                  <c:v>0.81589999999999918</c:v>
                </c:pt>
                <c:pt idx="81">
                  <c:v>0.59769999999999968</c:v>
                </c:pt>
                <c:pt idx="82">
                  <c:v>0.32000000000000028</c:v>
                </c:pt>
                <c:pt idx="83">
                  <c:v>0.11359999999999992</c:v>
                </c:pt>
                <c:pt idx="84">
                  <c:v>0.22550000000000026</c:v>
                </c:pt>
                <c:pt idx="85">
                  <c:v>0.44030000000000058</c:v>
                </c:pt>
                <c:pt idx="86">
                  <c:v>0.47909999999999897</c:v>
                </c:pt>
                <c:pt idx="87">
                  <c:v>0.38189999999999991</c:v>
                </c:pt>
                <c:pt idx="88">
                  <c:v>0.45290000000000141</c:v>
                </c:pt>
                <c:pt idx="89">
                  <c:v>0.72409999999999819</c:v>
                </c:pt>
                <c:pt idx="90">
                  <c:v>0.70790000000000219</c:v>
                </c:pt>
                <c:pt idx="91">
                  <c:v>0.77519999999999811</c:v>
                </c:pt>
                <c:pt idx="92">
                  <c:v>0.97269999999999968</c:v>
                </c:pt>
                <c:pt idx="93">
                  <c:v>1.0285000000000011</c:v>
                </c:pt>
                <c:pt idx="94">
                  <c:v>0.99750000000000227</c:v>
                </c:pt>
                <c:pt idx="95">
                  <c:v>1.2110999999999983</c:v>
                </c:pt>
                <c:pt idx="96">
                  <c:v>1.5683000000000007</c:v>
                </c:pt>
                <c:pt idx="97">
                  <c:v>1.7393000000000001</c:v>
                </c:pt>
                <c:pt idx="98">
                  <c:v>1.9819999999999993</c:v>
                </c:pt>
                <c:pt idx="99">
                  <c:v>1.3216000000000001</c:v>
                </c:pt>
                <c:pt idx="100">
                  <c:v>1.911999999999999</c:v>
                </c:pt>
                <c:pt idx="101">
                  <c:v>1.8861000000000026</c:v>
                </c:pt>
                <c:pt idx="102">
                  <c:v>2.4020999999999972</c:v>
                </c:pt>
                <c:pt idx="103">
                  <c:v>2.2796000000000021</c:v>
                </c:pt>
                <c:pt idx="104">
                  <c:v>1.6823999999999977</c:v>
                </c:pt>
                <c:pt idx="105">
                  <c:v>1.3375000000000021</c:v>
                </c:pt>
                <c:pt idx="106">
                  <c:v>2.665899999999997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BB0-A8C1-3EFACBE80521}"/>
            </c:ext>
          </c:extLst>
        </c:ser>
        <c:ser>
          <c:idx val="2"/>
          <c:order val="2"/>
          <c:tx>
            <c:v>P+2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Basis!$A$5:$A$111</c:f>
              <c:numCache>
                <c:formatCode>m/d/yyyy</c:formatCode>
                <c:ptCount val="107"/>
                <c:pt idx="0">
                  <c:v>33634</c:v>
                </c:pt>
                <c:pt idx="1">
                  <c:v>33662</c:v>
                </c:pt>
                <c:pt idx="2">
                  <c:v>33694</c:v>
                </c:pt>
                <c:pt idx="3">
                  <c:v>33724</c:v>
                </c:pt>
                <c:pt idx="4">
                  <c:v>33753</c:v>
                </c:pt>
                <c:pt idx="5">
                  <c:v>33785</c:v>
                </c:pt>
                <c:pt idx="6">
                  <c:v>33816</c:v>
                </c:pt>
                <c:pt idx="7">
                  <c:v>33847</c:v>
                </c:pt>
                <c:pt idx="8">
                  <c:v>33877</c:v>
                </c:pt>
                <c:pt idx="9">
                  <c:v>33907</c:v>
                </c:pt>
                <c:pt idx="10">
                  <c:v>33938</c:v>
                </c:pt>
                <c:pt idx="11">
                  <c:v>33969</c:v>
                </c:pt>
                <c:pt idx="12">
                  <c:v>33998</c:v>
                </c:pt>
                <c:pt idx="13">
                  <c:v>34026</c:v>
                </c:pt>
                <c:pt idx="14">
                  <c:v>34059</c:v>
                </c:pt>
                <c:pt idx="15">
                  <c:v>34089</c:v>
                </c:pt>
                <c:pt idx="16">
                  <c:v>34120</c:v>
                </c:pt>
                <c:pt idx="17">
                  <c:v>34150</c:v>
                </c:pt>
                <c:pt idx="18">
                  <c:v>34180</c:v>
                </c:pt>
                <c:pt idx="19">
                  <c:v>34212</c:v>
                </c:pt>
                <c:pt idx="20">
                  <c:v>34242</c:v>
                </c:pt>
                <c:pt idx="21">
                  <c:v>34271</c:v>
                </c:pt>
                <c:pt idx="22">
                  <c:v>34303</c:v>
                </c:pt>
                <c:pt idx="23">
                  <c:v>34334</c:v>
                </c:pt>
                <c:pt idx="24">
                  <c:v>34365</c:v>
                </c:pt>
                <c:pt idx="25">
                  <c:v>34393</c:v>
                </c:pt>
                <c:pt idx="26">
                  <c:v>34424</c:v>
                </c:pt>
                <c:pt idx="27">
                  <c:v>34453</c:v>
                </c:pt>
                <c:pt idx="28">
                  <c:v>34485</c:v>
                </c:pt>
                <c:pt idx="29">
                  <c:v>34515</c:v>
                </c:pt>
                <c:pt idx="30">
                  <c:v>34544</c:v>
                </c:pt>
                <c:pt idx="31">
                  <c:v>34577</c:v>
                </c:pt>
                <c:pt idx="32">
                  <c:v>34607</c:v>
                </c:pt>
                <c:pt idx="33">
                  <c:v>34638</c:v>
                </c:pt>
                <c:pt idx="34">
                  <c:v>34668</c:v>
                </c:pt>
                <c:pt idx="35">
                  <c:v>34698</c:v>
                </c:pt>
                <c:pt idx="36">
                  <c:v>34730</c:v>
                </c:pt>
                <c:pt idx="37">
                  <c:v>34758</c:v>
                </c:pt>
                <c:pt idx="38">
                  <c:v>34789</c:v>
                </c:pt>
                <c:pt idx="39">
                  <c:v>34817</c:v>
                </c:pt>
                <c:pt idx="40">
                  <c:v>34850</c:v>
                </c:pt>
                <c:pt idx="41">
                  <c:v>34880</c:v>
                </c:pt>
                <c:pt idx="42">
                  <c:v>34911</c:v>
                </c:pt>
                <c:pt idx="43">
                  <c:v>34942</c:v>
                </c:pt>
                <c:pt idx="44">
                  <c:v>34971</c:v>
                </c:pt>
                <c:pt idx="45">
                  <c:v>35003</c:v>
                </c:pt>
                <c:pt idx="46">
                  <c:v>35033</c:v>
                </c:pt>
                <c:pt idx="47">
                  <c:v>35062</c:v>
                </c:pt>
                <c:pt idx="48">
                  <c:v>35095</c:v>
                </c:pt>
                <c:pt idx="49">
                  <c:v>35124</c:v>
                </c:pt>
                <c:pt idx="50">
                  <c:v>35153</c:v>
                </c:pt>
                <c:pt idx="51">
                  <c:v>35185</c:v>
                </c:pt>
                <c:pt idx="52">
                  <c:v>35216</c:v>
                </c:pt>
                <c:pt idx="53">
                  <c:v>35244</c:v>
                </c:pt>
                <c:pt idx="54">
                  <c:v>35277</c:v>
                </c:pt>
                <c:pt idx="55">
                  <c:v>35307</c:v>
                </c:pt>
                <c:pt idx="56">
                  <c:v>35338</c:v>
                </c:pt>
                <c:pt idx="57">
                  <c:v>35369</c:v>
                </c:pt>
                <c:pt idx="58">
                  <c:v>35398</c:v>
                </c:pt>
                <c:pt idx="59">
                  <c:v>35430</c:v>
                </c:pt>
                <c:pt idx="60">
                  <c:v>35461</c:v>
                </c:pt>
                <c:pt idx="61">
                  <c:v>35489</c:v>
                </c:pt>
                <c:pt idx="62">
                  <c:v>35520</c:v>
                </c:pt>
                <c:pt idx="63">
                  <c:v>35550</c:v>
                </c:pt>
                <c:pt idx="64">
                  <c:v>35580</c:v>
                </c:pt>
                <c:pt idx="65">
                  <c:v>35611</c:v>
                </c:pt>
                <c:pt idx="66">
                  <c:v>35642</c:v>
                </c:pt>
                <c:pt idx="67">
                  <c:v>35671</c:v>
                </c:pt>
                <c:pt idx="68">
                  <c:v>35703</c:v>
                </c:pt>
                <c:pt idx="69">
                  <c:v>35734</c:v>
                </c:pt>
                <c:pt idx="70">
                  <c:v>35762</c:v>
                </c:pt>
                <c:pt idx="71">
                  <c:v>35795</c:v>
                </c:pt>
                <c:pt idx="72">
                  <c:v>35825</c:v>
                </c:pt>
                <c:pt idx="73">
                  <c:v>35853</c:v>
                </c:pt>
                <c:pt idx="74">
                  <c:v>35885</c:v>
                </c:pt>
                <c:pt idx="75">
                  <c:v>35915</c:v>
                </c:pt>
                <c:pt idx="76">
                  <c:v>35944</c:v>
                </c:pt>
                <c:pt idx="77">
                  <c:v>35976</c:v>
                </c:pt>
                <c:pt idx="78">
                  <c:v>36007</c:v>
                </c:pt>
                <c:pt idx="79">
                  <c:v>36038</c:v>
                </c:pt>
                <c:pt idx="80">
                  <c:v>36068</c:v>
                </c:pt>
                <c:pt idx="81">
                  <c:v>36098</c:v>
                </c:pt>
                <c:pt idx="82">
                  <c:v>36129</c:v>
                </c:pt>
                <c:pt idx="83">
                  <c:v>36160</c:v>
                </c:pt>
                <c:pt idx="84">
                  <c:v>36189</c:v>
                </c:pt>
                <c:pt idx="85">
                  <c:v>36217</c:v>
                </c:pt>
                <c:pt idx="86">
                  <c:v>36250</c:v>
                </c:pt>
                <c:pt idx="87">
                  <c:v>36280</c:v>
                </c:pt>
                <c:pt idx="88">
                  <c:v>36311</c:v>
                </c:pt>
                <c:pt idx="89">
                  <c:v>36341</c:v>
                </c:pt>
                <c:pt idx="90">
                  <c:v>36371</c:v>
                </c:pt>
                <c:pt idx="91">
                  <c:v>36403</c:v>
                </c:pt>
                <c:pt idx="92">
                  <c:v>36433</c:v>
                </c:pt>
                <c:pt idx="93">
                  <c:v>36462</c:v>
                </c:pt>
                <c:pt idx="94">
                  <c:v>36494</c:v>
                </c:pt>
                <c:pt idx="95">
                  <c:v>36525</c:v>
                </c:pt>
                <c:pt idx="96">
                  <c:v>36556</c:v>
                </c:pt>
                <c:pt idx="97">
                  <c:v>36585</c:v>
                </c:pt>
                <c:pt idx="98">
                  <c:v>36616</c:v>
                </c:pt>
                <c:pt idx="99">
                  <c:v>36644</c:v>
                </c:pt>
                <c:pt idx="100">
                  <c:v>36677</c:v>
                </c:pt>
                <c:pt idx="101">
                  <c:v>36707</c:v>
                </c:pt>
                <c:pt idx="102">
                  <c:v>36738</c:v>
                </c:pt>
                <c:pt idx="103">
                  <c:v>36769</c:v>
                </c:pt>
                <c:pt idx="104">
                  <c:v>36798</c:v>
                </c:pt>
                <c:pt idx="105">
                  <c:v>36830</c:v>
                </c:pt>
                <c:pt idx="106">
                  <c:v>36860</c:v>
                </c:pt>
              </c:numCache>
            </c:numRef>
          </c:cat>
          <c:val>
            <c:numRef>
              <c:f>Basis!$D$5:$D$111</c:f>
              <c:numCache>
                <c:formatCode>General</c:formatCode>
                <c:ptCount val="107"/>
                <c:pt idx="0">
                  <c:v>2.9441000000000006</c:v>
                </c:pt>
                <c:pt idx="1">
                  <c:v>2.7454999999999998</c:v>
                </c:pt>
                <c:pt idx="2">
                  <c:v>2.3814000000000011</c:v>
                </c:pt>
                <c:pt idx="3">
                  <c:v>2.3607000000000014</c:v>
                </c:pt>
                <c:pt idx="4">
                  <c:v>2.4502999999999986</c:v>
                </c:pt>
                <c:pt idx="5">
                  <c:v>2.2822999999999993</c:v>
                </c:pt>
                <c:pt idx="6">
                  <c:v>2.1568999999999967</c:v>
                </c:pt>
                <c:pt idx="7">
                  <c:v>2.2007000000000012</c:v>
                </c:pt>
                <c:pt idx="8">
                  <c:v>2.1113999999999997</c:v>
                </c:pt>
                <c:pt idx="9">
                  <c:v>2.2025000000000006</c:v>
                </c:pt>
                <c:pt idx="10">
                  <c:v>2.1241000000000021</c:v>
                </c:pt>
                <c:pt idx="11">
                  <c:v>2.1584000000000003</c:v>
                </c:pt>
                <c:pt idx="12">
                  <c:v>2.3424999999999994</c:v>
                </c:pt>
                <c:pt idx="13">
                  <c:v>2.3189999999999991</c:v>
                </c:pt>
                <c:pt idx="14">
                  <c:v>2.3805000000000014</c:v>
                </c:pt>
                <c:pt idx="15">
                  <c:v>2.4077000000000019</c:v>
                </c:pt>
                <c:pt idx="16">
                  <c:v>2.5089000000000006</c:v>
                </c:pt>
                <c:pt idx="17">
                  <c:v>2.4124999999999979</c:v>
                </c:pt>
                <c:pt idx="18">
                  <c:v>2.3532000000000011</c:v>
                </c:pt>
                <c:pt idx="19">
                  <c:v>2.3785000000000007</c:v>
                </c:pt>
                <c:pt idx="20">
                  <c:v>2.3545999999999996</c:v>
                </c:pt>
                <c:pt idx="21">
                  <c:v>2.2299999999999986</c:v>
                </c:pt>
                <c:pt idx="22">
                  <c:v>2.049100000000001</c:v>
                </c:pt>
                <c:pt idx="23">
                  <c:v>1.9018999999999995</c:v>
                </c:pt>
                <c:pt idx="24">
                  <c:v>1.3175000000000008</c:v>
                </c:pt>
                <c:pt idx="25">
                  <c:v>1.2887000000000004</c:v>
                </c:pt>
                <c:pt idx="26">
                  <c:v>1.1245999999999992</c:v>
                </c:pt>
                <c:pt idx="27">
                  <c:v>1.2003000000000004</c:v>
                </c:pt>
                <c:pt idx="28">
                  <c:v>1.2936999999999994</c:v>
                </c:pt>
                <c:pt idx="29">
                  <c:v>1.2715999999999994</c:v>
                </c:pt>
                <c:pt idx="30">
                  <c:v>1.2788000000000004</c:v>
                </c:pt>
                <c:pt idx="31">
                  <c:v>1.4007999999999985</c:v>
                </c:pt>
                <c:pt idx="32">
                  <c:v>1.3666</c:v>
                </c:pt>
                <c:pt idx="33">
                  <c:v>1.2600000000000016</c:v>
                </c:pt>
                <c:pt idx="34">
                  <c:v>1.0510000000000002</c:v>
                </c:pt>
                <c:pt idx="35">
                  <c:v>1.0206999999999997</c:v>
                </c:pt>
                <c:pt idx="36">
                  <c:v>0.78149999999999942</c:v>
                </c:pt>
                <c:pt idx="37">
                  <c:v>0.5660000000000025</c:v>
                </c:pt>
                <c:pt idx="38">
                  <c:v>0.5268999999999977</c:v>
                </c:pt>
                <c:pt idx="39">
                  <c:v>0.46600000000000108</c:v>
                </c:pt>
                <c:pt idx="40">
                  <c:v>0.72889999999999944</c:v>
                </c:pt>
                <c:pt idx="41">
                  <c:v>0.80430000000000135</c:v>
                </c:pt>
                <c:pt idx="42">
                  <c:v>0.85239999999999938</c:v>
                </c:pt>
                <c:pt idx="43">
                  <c:v>0.75060000000000038</c:v>
                </c:pt>
                <c:pt idx="44">
                  <c:v>0.80290000000000106</c:v>
                </c:pt>
                <c:pt idx="45">
                  <c:v>0.86660000000000004</c:v>
                </c:pt>
                <c:pt idx="46">
                  <c:v>0.89429999999999943</c:v>
                </c:pt>
                <c:pt idx="47">
                  <c:v>0.76810000000000045</c:v>
                </c:pt>
                <c:pt idx="48">
                  <c:v>0.80150000000000077</c:v>
                </c:pt>
                <c:pt idx="49">
                  <c:v>0.88350000000000151</c:v>
                </c:pt>
                <c:pt idx="50">
                  <c:v>1.0181000000000004</c:v>
                </c:pt>
                <c:pt idx="51">
                  <c:v>1.3628</c:v>
                </c:pt>
                <c:pt idx="52">
                  <c:v>1.4281000000000006</c:v>
                </c:pt>
                <c:pt idx="53">
                  <c:v>1.2882999999999996</c:v>
                </c:pt>
                <c:pt idx="54">
                  <c:v>1.3831999999999987</c:v>
                </c:pt>
                <c:pt idx="55">
                  <c:v>1.5091000000000001</c:v>
                </c:pt>
                <c:pt idx="56">
                  <c:v>1.7967000000000013</c:v>
                </c:pt>
                <c:pt idx="57">
                  <c:v>2.0657999999999994</c:v>
                </c:pt>
                <c:pt idx="58">
                  <c:v>1.8375999999999983</c:v>
                </c:pt>
                <c:pt idx="59">
                  <c:v>1.8113000000000028</c:v>
                </c:pt>
                <c:pt idx="60">
                  <c:v>1.9296000000000006</c:v>
                </c:pt>
                <c:pt idx="61">
                  <c:v>1.9134999999999991</c:v>
                </c:pt>
                <c:pt idx="62">
                  <c:v>1.6713999999999984</c:v>
                </c:pt>
                <c:pt idx="63">
                  <c:v>1.6630000000000003</c:v>
                </c:pt>
                <c:pt idx="64">
                  <c:v>1.2882999999999996</c:v>
                </c:pt>
                <c:pt idx="65">
                  <c:v>1.0655000000000001</c:v>
                </c:pt>
                <c:pt idx="66">
                  <c:v>1.1147999999999989</c:v>
                </c:pt>
                <c:pt idx="67">
                  <c:v>1.3501000000000012</c:v>
                </c:pt>
                <c:pt idx="68">
                  <c:v>1.0622000000000007</c:v>
                </c:pt>
                <c:pt idx="69">
                  <c:v>1.1358999999999995</c:v>
                </c:pt>
                <c:pt idx="70">
                  <c:v>0.96520000000000294</c:v>
                </c:pt>
                <c:pt idx="71">
                  <c:v>1.2124000000000024</c:v>
                </c:pt>
                <c:pt idx="72">
                  <c:v>1.7485999999999997</c:v>
                </c:pt>
                <c:pt idx="73">
                  <c:v>2.2172999999999998</c:v>
                </c:pt>
                <c:pt idx="74">
                  <c:v>2.2501999999999995</c:v>
                </c:pt>
                <c:pt idx="75">
                  <c:v>2.0358999999999998</c:v>
                </c:pt>
                <c:pt idx="76">
                  <c:v>1.8530999999999995</c:v>
                </c:pt>
                <c:pt idx="77">
                  <c:v>1.9525000000000006</c:v>
                </c:pt>
                <c:pt idx="78">
                  <c:v>1.4172000000000011</c:v>
                </c:pt>
                <c:pt idx="79">
                  <c:v>0.88260000000000005</c:v>
                </c:pt>
                <c:pt idx="80">
                  <c:v>1.0505999999999993</c:v>
                </c:pt>
                <c:pt idx="81">
                  <c:v>0.85289999999999999</c:v>
                </c:pt>
                <c:pt idx="82">
                  <c:v>0.59569999999999901</c:v>
                </c:pt>
                <c:pt idx="83">
                  <c:v>0.20310000000000095</c:v>
                </c:pt>
                <c:pt idx="84">
                  <c:v>0.27200000000000024</c:v>
                </c:pt>
                <c:pt idx="85">
                  <c:v>0.46329999999999849</c:v>
                </c:pt>
                <c:pt idx="86">
                  <c:v>0.52070000000000149</c:v>
                </c:pt>
                <c:pt idx="87">
                  <c:v>0.39860000000000007</c:v>
                </c:pt>
                <c:pt idx="88">
                  <c:v>0.52270000000000039</c:v>
                </c:pt>
                <c:pt idx="89">
                  <c:v>0.78349999999999831</c:v>
                </c:pt>
                <c:pt idx="90">
                  <c:v>0.671400000000002</c:v>
                </c:pt>
                <c:pt idx="91">
                  <c:v>0.69150000000000134</c:v>
                </c:pt>
                <c:pt idx="92">
                  <c:v>0.95519999999999783</c:v>
                </c:pt>
                <c:pt idx="93">
                  <c:v>1.0780999999999992</c:v>
                </c:pt>
                <c:pt idx="94">
                  <c:v>0.93359999999999843</c:v>
                </c:pt>
                <c:pt idx="95">
                  <c:v>1.0333999999999968</c:v>
                </c:pt>
                <c:pt idx="96">
                  <c:v>1.4212999999999987</c:v>
                </c:pt>
                <c:pt idx="97">
                  <c:v>1.4468999999999994</c:v>
                </c:pt>
                <c:pt idx="98">
                  <c:v>1.7698</c:v>
                </c:pt>
                <c:pt idx="99">
                  <c:v>1.4327000000000005</c:v>
                </c:pt>
                <c:pt idx="100">
                  <c:v>1.8125999999999998</c:v>
                </c:pt>
                <c:pt idx="101">
                  <c:v>1.5897000000000006</c:v>
                </c:pt>
                <c:pt idx="102">
                  <c:v>2.1530000000000022</c:v>
                </c:pt>
                <c:pt idx="103">
                  <c:v>2.0517000000000003</c:v>
                </c:pt>
                <c:pt idx="104">
                  <c:v>1.6809999999999974</c:v>
                </c:pt>
                <c:pt idx="105">
                  <c:v>1.8177000000000021</c:v>
                </c:pt>
                <c:pt idx="106">
                  <c:v>2.1112000000000002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BB0-A8C1-3EFACBE8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328927"/>
        <c:axId val="1"/>
      </c:lineChart>
      <c:dateAx>
        <c:axId val="878328927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2.7874588171844523E-2"/>
              <c:y val="0.468031275015079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832892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759655684866077"/>
          <c:y val="0.42711050780064613"/>
          <c:w val="0.11846699973033922"/>
          <c:h val="0.1483377811523202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Footer>&amp;L&amp;D &amp;T</c:oddFooter>
    </c:headerFooter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Brent/Dubai vs Brent Backwardation</a:t>
            </a:r>
          </a:p>
        </c:rich>
      </c:tx>
      <c:layout>
        <c:manualLayout>
          <c:xMode val="edge"/>
          <c:yMode val="edge"/>
          <c:x val="0.32755660301516043"/>
          <c:y val="3.3078962604769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324148786277337E-2"/>
          <c:y val="0.15521667068391848"/>
          <c:w val="0.58058974608507274"/>
          <c:h val="0.74045985522984059"/>
        </c:manualLayout>
      </c:layout>
      <c:scatterChart>
        <c:scatterStyle val="lineMarker"/>
        <c:varyColors val="0"/>
        <c:ser>
          <c:idx val="0"/>
          <c:order val="0"/>
          <c:tx>
            <c:v>Brent/Dubai vs Brent Backwardation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71057252505934276"/>
                  <c:y val="0.1806620265337411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Basis!$H$5:$H$111</c:f>
              <c:numCache>
                <c:formatCode>General</c:formatCode>
                <c:ptCount val="107"/>
                <c:pt idx="0">
                  <c:v>0.16859999999999786</c:v>
                </c:pt>
                <c:pt idx="1">
                  <c:v>5.4999999999999716E-2</c:v>
                </c:pt>
                <c:pt idx="2">
                  <c:v>-6.2799999999999301E-2</c:v>
                </c:pt>
                <c:pt idx="3">
                  <c:v>6.7499999999999005E-2</c:v>
                </c:pt>
                <c:pt idx="4">
                  <c:v>0.141099999999998</c:v>
                </c:pt>
                <c:pt idx="5">
                  <c:v>9.9499999999999034E-2</c:v>
                </c:pt>
                <c:pt idx="6">
                  <c:v>3.0999999999998806E-3</c:v>
                </c:pt>
                <c:pt idx="7">
                  <c:v>-2.9999999999997584E-2</c:v>
                </c:pt>
                <c:pt idx="8">
                  <c:v>-1.4500000000001734E-2</c:v>
                </c:pt>
                <c:pt idx="9">
                  <c:v>-6.3999999999992951E-3</c:v>
                </c:pt>
                <c:pt idx="10">
                  <c:v>-1.9000000000026773E-3</c:v>
                </c:pt>
                <c:pt idx="11">
                  <c:v>-3.3799999999999386E-2</c:v>
                </c:pt>
                <c:pt idx="12">
                  <c:v>-0.13100000000000023</c:v>
                </c:pt>
                <c:pt idx="13">
                  <c:v>-2.6499999999998636E-2</c:v>
                </c:pt>
                <c:pt idx="14">
                  <c:v>-4.690000000000083E-2</c:v>
                </c:pt>
                <c:pt idx="15">
                  <c:v>-4.7999999999998266E-2</c:v>
                </c:pt>
                <c:pt idx="16">
                  <c:v>-4.5799999999999841E-2</c:v>
                </c:pt>
                <c:pt idx="17">
                  <c:v>-0.18769999999999953</c:v>
                </c:pt>
                <c:pt idx="18">
                  <c:v>-0.13230000000000075</c:v>
                </c:pt>
                <c:pt idx="19">
                  <c:v>-0.14999999999999858</c:v>
                </c:pt>
                <c:pt idx="20">
                  <c:v>-0.24370000000000047</c:v>
                </c:pt>
                <c:pt idx="21">
                  <c:v>-0.20710000000000051</c:v>
                </c:pt>
                <c:pt idx="22">
                  <c:v>-0.2522000000000002</c:v>
                </c:pt>
                <c:pt idx="23">
                  <c:v>-0.18390000000000128</c:v>
                </c:pt>
                <c:pt idx="24">
                  <c:v>5.7999999999999829E-2</c:v>
                </c:pt>
                <c:pt idx="25">
                  <c:v>-7.5499999999999901E-2</c:v>
                </c:pt>
                <c:pt idx="26">
                  <c:v>4.4800000000000395E-2</c:v>
                </c:pt>
                <c:pt idx="27">
                  <c:v>0.10309999999999953</c:v>
                </c:pt>
                <c:pt idx="28">
                  <c:v>0.1440000000000019</c:v>
                </c:pt>
                <c:pt idx="29">
                  <c:v>0.11040000000000205</c:v>
                </c:pt>
                <c:pt idx="30">
                  <c:v>0.24139999999999873</c:v>
                </c:pt>
                <c:pt idx="31">
                  <c:v>6.8700000000003314E-2</c:v>
                </c:pt>
                <c:pt idx="32">
                  <c:v>-0.13129999999999953</c:v>
                </c:pt>
                <c:pt idx="33">
                  <c:v>4.2400000000000659E-2</c:v>
                </c:pt>
                <c:pt idx="34">
                  <c:v>0.34499999999999886</c:v>
                </c:pt>
                <c:pt idx="35">
                  <c:v>4.9499999999998323E-2</c:v>
                </c:pt>
                <c:pt idx="36">
                  <c:v>0.14000000000000057</c:v>
                </c:pt>
                <c:pt idx="37">
                  <c:v>0.28699999999999903</c:v>
                </c:pt>
                <c:pt idx="38">
                  <c:v>0.11739999999999995</c:v>
                </c:pt>
                <c:pt idx="39">
                  <c:v>0.42500000000000071</c:v>
                </c:pt>
                <c:pt idx="40">
                  <c:v>0.37099999999999866</c:v>
                </c:pt>
                <c:pt idx="41">
                  <c:v>0.21229999999999905</c:v>
                </c:pt>
                <c:pt idx="42">
                  <c:v>8.7600000000000122E-2</c:v>
                </c:pt>
                <c:pt idx="43">
                  <c:v>8.0400000000000915E-2</c:v>
                </c:pt>
                <c:pt idx="44">
                  <c:v>0.13860000000000028</c:v>
                </c:pt>
                <c:pt idx="45">
                  <c:v>0.16239999999999988</c:v>
                </c:pt>
                <c:pt idx="46">
                  <c:v>0.24230000000000018</c:v>
                </c:pt>
                <c:pt idx="47">
                  <c:v>0.39150000000000063</c:v>
                </c:pt>
                <c:pt idx="48">
                  <c:v>0.48959999999999937</c:v>
                </c:pt>
                <c:pt idx="49">
                  <c:v>0.60279999999999845</c:v>
                </c:pt>
                <c:pt idx="50">
                  <c:v>0.97670000000000101</c:v>
                </c:pt>
                <c:pt idx="51">
                  <c:v>1.1335000000000015</c:v>
                </c:pt>
                <c:pt idx="52">
                  <c:v>0.63760000000000261</c:v>
                </c:pt>
                <c:pt idx="53">
                  <c:v>0.44149999999999778</c:v>
                </c:pt>
                <c:pt idx="54">
                  <c:v>0.46570000000000178</c:v>
                </c:pt>
                <c:pt idx="55">
                  <c:v>0.42909999999999826</c:v>
                </c:pt>
                <c:pt idx="56">
                  <c:v>0.62239999999999895</c:v>
                </c:pt>
                <c:pt idx="57">
                  <c:v>0.57049999999999912</c:v>
                </c:pt>
                <c:pt idx="58">
                  <c:v>0.44139999999999802</c:v>
                </c:pt>
                <c:pt idx="59">
                  <c:v>0.59349999999999881</c:v>
                </c:pt>
                <c:pt idx="60">
                  <c:v>0.46770000000000067</c:v>
                </c:pt>
                <c:pt idx="61">
                  <c:v>0.31149999999999878</c:v>
                </c:pt>
                <c:pt idx="62">
                  <c:v>0.1573999999999991</c:v>
                </c:pt>
                <c:pt idx="63">
                  <c:v>-0.15269999999999939</c:v>
                </c:pt>
                <c:pt idx="64">
                  <c:v>-3.4999999999989484E-3</c:v>
                </c:pt>
                <c:pt idx="65">
                  <c:v>-0.1661999999999999</c:v>
                </c:pt>
                <c:pt idx="66">
                  <c:v>-4.5199999999997686E-2</c:v>
                </c:pt>
                <c:pt idx="67">
                  <c:v>-9.3999999999997641E-2</c:v>
                </c:pt>
                <c:pt idx="68">
                  <c:v>-9.2200000000001836E-2</c:v>
                </c:pt>
                <c:pt idx="69">
                  <c:v>-7.4000000000005173E-3</c:v>
                </c:pt>
                <c:pt idx="70">
                  <c:v>7.9999999999991189E-3</c:v>
                </c:pt>
                <c:pt idx="71">
                  <c:v>-9.8100000000002296E-2</c:v>
                </c:pt>
                <c:pt idx="72">
                  <c:v>-9.4800000000001106E-2</c:v>
                </c:pt>
                <c:pt idx="73">
                  <c:v>-0.30600000000000094</c:v>
                </c:pt>
                <c:pt idx="74">
                  <c:v>-0.32319999999999993</c:v>
                </c:pt>
                <c:pt idx="75">
                  <c:v>-0.34750000000000014</c:v>
                </c:pt>
                <c:pt idx="76">
                  <c:v>-0.16629999999999967</c:v>
                </c:pt>
                <c:pt idx="77">
                  <c:v>-0.50769999999999982</c:v>
                </c:pt>
                <c:pt idx="78">
                  <c:v>-0.31390000000000029</c:v>
                </c:pt>
                <c:pt idx="79">
                  <c:v>-0.27249999999999908</c:v>
                </c:pt>
                <c:pt idx="80">
                  <c:v>-0.22770000000000046</c:v>
                </c:pt>
                <c:pt idx="81">
                  <c:v>-0.22130000000000116</c:v>
                </c:pt>
                <c:pt idx="82">
                  <c:v>-0.28000000000000114</c:v>
                </c:pt>
                <c:pt idx="83">
                  <c:v>-0.21950000000000003</c:v>
                </c:pt>
                <c:pt idx="84">
                  <c:v>-1.8499999999999517E-2</c:v>
                </c:pt>
                <c:pt idx="85">
                  <c:v>-0.15200000000000102</c:v>
                </c:pt>
                <c:pt idx="86">
                  <c:v>-4.6499999999999986E-2</c:v>
                </c:pt>
                <c:pt idx="87">
                  <c:v>0.14300000000000068</c:v>
                </c:pt>
                <c:pt idx="88">
                  <c:v>-1.0000000000001563E-2</c:v>
                </c:pt>
                <c:pt idx="89">
                  <c:v>-0.10499999999999687</c:v>
                </c:pt>
                <c:pt idx="90">
                  <c:v>9.9999999999997868E-2</c:v>
                </c:pt>
                <c:pt idx="91">
                  <c:v>0.22240000000000038</c:v>
                </c:pt>
                <c:pt idx="92">
                  <c:v>0.42859999999999943</c:v>
                </c:pt>
                <c:pt idx="93">
                  <c:v>0.21189999999999998</c:v>
                </c:pt>
                <c:pt idx="94">
                  <c:v>0.73910000000000053</c:v>
                </c:pt>
                <c:pt idx="95">
                  <c:v>0.93700000000000117</c:v>
                </c:pt>
                <c:pt idx="96">
                  <c:v>0.73649999999999949</c:v>
                </c:pt>
                <c:pt idx="97">
                  <c:v>1.1480999999999995</c:v>
                </c:pt>
                <c:pt idx="98">
                  <c:v>0.76300000000000168</c:v>
                </c:pt>
                <c:pt idx="99">
                  <c:v>-4.3900000000000716E-2</c:v>
                </c:pt>
                <c:pt idx="100">
                  <c:v>0.62520000000000309</c:v>
                </c:pt>
                <c:pt idx="101">
                  <c:v>1.1881999999999984</c:v>
                </c:pt>
                <c:pt idx="102">
                  <c:v>0.61240000000000094</c:v>
                </c:pt>
                <c:pt idx="103">
                  <c:v>0.96549999999999869</c:v>
                </c:pt>
                <c:pt idx="104">
                  <c:v>0.19380000000000308</c:v>
                </c:pt>
                <c:pt idx="105">
                  <c:v>0.22179999999999822</c:v>
                </c:pt>
                <c:pt idx="106">
                  <c:v>0.70780000000000243</c:v>
                </c:pt>
              </c:numCache>
            </c:numRef>
          </c:xVal>
          <c:yVal>
            <c:numRef>
              <c:f>Basis!$B$5:$B$111</c:f>
              <c:numCache>
                <c:formatCode>General</c:formatCode>
                <c:ptCount val="107"/>
                <c:pt idx="0">
                  <c:v>2.6692999999999998</c:v>
                </c:pt>
                <c:pt idx="1">
                  <c:v>2.2739999999999991</c:v>
                </c:pt>
                <c:pt idx="2">
                  <c:v>1.907</c:v>
                </c:pt>
                <c:pt idx="3">
                  <c:v>2.2162000000000006</c:v>
                </c:pt>
                <c:pt idx="4">
                  <c:v>2.2246999999999986</c:v>
                </c:pt>
                <c:pt idx="5">
                  <c:v>2.1059000000000019</c:v>
                </c:pt>
                <c:pt idx="6">
                  <c:v>1.8897999999999975</c:v>
                </c:pt>
                <c:pt idx="7">
                  <c:v>2.0300000000000011</c:v>
                </c:pt>
                <c:pt idx="8">
                  <c:v>1.9697999999999993</c:v>
                </c:pt>
                <c:pt idx="9">
                  <c:v>2.2197999999999993</c:v>
                </c:pt>
                <c:pt idx="10">
                  <c:v>2.1206999999999994</c:v>
                </c:pt>
                <c:pt idx="11">
                  <c:v>2.1323000000000008</c:v>
                </c:pt>
                <c:pt idx="12">
                  <c:v>2.4277999999999977</c:v>
                </c:pt>
                <c:pt idx="13">
                  <c:v>2.3933</c:v>
                </c:pt>
                <c:pt idx="14">
                  <c:v>2.5493999999999986</c:v>
                </c:pt>
                <c:pt idx="15">
                  <c:v>2.6100999999999992</c:v>
                </c:pt>
                <c:pt idx="16">
                  <c:v>2.8279000000000014</c:v>
                </c:pt>
                <c:pt idx="17">
                  <c:v>2.1939000000000011</c:v>
                </c:pt>
                <c:pt idx="18">
                  <c:v>2.6042999999999985</c:v>
                </c:pt>
                <c:pt idx="19">
                  <c:v>2.168000000000001</c:v>
                </c:pt>
                <c:pt idx="20">
                  <c:v>2.1587999999999994</c:v>
                </c:pt>
                <c:pt idx="21">
                  <c:v>2.1164000000000005</c:v>
                </c:pt>
                <c:pt idx="22">
                  <c:v>1.8608999999999991</c:v>
                </c:pt>
                <c:pt idx="23">
                  <c:v>1.4782999999999991</c:v>
                </c:pt>
                <c:pt idx="24">
                  <c:v>0.73390000000000022</c:v>
                </c:pt>
                <c:pt idx="25">
                  <c:v>0.88850000000000051</c:v>
                </c:pt>
                <c:pt idx="26">
                  <c:v>1.4177999999999997</c:v>
                </c:pt>
                <c:pt idx="27">
                  <c:v>1.0536999999999992</c:v>
                </c:pt>
                <c:pt idx="28">
                  <c:v>1.4148000000000014</c:v>
                </c:pt>
                <c:pt idx="29">
                  <c:v>1.0875000000000004</c:v>
                </c:pt>
                <c:pt idx="30">
                  <c:v>1.3078000000000003</c:v>
                </c:pt>
                <c:pt idx="31">
                  <c:v>1.331900000000001</c:v>
                </c:pt>
                <c:pt idx="32">
                  <c:v>0.95410000000000039</c:v>
                </c:pt>
                <c:pt idx="33">
                  <c:v>1.1610000000000014</c:v>
                </c:pt>
                <c:pt idx="34">
                  <c:v>1.1657000000000011</c:v>
                </c:pt>
                <c:pt idx="35">
                  <c:v>0.6858999999999984</c:v>
                </c:pt>
                <c:pt idx="36">
                  <c:v>0.55530000000000257</c:v>
                </c:pt>
                <c:pt idx="37">
                  <c:v>0.3963000000000001</c:v>
                </c:pt>
                <c:pt idx="38">
                  <c:v>0.59520000000000195</c:v>
                </c:pt>
                <c:pt idx="39">
                  <c:v>0.95900000000000318</c:v>
                </c:pt>
                <c:pt idx="40">
                  <c:v>1.0897000000000006</c:v>
                </c:pt>
                <c:pt idx="41">
                  <c:v>1.0322999999999993</c:v>
                </c:pt>
                <c:pt idx="42">
                  <c:v>0.96780000000000044</c:v>
                </c:pt>
                <c:pt idx="43">
                  <c:v>0.73120000000000118</c:v>
                </c:pt>
                <c:pt idx="44">
                  <c:v>1.0043000000000006</c:v>
                </c:pt>
                <c:pt idx="45">
                  <c:v>1.2053000000000011</c:v>
                </c:pt>
                <c:pt idx="46">
                  <c:v>1.0614000000000008</c:v>
                </c:pt>
                <c:pt idx="47">
                  <c:v>0.81280000000000285</c:v>
                </c:pt>
                <c:pt idx="48">
                  <c:v>1.0069000000000017</c:v>
                </c:pt>
                <c:pt idx="49">
                  <c:v>1.4087999999999976</c:v>
                </c:pt>
                <c:pt idx="50">
                  <c:v>1.8272000000000013</c:v>
                </c:pt>
                <c:pt idx="51">
                  <c:v>2.4955999999999996</c:v>
                </c:pt>
                <c:pt idx="52">
                  <c:v>1.9084000000000003</c:v>
                </c:pt>
                <c:pt idx="53">
                  <c:v>0.9740000000000002</c:v>
                </c:pt>
                <c:pt idx="54">
                  <c:v>1.6318000000000019</c:v>
                </c:pt>
                <c:pt idx="55">
                  <c:v>1.6208999999999989</c:v>
                </c:pt>
                <c:pt idx="56">
                  <c:v>2.2275999999999989</c:v>
                </c:pt>
                <c:pt idx="57">
                  <c:v>2.2958999999999996</c:v>
                </c:pt>
                <c:pt idx="58">
                  <c:v>1.8927999999999976</c:v>
                </c:pt>
                <c:pt idx="59">
                  <c:v>1.8506999999999998</c:v>
                </c:pt>
                <c:pt idx="60">
                  <c:v>1.9562999999999988</c:v>
                </c:pt>
                <c:pt idx="61">
                  <c:v>1.9055</c:v>
                </c:pt>
                <c:pt idx="62">
                  <c:v>1.5640999999999998</c:v>
                </c:pt>
                <c:pt idx="63">
                  <c:v>1.4932000000000016</c:v>
                </c:pt>
                <c:pt idx="64">
                  <c:v>0.7762999999999991</c:v>
                </c:pt>
                <c:pt idx="65">
                  <c:v>0.74220000000000041</c:v>
                </c:pt>
                <c:pt idx="66">
                  <c:v>1.0350000000000001</c:v>
                </c:pt>
                <c:pt idx="67">
                  <c:v>1.1014000000000017</c:v>
                </c:pt>
                <c:pt idx="68">
                  <c:v>0.67159999999999798</c:v>
                </c:pt>
                <c:pt idx="69">
                  <c:v>0.96089999999999876</c:v>
                </c:pt>
                <c:pt idx="70">
                  <c:v>0.83520000000000039</c:v>
                </c:pt>
                <c:pt idx="71">
                  <c:v>1.2260999999999989</c:v>
                </c:pt>
                <c:pt idx="72">
                  <c:v>2.2127999999999997</c:v>
                </c:pt>
                <c:pt idx="73">
                  <c:v>2.3707999999999991</c:v>
                </c:pt>
                <c:pt idx="74">
                  <c:v>2.2851999999999997</c:v>
                </c:pt>
                <c:pt idx="75">
                  <c:v>1.8884999999999987</c:v>
                </c:pt>
                <c:pt idx="76">
                  <c:v>1.6845999999999997</c:v>
                </c:pt>
                <c:pt idx="77">
                  <c:v>1.6489000000000011</c:v>
                </c:pt>
                <c:pt idx="78">
                  <c:v>0.85169999999999924</c:v>
                </c:pt>
                <c:pt idx="79">
                  <c:v>8.2499999999999574E-2</c:v>
                </c:pt>
                <c:pt idx="80">
                  <c:v>0.53159999999999918</c:v>
                </c:pt>
                <c:pt idx="81">
                  <c:v>0.43389999999999951</c:v>
                </c:pt>
                <c:pt idx="82">
                  <c:v>7.809999999999917E-2</c:v>
                </c:pt>
                <c:pt idx="83">
                  <c:v>9.7300000000000608E-2</c:v>
                </c:pt>
                <c:pt idx="84">
                  <c:v>0.35630000000000095</c:v>
                </c:pt>
                <c:pt idx="85">
                  <c:v>0.51779999999999937</c:v>
                </c:pt>
                <c:pt idx="86">
                  <c:v>0.47609999999999886</c:v>
                </c:pt>
                <c:pt idx="87">
                  <c:v>0.4953000000000003</c:v>
                </c:pt>
                <c:pt idx="88">
                  <c:v>0.43389999999999951</c:v>
                </c:pt>
                <c:pt idx="89">
                  <c:v>0.70800000000000196</c:v>
                </c:pt>
                <c:pt idx="90">
                  <c:v>0.9015999999999984</c:v>
                </c:pt>
                <c:pt idx="91">
                  <c:v>0.95990000000000109</c:v>
                </c:pt>
                <c:pt idx="92">
                  <c:v>0.93929999999999936</c:v>
                </c:pt>
                <c:pt idx="93">
                  <c:v>0.77780000000000271</c:v>
                </c:pt>
                <c:pt idx="94">
                  <c:v>1.1238000000000028</c:v>
                </c:pt>
                <c:pt idx="95">
                  <c:v>1.5484000000000009</c:v>
                </c:pt>
                <c:pt idx="96">
                  <c:v>1.8354999999999997</c:v>
                </c:pt>
                <c:pt idx="97">
                  <c:v>2.3485999999999976</c:v>
                </c:pt>
                <c:pt idx="98">
                  <c:v>2.2133000000000003</c:v>
                </c:pt>
                <c:pt idx="99">
                  <c:v>1.0287000000000006</c:v>
                </c:pt>
                <c:pt idx="100">
                  <c:v>1.7295000000000016</c:v>
                </c:pt>
                <c:pt idx="101">
                  <c:v>2.5227000000000004</c:v>
                </c:pt>
                <c:pt idx="102">
                  <c:v>2.5871999999999993</c:v>
                </c:pt>
                <c:pt idx="103">
                  <c:v>3.2222000000000008</c:v>
                </c:pt>
                <c:pt idx="104">
                  <c:v>2.3648000000000025</c:v>
                </c:pt>
                <c:pt idx="105">
                  <c:v>0.86749999999999972</c:v>
                </c:pt>
                <c:pt idx="106">
                  <c:v>2.0684000000000005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B-4654-BA0E-17789C038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98367"/>
        <c:axId val="1"/>
      </c:scatterChart>
      <c:valAx>
        <c:axId val="88019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1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198367"/>
        <c:crossesAt val="-13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804217670380263"/>
          <c:y val="0.44020465620193278"/>
          <c:w val="0.29809383978099258"/>
          <c:h val="0.170483884193812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793157153452615E-2"/>
          <c:y val="7.4404978158069887E-2"/>
          <c:w val="0.89138006076581089"/>
          <c:h val="0.80357376410715475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1"/>
            <c:dispEq val="1"/>
            <c:trendlineLbl>
              <c:layout>
                <c:manualLayout>
                  <c:xMode val="edge"/>
                  <c:yMode val="edge"/>
                  <c:x val="0.11034492048164776"/>
                  <c:y val="9.2262172916006663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Basis!$B$5:$B$111</c:f>
              <c:numCache>
                <c:formatCode>General</c:formatCode>
                <c:ptCount val="107"/>
                <c:pt idx="0">
                  <c:v>2.6692999999999998</c:v>
                </c:pt>
                <c:pt idx="1">
                  <c:v>2.2739999999999991</c:v>
                </c:pt>
                <c:pt idx="2">
                  <c:v>1.907</c:v>
                </c:pt>
                <c:pt idx="3">
                  <c:v>2.2162000000000006</c:v>
                </c:pt>
                <c:pt idx="4">
                  <c:v>2.2246999999999986</c:v>
                </c:pt>
                <c:pt idx="5">
                  <c:v>2.1059000000000019</c:v>
                </c:pt>
                <c:pt idx="6">
                  <c:v>1.8897999999999975</c:v>
                </c:pt>
                <c:pt idx="7">
                  <c:v>2.0300000000000011</c:v>
                </c:pt>
                <c:pt idx="8">
                  <c:v>1.9697999999999993</c:v>
                </c:pt>
                <c:pt idx="9">
                  <c:v>2.2197999999999993</c:v>
                </c:pt>
                <c:pt idx="10">
                  <c:v>2.1206999999999994</c:v>
                </c:pt>
                <c:pt idx="11">
                  <c:v>2.1323000000000008</c:v>
                </c:pt>
                <c:pt idx="12">
                  <c:v>2.4277999999999977</c:v>
                </c:pt>
                <c:pt idx="13">
                  <c:v>2.3933</c:v>
                </c:pt>
                <c:pt idx="14">
                  <c:v>2.5493999999999986</c:v>
                </c:pt>
                <c:pt idx="15">
                  <c:v>2.6100999999999992</c:v>
                </c:pt>
                <c:pt idx="16">
                  <c:v>2.8279000000000014</c:v>
                </c:pt>
                <c:pt idx="17">
                  <c:v>2.1939000000000011</c:v>
                </c:pt>
                <c:pt idx="18">
                  <c:v>2.6042999999999985</c:v>
                </c:pt>
                <c:pt idx="19">
                  <c:v>2.168000000000001</c:v>
                </c:pt>
                <c:pt idx="20">
                  <c:v>2.1587999999999994</c:v>
                </c:pt>
                <c:pt idx="21">
                  <c:v>2.1164000000000005</c:v>
                </c:pt>
                <c:pt idx="22">
                  <c:v>1.8608999999999991</c:v>
                </c:pt>
                <c:pt idx="23">
                  <c:v>1.4782999999999991</c:v>
                </c:pt>
                <c:pt idx="24">
                  <c:v>0.73390000000000022</c:v>
                </c:pt>
                <c:pt idx="25">
                  <c:v>0.88850000000000051</c:v>
                </c:pt>
                <c:pt idx="26">
                  <c:v>1.4177999999999997</c:v>
                </c:pt>
                <c:pt idx="27">
                  <c:v>1.0536999999999992</c:v>
                </c:pt>
                <c:pt idx="28">
                  <c:v>1.4148000000000014</c:v>
                </c:pt>
                <c:pt idx="29">
                  <c:v>1.0875000000000004</c:v>
                </c:pt>
                <c:pt idx="30">
                  <c:v>1.3078000000000003</c:v>
                </c:pt>
                <c:pt idx="31">
                  <c:v>1.331900000000001</c:v>
                </c:pt>
                <c:pt idx="32">
                  <c:v>0.95410000000000039</c:v>
                </c:pt>
                <c:pt idx="33">
                  <c:v>1.1610000000000014</c:v>
                </c:pt>
                <c:pt idx="34">
                  <c:v>1.1657000000000011</c:v>
                </c:pt>
                <c:pt idx="35">
                  <c:v>0.6858999999999984</c:v>
                </c:pt>
                <c:pt idx="36">
                  <c:v>0.55530000000000257</c:v>
                </c:pt>
                <c:pt idx="37">
                  <c:v>0.3963000000000001</c:v>
                </c:pt>
                <c:pt idx="38">
                  <c:v>0.59520000000000195</c:v>
                </c:pt>
                <c:pt idx="39">
                  <c:v>0.95900000000000318</c:v>
                </c:pt>
                <c:pt idx="40">
                  <c:v>1.0897000000000006</c:v>
                </c:pt>
                <c:pt idx="41">
                  <c:v>1.0322999999999993</c:v>
                </c:pt>
                <c:pt idx="42">
                  <c:v>0.96780000000000044</c:v>
                </c:pt>
                <c:pt idx="43">
                  <c:v>0.73120000000000118</c:v>
                </c:pt>
                <c:pt idx="44">
                  <c:v>1.0043000000000006</c:v>
                </c:pt>
                <c:pt idx="45">
                  <c:v>1.2053000000000011</c:v>
                </c:pt>
                <c:pt idx="46">
                  <c:v>1.0614000000000008</c:v>
                </c:pt>
                <c:pt idx="47">
                  <c:v>0.81280000000000285</c:v>
                </c:pt>
                <c:pt idx="48">
                  <c:v>1.0069000000000017</c:v>
                </c:pt>
                <c:pt idx="49">
                  <c:v>1.4087999999999976</c:v>
                </c:pt>
                <c:pt idx="50">
                  <c:v>1.8272000000000013</c:v>
                </c:pt>
                <c:pt idx="51">
                  <c:v>2.4955999999999996</c:v>
                </c:pt>
                <c:pt idx="52">
                  <c:v>1.9084000000000003</c:v>
                </c:pt>
                <c:pt idx="53">
                  <c:v>0.9740000000000002</c:v>
                </c:pt>
                <c:pt idx="54">
                  <c:v>1.6318000000000019</c:v>
                </c:pt>
                <c:pt idx="55">
                  <c:v>1.6208999999999989</c:v>
                </c:pt>
                <c:pt idx="56">
                  <c:v>2.2275999999999989</c:v>
                </c:pt>
                <c:pt idx="57">
                  <c:v>2.2958999999999996</c:v>
                </c:pt>
                <c:pt idx="58">
                  <c:v>1.8927999999999976</c:v>
                </c:pt>
                <c:pt idx="59">
                  <c:v>1.8506999999999998</c:v>
                </c:pt>
                <c:pt idx="60">
                  <c:v>1.9562999999999988</c:v>
                </c:pt>
                <c:pt idx="61">
                  <c:v>1.9055</c:v>
                </c:pt>
                <c:pt idx="62">
                  <c:v>1.5640999999999998</c:v>
                </c:pt>
                <c:pt idx="63">
                  <c:v>1.4932000000000016</c:v>
                </c:pt>
                <c:pt idx="64">
                  <c:v>0.7762999999999991</c:v>
                </c:pt>
                <c:pt idx="65">
                  <c:v>0.74220000000000041</c:v>
                </c:pt>
                <c:pt idx="66">
                  <c:v>1.0350000000000001</c:v>
                </c:pt>
                <c:pt idx="67">
                  <c:v>1.1014000000000017</c:v>
                </c:pt>
                <c:pt idx="68">
                  <c:v>0.67159999999999798</c:v>
                </c:pt>
                <c:pt idx="69">
                  <c:v>0.96089999999999876</c:v>
                </c:pt>
                <c:pt idx="70">
                  <c:v>0.83520000000000039</c:v>
                </c:pt>
                <c:pt idx="71">
                  <c:v>1.2260999999999989</c:v>
                </c:pt>
                <c:pt idx="72">
                  <c:v>2.2127999999999997</c:v>
                </c:pt>
                <c:pt idx="73">
                  <c:v>2.3707999999999991</c:v>
                </c:pt>
                <c:pt idx="74">
                  <c:v>2.2851999999999997</c:v>
                </c:pt>
                <c:pt idx="75">
                  <c:v>1.8884999999999987</c:v>
                </c:pt>
                <c:pt idx="76">
                  <c:v>1.6845999999999997</c:v>
                </c:pt>
                <c:pt idx="77">
                  <c:v>1.6489000000000011</c:v>
                </c:pt>
                <c:pt idx="78">
                  <c:v>0.85169999999999924</c:v>
                </c:pt>
                <c:pt idx="79">
                  <c:v>8.2499999999999574E-2</c:v>
                </c:pt>
                <c:pt idx="80">
                  <c:v>0.53159999999999918</c:v>
                </c:pt>
                <c:pt idx="81">
                  <c:v>0.43389999999999951</c:v>
                </c:pt>
                <c:pt idx="82">
                  <c:v>7.809999999999917E-2</c:v>
                </c:pt>
                <c:pt idx="83">
                  <c:v>9.7300000000000608E-2</c:v>
                </c:pt>
                <c:pt idx="84">
                  <c:v>0.35630000000000095</c:v>
                </c:pt>
                <c:pt idx="85">
                  <c:v>0.51779999999999937</c:v>
                </c:pt>
                <c:pt idx="86">
                  <c:v>0.47609999999999886</c:v>
                </c:pt>
                <c:pt idx="87">
                  <c:v>0.4953000000000003</c:v>
                </c:pt>
                <c:pt idx="88">
                  <c:v>0.43389999999999951</c:v>
                </c:pt>
                <c:pt idx="89">
                  <c:v>0.70800000000000196</c:v>
                </c:pt>
                <c:pt idx="90">
                  <c:v>0.9015999999999984</c:v>
                </c:pt>
                <c:pt idx="91">
                  <c:v>0.95990000000000109</c:v>
                </c:pt>
                <c:pt idx="92">
                  <c:v>0.93929999999999936</c:v>
                </c:pt>
                <c:pt idx="93">
                  <c:v>0.77780000000000271</c:v>
                </c:pt>
                <c:pt idx="94">
                  <c:v>1.1238000000000028</c:v>
                </c:pt>
                <c:pt idx="95">
                  <c:v>1.5484000000000009</c:v>
                </c:pt>
                <c:pt idx="96">
                  <c:v>1.8354999999999997</c:v>
                </c:pt>
                <c:pt idx="97">
                  <c:v>2.3485999999999976</c:v>
                </c:pt>
                <c:pt idx="98">
                  <c:v>2.2133000000000003</c:v>
                </c:pt>
                <c:pt idx="99">
                  <c:v>1.0287000000000006</c:v>
                </c:pt>
                <c:pt idx="100">
                  <c:v>1.7295000000000016</c:v>
                </c:pt>
                <c:pt idx="101">
                  <c:v>2.5227000000000004</c:v>
                </c:pt>
                <c:pt idx="102">
                  <c:v>2.5871999999999993</c:v>
                </c:pt>
                <c:pt idx="103">
                  <c:v>3.2222000000000008</c:v>
                </c:pt>
                <c:pt idx="104">
                  <c:v>2.3648000000000025</c:v>
                </c:pt>
                <c:pt idx="105">
                  <c:v>0.86749999999999972</c:v>
                </c:pt>
                <c:pt idx="106">
                  <c:v>2.0684000000000005</c:v>
                </c:pt>
              </c:numCache>
            </c:numRef>
          </c:xVal>
          <c:yVal>
            <c:numRef>
              <c:f>Basis!$D$5:$D$111</c:f>
              <c:numCache>
                <c:formatCode>General</c:formatCode>
                <c:ptCount val="107"/>
                <c:pt idx="0">
                  <c:v>2.9441000000000006</c:v>
                </c:pt>
                <c:pt idx="1">
                  <c:v>2.7454999999999998</c:v>
                </c:pt>
                <c:pt idx="2">
                  <c:v>2.3814000000000011</c:v>
                </c:pt>
                <c:pt idx="3">
                  <c:v>2.3607000000000014</c:v>
                </c:pt>
                <c:pt idx="4">
                  <c:v>2.4502999999999986</c:v>
                </c:pt>
                <c:pt idx="5">
                  <c:v>2.2822999999999993</c:v>
                </c:pt>
                <c:pt idx="6">
                  <c:v>2.1568999999999967</c:v>
                </c:pt>
                <c:pt idx="7">
                  <c:v>2.2007000000000012</c:v>
                </c:pt>
                <c:pt idx="8">
                  <c:v>2.1113999999999997</c:v>
                </c:pt>
                <c:pt idx="9">
                  <c:v>2.2025000000000006</c:v>
                </c:pt>
                <c:pt idx="10">
                  <c:v>2.1241000000000021</c:v>
                </c:pt>
                <c:pt idx="11">
                  <c:v>2.1584000000000003</c:v>
                </c:pt>
                <c:pt idx="12">
                  <c:v>2.3424999999999994</c:v>
                </c:pt>
                <c:pt idx="13">
                  <c:v>2.3189999999999991</c:v>
                </c:pt>
                <c:pt idx="14">
                  <c:v>2.3805000000000014</c:v>
                </c:pt>
                <c:pt idx="15">
                  <c:v>2.4077000000000019</c:v>
                </c:pt>
                <c:pt idx="16">
                  <c:v>2.5089000000000006</c:v>
                </c:pt>
                <c:pt idx="17">
                  <c:v>2.4124999999999979</c:v>
                </c:pt>
                <c:pt idx="18">
                  <c:v>2.3532000000000011</c:v>
                </c:pt>
                <c:pt idx="19">
                  <c:v>2.3785000000000007</c:v>
                </c:pt>
                <c:pt idx="20">
                  <c:v>2.3545999999999996</c:v>
                </c:pt>
                <c:pt idx="21">
                  <c:v>2.2299999999999986</c:v>
                </c:pt>
                <c:pt idx="22">
                  <c:v>2.049100000000001</c:v>
                </c:pt>
                <c:pt idx="23">
                  <c:v>1.9018999999999995</c:v>
                </c:pt>
                <c:pt idx="24">
                  <c:v>1.3175000000000008</c:v>
                </c:pt>
                <c:pt idx="25">
                  <c:v>1.2887000000000004</c:v>
                </c:pt>
                <c:pt idx="26">
                  <c:v>1.1245999999999992</c:v>
                </c:pt>
                <c:pt idx="27">
                  <c:v>1.2003000000000004</c:v>
                </c:pt>
                <c:pt idx="28">
                  <c:v>1.2936999999999994</c:v>
                </c:pt>
                <c:pt idx="29">
                  <c:v>1.2715999999999994</c:v>
                </c:pt>
                <c:pt idx="30">
                  <c:v>1.2788000000000004</c:v>
                </c:pt>
                <c:pt idx="31">
                  <c:v>1.4007999999999985</c:v>
                </c:pt>
                <c:pt idx="32">
                  <c:v>1.3666</c:v>
                </c:pt>
                <c:pt idx="33">
                  <c:v>1.2600000000000016</c:v>
                </c:pt>
                <c:pt idx="34">
                  <c:v>1.0510000000000002</c:v>
                </c:pt>
                <c:pt idx="35">
                  <c:v>1.0206999999999997</c:v>
                </c:pt>
                <c:pt idx="36">
                  <c:v>0.78149999999999942</c:v>
                </c:pt>
                <c:pt idx="37">
                  <c:v>0.5660000000000025</c:v>
                </c:pt>
                <c:pt idx="38">
                  <c:v>0.5268999999999977</c:v>
                </c:pt>
                <c:pt idx="39">
                  <c:v>0.46600000000000108</c:v>
                </c:pt>
                <c:pt idx="40">
                  <c:v>0.72889999999999944</c:v>
                </c:pt>
                <c:pt idx="41">
                  <c:v>0.80430000000000135</c:v>
                </c:pt>
                <c:pt idx="42">
                  <c:v>0.85239999999999938</c:v>
                </c:pt>
                <c:pt idx="43">
                  <c:v>0.75060000000000038</c:v>
                </c:pt>
                <c:pt idx="44">
                  <c:v>0.80290000000000106</c:v>
                </c:pt>
                <c:pt idx="45">
                  <c:v>0.86660000000000004</c:v>
                </c:pt>
                <c:pt idx="46">
                  <c:v>0.89429999999999943</c:v>
                </c:pt>
                <c:pt idx="47">
                  <c:v>0.76810000000000045</c:v>
                </c:pt>
                <c:pt idx="48">
                  <c:v>0.80150000000000077</c:v>
                </c:pt>
                <c:pt idx="49">
                  <c:v>0.88350000000000151</c:v>
                </c:pt>
                <c:pt idx="50">
                  <c:v>1.0181000000000004</c:v>
                </c:pt>
                <c:pt idx="51">
                  <c:v>1.3628</c:v>
                </c:pt>
                <c:pt idx="52">
                  <c:v>1.4281000000000006</c:v>
                </c:pt>
                <c:pt idx="53">
                  <c:v>1.2882999999999996</c:v>
                </c:pt>
                <c:pt idx="54">
                  <c:v>1.3831999999999987</c:v>
                </c:pt>
                <c:pt idx="55">
                  <c:v>1.5091000000000001</c:v>
                </c:pt>
                <c:pt idx="56">
                  <c:v>1.7967000000000013</c:v>
                </c:pt>
                <c:pt idx="57">
                  <c:v>2.0657999999999994</c:v>
                </c:pt>
                <c:pt idx="58">
                  <c:v>1.8375999999999983</c:v>
                </c:pt>
                <c:pt idx="59">
                  <c:v>1.8113000000000028</c:v>
                </c:pt>
                <c:pt idx="60">
                  <c:v>1.9296000000000006</c:v>
                </c:pt>
                <c:pt idx="61">
                  <c:v>1.9134999999999991</c:v>
                </c:pt>
                <c:pt idx="62">
                  <c:v>1.6713999999999984</c:v>
                </c:pt>
                <c:pt idx="63">
                  <c:v>1.6630000000000003</c:v>
                </c:pt>
                <c:pt idx="64">
                  <c:v>1.2882999999999996</c:v>
                </c:pt>
                <c:pt idx="65">
                  <c:v>1.0655000000000001</c:v>
                </c:pt>
                <c:pt idx="66">
                  <c:v>1.1147999999999989</c:v>
                </c:pt>
                <c:pt idx="67">
                  <c:v>1.3501000000000012</c:v>
                </c:pt>
                <c:pt idx="68">
                  <c:v>1.0622000000000007</c:v>
                </c:pt>
                <c:pt idx="69">
                  <c:v>1.1358999999999995</c:v>
                </c:pt>
                <c:pt idx="70">
                  <c:v>0.96520000000000294</c:v>
                </c:pt>
                <c:pt idx="71">
                  <c:v>1.2124000000000024</c:v>
                </c:pt>
                <c:pt idx="72">
                  <c:v>1.7485999999999997</c:v>
                </c:pt>
                <c:pt idx="73">
                  <c:v>2.2172999999999998</c:v>
                </c:pt>
                <c:pt idx="74">
                  <c:v>2.2501999999999995</c:v>
                </c:pt>
                <c:pt idx="75">
                  <c:v>2.0358999999999998</c:v>
                </c:pt>
                <c:pt idx="76">
                  <c:v>1.8530999999999995</c:v>
                </c:pt>
                <c:pt idx="77">
                  <c:v>1.9525000000000006</c:v>
                </c:pt>
                <c:pt idx="78">
                  <c:v>1.4172000000000011</c:v>
                </c:pt>
                <c:pt idx="79">
                  <c:v>0.88260000000000005</c:v>
                </c:pt>
                <c:pt idx="80">
                  <c:v>1.0505999999999993</c:v>
                </c:pt>
                <c:pt idx="81">
                  <c:v>0.85289999999999999</c:v>
                </c:pt>
                <c:pt idx="82">
                  <c:v>0.59569999999999901</c:v>
                </c:pt>
                <c:pt idx="83">
                  <c:v>0.20310000000000095</c:v>
                </c:pt>
                <c:pt idx="84">
                  <c:v>0.27200000000000024</c:v>
                </c:pt>
                <c:pt idx="85">
                  <c:v>0.46329999999999849</c:v>
                </c:pt>
                <c:pt idx="86">
                  <c:v>0.52070000000000149</c:v>
                </c:pt>
                <c:pt idx="87">
                  <c:v>0.39860000000000007</c:v>
                </c:pt>
                <c:pt idx="88">
                  <c:v>0.52270000000000039</c:v>
                </c:pt>
                <c:pt idx="89">
                  <c:v>0.78349999999999831</c:v>
                </c:pt>
                <c:pt idx="90">
                  <c:v>0.671400000000002</c:v>
                </c:pt>
                <c:pt idx="91">
                  <c:v>0.69150000000000134</c:v>
                </c:pt>
                <c:pt idx="92">
                  <c:v>0.95519999999999783</c:v>
                </c:pt>
                <c:pt idx="93">
                  <c:v>1.0780999999999992</c:v>
                </c:pt>
                <c:pt idx="94">
                  <c:v>0.93359999999999843</c:v>
                </c:pt>
                <c:pt idx="95">
                  <c:v>1.0333999999999968</c:v>
                </c:pt>
                <c:pt idx="96">
                  <c:v>1.4212999999999987</c:v>
                </c:pt>
                <c:pt idx="97">
                  <c:v>1.4468999999999994</c:v>
                </c:pt>
                <c:pt idx="98">
                  <c:v>1.7698</c:v>
                </c:pt>
                <c:pt idx="99">
                  <c:v>1.4327000000000005</c:v>
                </c:pt>
                <c:pt idx="100">
                  <c:v>1.8125999999999998</c:v>
                </c:pt>
                <c:pt idx="101">
                  <c:v>1.5897000000000006</c:v>
                </c:pt>
                <c:pt idx="102">
                  <c:v>2.1530000000000022</c:v>
                </c:pt>
                <c:pt idx="103">
                  <c:v>2.0517000000000003</c:v>
                </c:pt>
                <c:pt idx="104">
                  <c:v>1.6809999999999974</c:v>
                </c:pt>
                <c:pt idx="105">
                  <c:v>1.8177000000000021</c:v>
                </c:pt>
                <c:pt idx="106">
                  <c:v>2.1112000000000002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E-470F-8267-2925B3516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96927"/>
        <c:axId val="1"/>
      </c:scatterChart>
      <c:valAx>
        <c:axId val="8801969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196927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83304647160072E-2"/>
          <c:y val="7.4184083746875795E-2"/>
          <c:w val="0.89156626506024095"/>
          <c:h val="0.8041554678161335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8.7779690189328741E-2"/>
                  <c:y val="8.308617379650089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Basis!$B$5:$B$111</c:f>
              <c:numCache>
                <c:formatCode>General</c:formatCode>
                <c:ptCount val="107"/>
                <c:pt idx="0">
                  <c:v>2.6692999999999998</c:v>
                </c:pt>
                <c:pt idx="1">
                  <c:v>2.2739999999999991</c:v>
                </c:pt>
                <c:pt idx="2">
                  <c:v>1.907</c:v>
                </c:pt>
                <c:pt idx="3">
                  <c:v>2.2162000000000006</c:v>
                </c:pt>
                <c:pt idx="4">
                  <c:v>2.2246999999999986</c:v>
                </c:pt>
                <c:pt idx="5">
                  <c:v>2.1059000000000019</c:v>
                </c:pt>
                <c:pt idx="6">
                  <c:v>1.8897999999999975</c:v>
                </c:pt>
                <c:pt idx="7">
                  <c:v>2.0300000000000011</c:v>
                </c:pt>
                <c:pt idx="8">
                  <c:v>1.9697999999999993</c:v>
                </c:pt>
                <c:pt idx="9">
                  <c:v>2.2197999999999993</c:v>
                </c:pt>
                <c:pt idx="10">
                  <c:v>2.1206999999999994</c:v>
                </c:pt>
                <c:pt idx="11">
                  <c:v>2.1323000000000008</c:v>
                </c:pt>
                <c:pt idx="12">
                  <c:v>2.4277999999999977</c:v>
                </c:pt>
                <c:pt idx="13">
                  <c:v>2.3933</c:v>
                </c:pt>
                <c:pt idx="14">
                  <c:v>2.5493999999999986</c:v>
                </c:pt>
                <c:pt idx="15">
                  <c:v>2.6100999999999992</c:v>
                </c:pt>
                <c:pt idx="16">
                  <c:v>2.8279000000000014</c:v>
                </c:pt>
                <c:pt idx="17">
                  <c:v>2.1939000000000011</c:v>
                </c:pt>
                <c:pt idx="18">
                  <c:v>2.6042999999999985</c:v>
                </c:pt>
                <c:pt idx="19">
                  <c:v>2.168000000000001</c:v>
                </c:pt>
                <c:pt idx="20">
                  <c:v>2.1587999999999994</c:v>
                </c:pt>
                <c:pt idx="21">
                  <c:v>2.1164000000000005</c:v>
                </c:pt>
                <c:pt idx="22">
                  <c:v>1.8608999999999991</c:v>
                </c:pt>
                <c:pt idx="23">
                  <c:v>1.4782999999999991</c:v>
                </c:pt>
                <c:pt idx="24">
                  <c:v>0.73390000000000022</c:v>
                </c:pt>
                <c:pt idx="25">
                  <c:v>0.88850000000000051</c:v>
                </c:pt>
                <c:pt idx="26">
                  <c:v>1.4177999999999997</c:v>
                </c:pt>
                <c:pt idx="27">
                  <c:v>1.0536999999999992</c:v>
                </c:pt>
                <c:pt idx="28">
                  <c:v>1.4148000000000014</c:v>
                </c:pt>
                <c:pt idx="29">
                  <c:v>1.0875000000000004</c:v>
                </c:pt>
                <c:pt idx="30">
                  <c:v>1.3078000000000003</c:v>
                </c:pt>
                <c:pt idx="31">
                  <c:v>1.331900000000001</c:v>
                </c:pt>
                <c:pt idx="32">
                  <c:v>0.95410000000000039</c:v>
                </c:pt>
                <c:pt idx="33">
                  <c:v>1.1610000000000014</c:v>
                </c:pt>
                <c:pt idx="34">
                  <c:v>1.1657000000000011</c:v>
                </c:pt>
                <c:pt idx="35">
                  <c:v>0.6858999999999984</c:v>
                </c:pt>
                <c:pt idx="36">
                  <c:v>0.55530000000000257</c:v>
                </c:pt>
                <c:pt idx="37">
                  <c:v>0.3963000000000001</c:v>
                </c:pt>
                <c:pt idx="38">
                  <c:v>0.59520000000000195</c:v>
                </c:pt>
                <c:pt idx="39">
                  <c:v>0.95900000000000318</c:v>
                </c:pt>
                <c:pt idx="40">
                  <c:v>1.0897000000000006</c:v>
                </c:pt>
                <c:pt idx="41">
                  <c:v>1.0322999999999993</c:v>
                </c:pt>
                <c:pt idx="42">
                  <c:v>0.96780000000000044</c:v>
                </c:pt>
                <c:pt idx="43">
                  <c:v>0.73120000000000118</c:v>
                </c:pt>
                <c:pt idx="44">
                  <c:v>1.0043000000000006</c:v>
                </c:pt>
                <c:pt idx="45">
                  <c:v>1.2053000000000011</c:v>
                </c:pt>
                <c:pt idx="46">
                  <c:v>1.0614000000000008</c:v>
                </c:pt>
                <c:pt idx="47">
                  <c:v>0.81280000000000285</c:v>
                </c:pt>
                <c:pt idx="48">
                  <c:v>1.0069000000000017</c:v>
                </c:pt>
                <c:pt idx="49">
                  <c:v>1.4087999999999976</c:v>
                </c:pt>
                <c:pt idx="50">
                  <c:v>1.8272000000000013</c:v>
                </c:pt>
                <c:pt idx="51">
                  <c:v>2.4955999999999996</c:v>
                </c:pt>
                <c:pt idx="52">
                  <c:v>1.9084000000000003</c:v>
                </c:pt>
                <c:pt idx="53">
                  <c:v>0.9740000000000002</c:v>
                </c:pt>
                <c:pt idx="54">
                  <c:v>1.6318000000000019</c:v>
                </c:pt>
                <c:pt idx="55">
                  <c:v>1.6208999999999989</c:v>
                </c:pt>
                <c:pt idx="56">
                  <c:v>2.2275999999999989</c:v>
                </c:pt>
                <c:pt idx="57">
                  <c:v>2.2958999999999996</c:v>
                </c:pt>
                <c:pt idx="58">
                  <c:v>1.8927999999999976</c:v>
                </c:pt>
                <c:pt idx="59">
                  <c:v>1.8506999999999998</c:v>
                </c:pt>
                <c:pt idx="60">
                  <c:v>1.9562999999999988</c:v>
                </c:pt>
                <c:pt idx="61">
                  <c:v>1.9055</c:v>
                </c:pt>
                <c:pt idx="62">
                  <c:v>1.5640999999999998</c:v>
                </c:pt>
                <c:pt idx="63">
                  <c:v>1.4932000000000016</c:v>
                </c:pt>
                <c:pt idx="64">
                  <c:v>0.7762999999999991</c:v>
                </c:pt>
                <c:pt idx="65">
                  <c:v>0.74220000000000041</c:v>
                </c:pt>
                <c:pt idx="66">
                  <c:v>1.0350000000000001</c:v>
                </c:pt>
                <c:pt idx="67">
                  <c:v>1.1014000000000017</c:v>
                </c:pt>
                <c:pt idx="68">
                  <c:v>0.67159999999999798</c:v>
                </c:pt>
                <c:pt idx="69">
                  <c:v>0.96089999999999876</c:v>
                </c:pt>
                <c:pt idx="70">
                  <c:v>0.83520000000000039</c:v>
                </c:pt>
                <c:pt idx="71">
                  <c:v>1.2260999999999989</c:v>
                </c:pt>
                <c:pt idx="72">
                  <c:v>2.2127999999999997</c:v>
                </c:pt>
                <c:pt idx="73">
                  <c:v>2.3707999999999991</c:v>
                </c:pt>
                <c:pt idx="74">
                  <c:v>2.2851999999999997</c:v>
                </c:pt>
                <c:pt idx="75">
                  <c:v>1.8884999999999987</c:v>
                </c:pt>
                <c:pt idx="76">
                  <c:v>1.6845999999999997</c:v>
                </c:pt>
                <c:pt idx="77">
                  <c:v>1.6489000000000011</c:v>
                </c:pt>
                <c:pt idx="78">
                  <c:v>0.85169999999999924</c:v>
                </c:pt>
                <c:pt idx="79">
                  <c:v>8.2499999999999574E-2</c:v>
                </c:pt>
                <c:pt idx="80">
                  <c:v>0.53159999999999918</c:v>
                </c:pt>
                <c:pt idx="81">
                  <c:v>0.43389999999999951</c:v>
                </c:pt>
                <c:pt idx="82">
                  <c:v>7.809999999999917E-2</c:v>
                </c:pt>
                <c:pt idx="83">
                  <c:v>9.7300000000000608E-2</c:v>
                </c:pt>
                <c:pt idx="84">
                  <c:v>0.35630000000000095</c:v>
                </c:pt>
                <c:pt idx="85">
                  <c:v>0.51779999999999937</c:v>
                </c:pt>
                <c:pt idx="86">
                  <c:v>0.47609999999999886</c:v>
                </c:pt>
                <c:pt idx="87">
                  <c:v>0.4953000000000003</c:v>
                </c:pt>
                <c:pt idx="88">
                  <c:v>0.43389999999999951</c:v>
                </c:pt>
                <c:pt idx="89">
                  <c:v>0.70800000000000196</c:v>
                </c:pt>
                <c:pt idx="90">
                  <c:v>0.9015999999999984</c:v>
                </c:pt>
                <c:pt idx="91">
                  <c:v>0.95990000000000109</c:v>
                </c:pt>
                <c:pt idx="92">
                  <c:v>0.93929999999999936</c:v>
                </c:pt>
                <c:pt idx="93">
                  <c:v>0.77780000000000271</c:v>
                </c:pt>
                <c:pt idx="94">
                  <c:v>1.1238000000000028</c:v>
                </c:pt>
                <c:pt idx="95">
                  <c:v>1.5484000000000009</c:v>
                </c:pt>
                <c:pt idx="96">
                  <c:v>1.8354999999999997</c:v>
                </c:pt>
                <c:pt idx="97">
                  <c:v>2.3485999999999976</c:v>
                </c:pt>
                <c:pt idx="98">
                  <c:v>2.2133000000000003</c:v>
                </c:pt>
                <c:pt idx="99">
                  <c:v>1.0287000000000006</c:v>
                </c:pt>
                <c:pt idx="100">
                  <c:v>1.7295000000000016</c:v>
                </c:pt>
                <c:pt idx="101">
                  <c:v>2.5227000000000004</c:v>
                </c:pt>
                <c:pt idx="102">
                  <c:v>2.5871999999999993</c:v>
                </c:pt>
                <c:pt idx="103">
                  <c:v>3.2222000000000008</c:v>
                </c:pt>
                <c:pt idx="104">
                  <c:v>2.3648000000000025</c:v>
                </c:pt>
                <c:pt idx="105">
                  <c:v>0.86749999999999972</c:v>
                </c:pt>
                <c:pt idx="106">
                  <c:v>2.0684000000000005</c:v>
                </c:pt>
              </c:numCache>
            </c:numRef>
          </c:xVal>
          <c:yVal>
            <c:numRef>
              <c:f>Basis!$D$5:$D$111</c:f>
              <c:numCache>
                <c:formatCode>General</c:formatCode>
                <c:ptCount val="107"/>
                <c:pt idx="0">
                  <c:v>2.9441000000000006</c:v>
                </c:pt>
                <c:pt idx="1">
                  <c:v>2.7454999999999998</c:v>
                </c:pt>
                <c:pt idx="2">
                  <c:v>2.3814000000000011</c:v>
                </c:pt>
                <c:pt idx="3">
                  <c:v>2.3607000000000014</c:v>
                </c:pt>
                <c:pt idx="4">
                  <c:v>2.4502999999999986</c:v>
                </c:pt>
                <c:pt idx="5">
                  <c:v>2.2822999999999993</c:v>
                </c:pt>
                <c:pt idx="6">
                  <c:v>2.1568999999999967</c:v>
                </c:pt>
                <c:pt idx="7">
                  <c:v>2.2007000000000012</c:v>
                </c:pt>
                <c:pt idx="8">
                  <c:v>2.1113999999999997</c:v>
                </c:pt>
                <c:pt idx="9">
                  <c:v>2.2025000000000006</c:v>
                </c:pt>
                <c:pt idx="10">
                  <c:v>2.1241000000000021</c:v>
                </c:pt>
                <c:pt idx="11">
                  <c:v>2.1584000000000003</c:v>
                </c:pt>
                <c:pt idx="12">
                  <c:v>2.3424999999999994</c:v>
                </c:pt>
                <c:pt idx="13">
                  <c:v>2.3189999999999991</c:v>
                </c:pt>
                <c:pt idx="14">
                  <c:v>2.3805000000000014</c:v>
                </c:pt>
                <c:pt idx="15">
                  <c:v>2.4077000000000019</c:v>
                </c:pt>
                <c:pt idx="16">
                  <c:v>2.5089000000000006</c:v>
                </c:pt>
                <c:pt idx="17">
                  <c:v>2.4124999999999979</c:v>
                </c:pt>
                <c:pt idx="18">
                  <c:v>2.3532000000000011</c:v>
                </c:pt>
                <c:pt idx="19">
                  <c:v>2.3785000000000007</c:v>
                </c:pt>
                <c:pt idx="20">
                  <c:v>2.3545999999999996</c:v>
                </c:pt>
                <c:pt idx="21">
                  <c:v>2.2299999999999986</c:v>
                </c:pt>
                <c:pt idx="22">
                  <c:v>2.049100000000001</c:v>
                </c:pt>
                <c:pt idx="23">
                  <c:v>1.9018999999999995</c:v>
                </c:pt>
                <c:pt idx="24">
                  <c:v>1.3175000000000008</c:v>
                </c:pt>
                <c:pt idx="25">
                  <c:v>1.2887000000000004</c:v>
                </c:pt>
                <c:pt idx="26">
                  <c:v>1.1245999999999992</c:v>
                </c:pt>
                <c:pt idx="27">
                  <c:v>1.2003000000000004</c:v>
                </c:pt>
                <c:pt idx="28">
                  <c:v>1.2936999999999994</c:v>
                </c:pt>
                <c:pt idx="29">
                  <c:v>1.2715999999999994</c:v>
                </c:pt>
                <c:pt idx="30">
                  <c:v>1.2788000000000004</c:v>
                </c:pt>
                <c:pt idx="31">
                  <c:v>1.4007999999999985</c:v>
                </c:pt>
                <c:pt idx="32">
                  <c:v>1.3666</c:v>
                </c:pt>
                <c:pt idx="33">
                  <c:v>1.2600000000000016</c:v>
                </c:pt>
                <c:pt idx="34">
                  <c:v>1.0510000000000002</c:v>
                </c:pt>
                <c:pt idx="35">
                  <c:v>1.0206999999999997</c:v>
                </c:pt>
                <c:pt idx="36">
                  <c:v>0.78149999999999942</c:v>
                </c:pt>
                <c:pt idx="37">
                  <c:v>0.5660000000000025</c:v>
                </c:pt>
                <c:pt idx="38">
                  <c:v>0.5268999999999977</c:v>
                </c:pt>
                <c:pt idx="39">
                  <c:v>0.46600000000000108</c:v>
                </c:pt>
                <c:pt idx="40">
                  <c:v>0.72889999999999944</c:v>
                </c:pt>
                <c:pt idx="41">
                  <c:v>0.80430000000000135</c:v>
                </c:pt>
                <c:pt idx="42">
                  <c:v>0.85239999999999938</c:v>
                </c:pt>
                <c:pt idx="43">
                  <c:v>0.75060000000000038</c:v>
                </c:pt>
                <c:pt idx="44">
                  <c:v>0.80290000000000106</c:v>
                </c:pt>
                <c:pt idx="45">
                  <c:v>0.86660000000000004</c:v>
                </c:pt>
                <c:pt idx="46">
                  <c:v>0.89429999999999943</c:v>
                </c:pt>
                <c:pt idx="47">
                  <c:v>0.76810000000000045</c:v>
                </c:pt>
                <c:pt idx="48">
                  <c:v>0.80150000000000077</c:v>
                </c:pt>
                <c:pt idx="49">
                  <c:v>0.88350000000000151</c:v>
                </c:pt>
                <c:pt idx="50">
                  <c:v>1.0181000000000004</c:v>
                </c:pt>
                <c:pt idx="51">
                  <c:v>1.3628</c:v>
                </c:pt>
                <c:pt idx="52">
                  <c:v>1.4281000000000006</c:v>
                </c:pt>
                <c:pt idx="53">
                  <c:v>1.2882999999999996</c:v>
                </c:pt>
                <c:pt idx="54">
                  <c:v>1.3831999999999987</c:v>
                </c:pt>
                <c:pt idx="55">
                  <c:v>1.5091000000000001</c:v>
                </c:pt>
                <c:pt idx="56">
                  <c:v>1.7967000000000013</c:v>
                </c:pt>
                <c:pt idx="57">
                  <c:v>2.0657999999999994</c:v>
                </c:pt>
                <c:pt idx="58">
                  <c:v>1.8375999999999983</c:v>
                </c:pt>
                <c:pt idx="59">
                  <c:v>1.8113000000000028</c:v>
                </c:pt>
                <c:pt idx="60">
                  <c:v>1.9296000000000006</c:v>
                </c:pt>
                <c:pt idx="61">
                  <c:v>1.9134999999999991</c:v>
                </c:pt>
                <c:pt idx="62">
                  <c:v>1.6713999999999984</c:v>
                </c:pt>
                <c:pt idx="63">
                  <c:v>1.6630000000000003</c:v>
                </c:pt>
                <c:pt idx="64">
                  <c:v>1.2882999999999996</c:v>
                </c:pt>
                <c:pt idx="65">
                  <c:v>1.0655000000000001</c:v>
                </c:pt>
                <c:pt idx="66">
                  <c:v>1.1147999999999989</c:v>
                </c:pt>
                <c:pt idx="67">
                  <c:v>1.3501000000000012</c:v>
                </c:pt>
                <c:pt idx="68">
                  <c:v>1.0622000000000007</c:v>
                </c:pt>
                <c:pt idx="69">
                  <c:v>1.1358999999999995</c:v>
                </c:pt>
                <c:pt idx="70">
                  <c:v>0.96520000000000294</c:v>
                </c:pt>
                <c:pt idx="71">
                  <c:v>1.2124000000000024</c:v>
                </c:pt>
                <c:pt idx="72">
                  <c:v>1.7485999999999997</c:v>
                </c:pt>
                <c:pt idx="73">
                  <c:v>2.2172999999999998</c:v>
                </c:pt>
                <c:pt idx="74">
                  <c:v>2.2501999999999995</c:v>
                </c:pt>
                <c:pt idx="75">
                  <c:v>2.0358999999999998</c:v>
                </c:pt>
                <c:pt idx="76">
                  <c:v>1.8530999999999995</c:v>
                </c:pt>
                <c:pt idx="77">
                  <c:v>1.9525000000000006</c:v>
                </c:pt>
                <c:pt idx="78">
                  <c:v>1.4172000000000011</c:v>
                </c:pt>
                <c:pt idx="79">
                  <c:v>0.88260000000000005</c:v>
                </c:pt>
                <c:pt idx="80">
                  <c:v>1.0505999999999993</c:v>
                </c:pt>
                <c:pt idx="81">
                  <c:v>0.85289999999999999</c:v>
                </c:pt>
                <c:pt idx="82">
                  <c:v>0.59569999999999901</c:v>
                </c:pt>
                <c:pt idx="83">
                  <c:v>0.20310000000000095</c:v>
                </c:pt>
                <c:pt idx="84">
                  <c:v>0.27200000000000024</c:v>
                </c:pt>
                <c:pt idx="85">
                  <c:v>0.46329999999999849</c:v>
                </c:pt>
                <c:pt idx="86">
                  <c:v>0.52070000000000149</c:v>
                </c:pt>
                <c:pt idx="87">
                  <c:v>0.39860000000000007</c:v>
                </c:pt>
                <c:pt idx="88">
                  <c:v>0.52270000000000039</c:v>
                </c:pt>
                <c:pt idx="89">
                  <c:v>0.78349999999999831</c:v>
                </c:pt>
                <c:pt idx="90">
                  <c:v>0.671400000000002</c:v>
                </c:pt>
                <c:pt idx="91">
                  <c:v>0.69150000000000134</c:v>
                </c:pt>
                <c:pt idx="92">
                  <c:v>0.95519999999999783</c:v>
                </c:pt>
                <c:pt idx="93">
                  <c:v>1.0780999999999992</c:v>
                </c:pt>
                <c:pt idx="94">
                  <c:v>0.93359999999999843</c:v>
                </c:pt>
                <c:pt idx="95">
                  <c:v>1.0333999999999968</c:v>
                </c:pt>
                <c:pt idx="96">
                  <c:v>1.4212999999999987</c:v>
                </c:pt>
                <c:pt idx="97">
                  <c:v>1.4468999999999994</c:v>
                </c:pt>
                <c:pt idx="98">
                  <c:v>1.7698</c:v>
                </c:pt>
                <c:pt idx="99">
                  <c:v>1.4327000000000005</c:v>
                </c:pt>
                <c:pt idx="100">
                  <c:v>1.8125999999999998</c:v>
                </c:pt>
                <c:pt idx="101">
                  <c:v>1.5897000000000006</c:v>
                </c:pt>
                <c:pt idx="102">
                  <c:v>2.1530000000000022</c:v>
                </c:pt>
                <c:pt idx="103">
                  <c:v>2.0517000000000003</c:v>
                </c:pt>
                <c:pt idx="104">
                  <c:v>1.6809999999999974</c:v>
                </c:pt>
                <c:pt idx="105">
                  <c:v>1.8177000000000021</c:v>
                </c:pt>
                <c:pt idx="106">
                  <c:v>2.1112000000000002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12-4394-ADA8-B63A1F0D3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94527"/>
        <c:axId val="1"/>
      </c:scatterChart>
      <c:valAx>
        <c:axId val="8801945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194527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73989835007644E-2"/>
          <c:y val="7.3964497041420121E-2"/>
          <c:w val="0.89175407363159365"/>
          <c:h val="0.8047337278106508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wer"/>
            <c:dispRSqr val="0"/>
            <c:dispEq val="0"/>
          </c:trendline>
          <c:xVal>
            <c:numRef>
              <c:f>Basis!$B$5:$B$111</c:f>
              <c:numCache>
                <c:formatCode>General</c:formatCode>
                <c:ptCount val="107"/>
                <c:pt idx="0">
                  <c:v>2.6692999999999998</c:v>
                </c:pt>
                <c:pt idx="1">
                  <c:v>2.2739999999999991</c:v>
                </c:pt>
                <c:pt idx="2">
                  <c:v>1.907</c:v>
                </c:pt>
                <c:pt idx="3">
                  <c:v>2.2162000000000006</c:v>
                </c:pt>
                <c:pt idx="4">
                  <c:v>2.2246999999999986</c:v>
                </c:pt>
                <c:pt idx="5">
                  <c:v>2.1059000000000019</c:v>
                </c:pt>
                <c:pt idx="6">
                  <c:v>1.8897999999999975</c:v>
                </c:pt>
                <c:pt idx="7">
                  <c:v>2.0300000000000011</c:v>
                </c:pt>
                <c:pt idx="8">
                  <c:v>1.9697999999999993</c:v>
                </c:pt>
                <c:pt idx="9">
                  <c:v>2.2197999999999993</c:v>
                </c:pt>
                <c:pt idx="10">
                  <c:v>2.1206999999999994</c:v>
                </c:pt>
                <c:pt idx="11">
                  <c:v>2.1323000000000008</c:v>
                </c:pt>
                <c:pt idx="12">
                  <c:v>2.4277999999999977</c:v>
                </c:pt>
                <c:pt idx="13">
                  <c:v>2.3933</c:v>
                </c:pt>
                <c:pt idx="14">
                  <c:v>2.5493999999999986</c:v>
                </c:pt>
                <c:pt idx="15">
                  <c:v>2.6100999999999992</c:v>
                </c:pt>
                <c:pt idx="16">
                  <c:v>2.8279000000000014</c:v>
                </c:pt>
                <c:pt idx="17">
                  <c:v>2.1939000000000011</c:v>
                </c:pt>
                <c:pt idx="18">
                  <c:v>2.6042999999999985</c:v>
                </c:pt>
                <c:pt idx="19">
                  <c:v>2.168000000000001</c:v>
                </c:pt>
                <c:pt idx="20">
                  <c:v>2.1587999999999994</c:v>
                </c:pt>
                <c:pt idx="21">
                  <c:v>2.1164000000000005</c:v>
                </c:pt>
                <c:pt idx="22">
                  <c:v>1.8608999999999991</c:v>
                </c:pt>
                <c:pt idx="23">
                  <c:v>1.4782999999999991</c:v>
                </c:pt>
                <c:pt idx="24">
                  <c:v>0.73390000000000022</c:v>
                </c:pt>
                <c:pt idx="25">
                  <c:v>0.88850000000000051</c:v>
                </c:pt>
                <c:pt idx="26">
                  <c:v>1.4177999999999997</c:v>
                </c:pt>
                <c:pt idx="27">
                  <c:v>1.0536999999999992</c:v>
                </c:pt>
                <c:pt idx="28">
                  <c:v>1.4148000000000014</c:v>
                </c:pt>
                <c:pt idx="29">
                  <c:v>1.0875000000000004</c:v>
                </c:pt>
                <c:pt idx="30">
                  <c:v>1.3078000000000003</c:v>
                </c:pt>
                <c:pt idx="31">
                  <c:v>1.331900000000001</c:v>
                </c:pt>
                <c:pt idx="32">
                  <c:v>0.95410000000000039</c:v>
                </c:pt>
                <c:pt idx="33">
                  <c:v>1.1610000000000014</c:v>
                </c:pt>
                <c:pt idx="34">
                  <c:v>1.1657000000000011</c:v>
                </c:pt>
                <c:pt idx="35">
                  <c:v>0.6858999999999984</c:v>
                </c:pt>
                <c:pt idx="36">
                  <c:v>0.55530000000000257</c:v>
                </c:pt>
                <c:pt idx="37">
                  <c:v>0.3963000000000001</c:v>
                </c:pt>
                <c:pt idx="38">
                  <c:v>0.59520000000000195</c:v>
                </c:pt>
                <c:pt idx="39">
                  <c:v>0.95900000000000318</c:v>
                </c:pt>
                <c:pt idx="40">
                  <c:v>1.0897000000000006</c:v>
                </c:pt>
                <c:pt idx="41">
                  <c:v>1.0322999999999993</c:v>
                </c:pt>
                <c:pt idx="42">
                  <c:v>0.96780000000000044</c:v>
                </c:pt>
                <c:pt idx="43">
                  <c:v>0.73120000000000118</c:v>
                </c:pt>
                <c:pt idx="44">
                  <c:v>1.0043000000000006</c:v>
                </c:pt>
                <c:pt idx="45">
                  <c:v>1.2053000000000011</c:v>
                </c:pt>
                <c:pt idx="46">
                  <c:v>1.0614000000000008</c:v>
                </c:pt>
                <c:pt idx="47">
                  <c:v>0.81280000000000285</c:v>
                </c:pt>
                <c:pt idx="48">
                  <c:v>1.0069000000000017</c:v>
                </c:pt>
                <c:pt idx="49">
                  <c:v>1.4087999999999976</c:v>
                </c:pt>
                <c:pt idx="50">
                  <c:v>1.8272000000000013</c:v>
                </c:pt>
                <c:pt idx="51">
                  <c:v>2.4955999999999996</c:v>
                </c:pt>
                <c:pt idx="52">
                  <c:v>1.9084000000000003</c:v>
                </c:pt>
                <c:pt idx="53">
                  <c:v>0.9740000000000002</c:v>
                </c:pt>
                <c:pt idx="54">
                  <c:v>1.6318000000000019</c:v>
                </c:pt>
                <c:pt idx="55">
                  <c:v>1.6208999999999989</c:v>
                </c:pt>
                <c:pt idx="56">
                  <c:v>2.2275999999999989</c:v>
                </c:pt>
                <c:pt idx="57">
                  <c:v>2.2958999999999996</c:v>
                </c:pt>
                <c:pt idx="58">
                  <c:v>1.8927999999999976</c:v>
                </c:pt>
                <c:pt idx="59">
                  <c:v>1.8506999999999998</c:v>
                </c:pt>
                <c:pt idx="60">
                  <c:v>1.9562999999999988</c:v>
                </c:pt>
                <c:pt idx="61">
                  <c:v>1.9055</c:v>
                </c:pt>
                <c:pt idx="62">
                  <c:v>1.5640999999999998</c:v>
                </c:pt>
                <c:pt idx="63">
                  <c:v>1.4932000000000016</c:v>
                </c:pt>
                <c:pt idx="64">
                  <c:v>0.7762999999999991</c:v>
                </c:pt>
                <c:pt idx="65">
                  <c:v>0.74220000000000041</c:v>
                </c:pt>
                <c:pt idx="66">
                  <c:v>1.0350000000000001</c:v>
                </c:pt>
                <c:pt idx="67">
                  <c:v>1.1014000000000017</c:v>
                </c:pt>
                <c:pt idx="68">
                  <c:v>0.67159999999999798</c:v>
                </c:pt>
                <c:pt idx="69">
                  <c:v>0.96089999999999876</c:v>
                </c:pt>
                <c:pt idx="70">
                  <c:v>0.83520000000000039</c:v>
                </c:pt>
                <c:pt idx="71">
                  <c:v>1.2260999999999989</c:v>
                </c:pt>
                <c:pt idx="72">
                  <c:v>2.2127999999999997</c:v>
                </c:pt>
                <c:pt idx="73">
                  <c:v>2.3707999999999991</c:v>
                </c:pt>
                <c:pt idx="74">
                  <c:v>2.2851999999999997</c:v>
                </c:pt>
                <c:pt idx="75">
                  <c:v>1.8884999999999987</c:v>
                </c:pt>
                <c:pt idx="76">
                  <c:v>1.6845999999999997</c:v>
                </c:pt>
                <c:pt idx="77">
                  <c:v>1.6489000000000011</c:v>
                </c:pt>
                <c:pt idx="78">
                  <c:v>0.85169999999999924</c:v>
                </c:pt>
                <c:pt idx="79">
                  <c:v>8.2499999999999574E-2</c:v>
                </c:pt>
                <c:pt idx="80">
                  <c:v>0.53159999999999918</c:v>
                </c:pt>
                <c:pt idx="81">
                  <c:v>0.43389999999999951</c:v>
                </c:pt>
                <c:pt idx="82">
                  <c:v>7.809999999999917E-2</c:v>
                </c:pt>
                <c:pt idx="83">
                  <c:v>9.7300000000000608E-2</c:v>
                </c:pt>
                <c:pt idx="84">
                  <c:v>0.35630000000000095</c:v>
                </c:pt>
                <c:pt idx="85">
                  <c:v>0.51779999999999937</c:v>
                </c:pt>
                <c:pt idx="86">
                  <c:v>0.47609999999999886</c:v>
                </c:pt>
                <c:pt idx="87">
                  <c:v>0.4953000000000003</c:v>
                </c:pt>
                <c:pt idx="88">
                  <c:v>0.43389999999999951</c:v>
                </c:pt>
                <c:pt idx="89">
                  <c:v>0.70800000000000196</c:v>
                </c:pt>
                <c:pt idx="90">
                  <c:v>0.9015999999999984</c:v>
                </c:pt>
                <c:pt idx="91">
                  <c:v>0.95990000000000109</c:v>
                </c:pt>
                <c:pt idx="92">
                  <c:v>0.93929999999999936</c:v>
                </c:pt>
                <c:pt idx="93">
                  <c:v>0.77780000000000271</c:v>
                </c:pt>
                <c:pt idx="94">
                  <c:v>1.1238000000000028</c:v>
                </c:pt>
                <c:pt idx="95">
                  <c:v>1.5484000000000009</c:v>
                </c:pt>
                <c:pt idx="96">
                  <c:v>1.8354999999999997</c:v>
                </c:pt>
                <c:pt idx="97">
                  <c:v>2.3485999999999976</c:v>
                </c:pt>
                <c:pt idx="98">
                  <c:v>2.2133000000000003</c:v>
                </c:pt>
                <c:pt idx="99">
                  <c:v>1.0287000000000006</c:v>
                </c:pt>
                <c:pt idx="100">
                  <c:v>1.7295000000000016</c:v>
                </c:pt>
                <c:pt idx="101">
                  <c:v>2.5227000000000004</c:v>
                </c:pt>
                <c:pt idx="102">
                  <c:v>2.5871999999999993</c:v>
                </c:pt>
                <c:pt idx="103">
                  <c:v>3.2222000000000008</c:v>
                </c:pt>
                <c:pt idx="104">
                  <c:v>2.3648000000000025</c:v>
                </c:pt>
                <c:pt idx="105">
                  <c:v>0.86749999999999972</c:v>
                </c:pt>
                <c:pt idx="106">
                  <c:v>2.0684000000000005</c:v>
                </c:pt>
              </c:numCache>
            </c:numRef>
          </c:xVal>
          <c:yVal>
            <c:numRef>
              <c:f>Basis!$D$5:$D$111</c:f>
              <c:numCache>
                <c:formatCode>General</c:formatCode>
                <c:ptCount val="107"/>
                <c:pt idx="0">
                  <c:v>2.9441000000000006</c:v>
                </c:pt>
                <c:pt idx="1">
                  <c:v>2.7454999999999998</c:v>
                </c:pt>
                <c:pt idx="2">
                  <c:v>2.3814000000000011</c:v>
                </c:pt>
                <c:pt idx="3">
                  <c:v>2.3607000000000014</c:v>
                </c:pt>
                <c:pt idx="4">
                  <c:v>2.4502999999999986</c:v>
                </c:pt>
                <c:pt idx="5">
                  <c:v>2.2822999999999993</c:v>
                </c:pt>
                <c:pt idx="6">
                  <c:v>2.1568999999999967</c:v>
                </c:pt>
                <c:pt idx="7">
                  <c:v>2.2007000000000012</c:v>
                </c:pt>
                <c:pt idx="8">
                  <c:v>2.1113999999999997</c:v>
                </c:pt>
                <c:pt idx="9">
                  <c:v>2.2025000000000006</c:v>
                </c:pt>
                <c:pt idx="10">
                  <c:v>2.1241000000000021</c:v>
                </c:pt>
                <c:pt idx="11">
                  <c:v>2.1584000000000003</c:v>
                </c:pt>
                <c:pt idx="12">
                  <c:v>2.3424999999999994</c:v>
                </c:pt>
                <c:pt idx="13">
                  <c:v>2.3189999999999991</c:v>
                </c:pt>
                <c:pt idx="14">
                  <c:v>2.3805000000000014</c:v>
                </c:pt>
                <c:pt idx="15">
                  <c:v>2.4077000000000019</c:v>
                </c:pt>
                <c:pt idx="16">
                  <c:v>2.5089000000000006</c:v>
                </c:pt>
                <c:pt idx="17">
                  <c:v>2.4124999999999979</c:v>
                </c:pt>
                <c:pt idx="18">
                  <c:v>2.3532000000000011</c:v>
                </c:pt>
                <c:pt idx="19">
                  <c:v>2.3785000000000007</c:v>
                </c:pt>
                <c:pt idx="20">
                  <c:v>2.3545999999999996</c:v>
                </c:pt>
                <c:pt idx="21">
                  <c:v>2.2299999999999986</c:v>
                </c:pt>
                <c:pt idx="22">
                  <c:v>2.049100000000001</c:v>
                </c:pt>
                <c:pt idx="23">
                  <c:v>1.9018999999999995</c:v>
                </c:pt>
                <c:pt idx="24">
                  <c:v>1.3175000000000008</c:v>
                </c:pt>
                <c:pt idx="25">
                  <c:v>1.2887000000000004</c:v>
                </c:pt>
                <c:pt idx="26">
                  <c:v>1.1245999999999992</c:v>
                </c:pt>
                <c:pt idx="27">
                  <c:v>1.2003000000000004</c:v>
                </c:pt>
                <c:pt idx="28">
                  <c:v>1.2936999999999994</c:v>
                </c:pt>
                <c:pt idx="29">
                  <c:v>1.2715999999999994</c:v>
                </c:pt>
                <c:pt idx="30">
                  <c:v>1.2788000000000004</c:v>
                </c:pt>
                <c:pt idx="31">
                  <c:v>1.4007999999999985</c:v>
                </c:pt>
                <c:pt idx="32">
                  <c:v>1.3666</c:v>
                </c:pt>
                <c:pt idx="33">
                  <c:v>1.2600000000000016</c:v>
                </c:pt>
                <c:pt idx="34">
                  <c:v>1.0510000000000002</c:v>
                </c:pt>
                <c:pt idx="35">
                  <c:v>1.0206999999999997</c:v>
                </c:pt>
                <c:pt idx="36">
                  <c:v>0.78149999999999942</c:v>
                </c:pt>
                <c:pt idx="37">
                  <c:v>0.5660000000000025</c:v>
                </c:pt>
                <c:pt idx="38">
                  <c:v>0.5268999999999977</c:v>
                </c:pt>
                <c:pt idx="39">
                  <c:v>0.46600000000000108</c:v>
                </c:pt>
                <c:pt idx="40">
                  <c:v>0.72889999999999944</c:v>
                </c:pt>
                <c:pt idx="41">
                  <c:v>0.80430000000000135</c:v>
                </c:pt>
                <c:pt idx="42">
                  <c:v>0.85239999999999938</c:v>
                </c:pt>
                <c:pt idx="43">
                  <c:v>0.75060000000000038</c:v>
                </c:pt>
                <c:pt idx="44">
                  <c:v>0.80290000000000106</c:v>
                </c:pt>
                <c:pt idx="45">
                  <c:v>0.86660000000000004</c:v>
                </c:pt>
                <c:pt idx="46">
                  <c:v>0.89429999999999943</c:v>
                </c:pt>
                <c:pt idx="47">
                  <c:v>0.76810000000000045</c:v>
                </c:pt>
                <c:pt idx="48">
                  <c:v>0.80150000000000077</c:v>
                </c:pt>
                <c:pt idx="49">
                  <c:v>0.88350000000000151</c:v>
                </c:pt>
                <c:pt idx="50">
                  <c:v>1.0181000000000004</c:v>
                </c:pt>
                <c:pt idx="51">
                  <c:v>1.3628</c:v>
                </c:pt>
                <c:pt idx="52">
                  <c:v>1.4281000000000006</c:v>
                </c:pt>
                <c:pt idx="53">
                  <c:v>1.2882999999999996</c:v>
                </c:pt>
                <c:pt idx="54">
                  <c:v>1.3831999999999987</c:v>
                </c:pt>
                <c:pt idx="55">
                  <c:v>1.5091000000000001</c:v>
                </c:pt>
                <c:pt idx="56">
                  <c:v>1.7967000000000013</c:v>
                </c:pt>
                <c:pt idx="57">
                  <c:v>2.0657999999999994</c:v>
                </c:pt>
                <c:pt idx="58">
                  <c:v>1.8375999999999983</c:v>
                </c:pt>
                <c:pt idx="59">
                  <c:v>1.8113000000000028</c:v>
                </c:pt>
                <c:pt idx="60">
                  <c:v>1.9296000000000006</c:v>
                </c:pt>
                <c:pt idx="61">
                  <c:v>1.9134999999999991</c:v>
                </c:pt>
                <c:pt idx="62">
                  <c:v>1.6713999999999984</c:v>
                </c:pt>
                <c:pt idx="63">
                  <c:v>1.6630000000000003</c:v>
                </c:pt>
                <c:pt idx="64">
                  <c:v>1.2882999999999996</c:v>
                </c:pt>
                <c:pt idx="65">
                  <c:v>1.0655000000000001</c:v>
                </c:pt>
                <c:pt idx="66">
                  <c:v>1.1147999999999989</c:v>
                </c:pt>
                <c:pt idx="67">
                  <c:v>1.3501000000000012</c:v>
                </c:pt>
                <c:pt idx="68">
                  <c:v>1.0622000000000007</c:v>
                </c:pt>
                <c:pt idx="69">
                  <c:v>1.1358999999999995</c:v>
                </c:pt>
                <c:pt idx="70">
                  <c:v>0.96520000000000294</c:v>
                </c:pt>
                <c:pt idx="71">
                  <c:v>1.2124000000000024</c:v>
                </c:pt>
                <c:pt idx="72">
                  <c:v>1.7485999999999997</c:v>
                </c:pt>
                <c:pt idx="73">
                  <c:v>2.2172999999999998</c:v>
                </c:pt>
                <c:pt idx="74">
                  <c:v>2.2501999999999995</c:v>
                </c:pt>
                <c:pt idx="75">
                  <c:v>2.0358999999999998</c:v>
                </c:pt>
                <c:pt idx="76">
                  <c:v>1.8530999999999995</c:v>
                </c:pt>
                <c:pt idx="77">
                  <c:v>1.9525000000000006</c:v>
                </c:pt>
                <c:pt idx="78">
                  <c:v>1.4172000000000011</c:v>
                </c:pt>
                <c:pt idx="79">
                  <c:v>0.88260000000000005</c:v>
                </c:pt>
                <c:pt idx="80">
                  <c:v>1.0505999999999993</c:v>
                </c:pt>
                <c:pt idx="81">
                  <c:v>0.85289999999999999</c:v>
                </c:pt>
                <c:pt idx="82">
                  <c:v>0.59569999999999901</c:v>
                </c:pt>
                <c:pt idx="83">
                  <c:v>0.20310000000000095</c:v>
                </c:pt>
                <c:pt idx="84">
                  <c:v>0.27200000000000024</c:v>
                </c:pt>
                <c:pt idx="85">
                  <c:v>0.46329999999999849</c:v>
                </c:pt>
                <c:pt idx="86">
                  <c:v>0.52070000000000149</c:v>
                </c:pt>
                <c:pt idx="87">
                  <c:v>0.39860000000000007</c:v>
                </c:pt>
                <c:pt idx="88">
                  <c:v>0.52270000000000039</c:v>
                </c:pt>
                <c:pt idx="89">
                  <c:v>0.78349999999999831</c:v>
                </c:pt>
                <c:pt idx="90">
                  <c:v>0.671400000000002</c:v>
                </c:pt>
                <c:pt idx="91">
                  <c:v>0.69150000000000134</c:v>
                </c:pt>
                <c:pt idx="92">
                  <c:v>0.95519999999999783</c:v>
                </c:pt>
                <c:pt idx="93">
                  <c:v>1.0780999999999992</c:v>
                </c:pt>
                <c:pt idx="94">
                  <c:v>0.93359999999999843</c:v>
                </c:pt>
                <c:pt idx="95">
                  <c:v>1.0333999999999968</c:v>
                </c:pt>
                <c:pt idx="96">
                  <c:v>1.4212999999999987</c:v>
                </c:pt>
                <c:pt idx="97">
                  <c:v>1.4468999999999994</c:v>
                </c:pt>
                <c:pt idx="98">
                  <c:v>1.7698</c:v>
                </c:pt>
                <c:pt idx="99">
                  <c:v>1.4327000000000005</c:v>
                </c:pt>
                <c:pt idx="100">
                  <c:v>1.8125999999999998</c:v>
                </c:pt>
                <c:pt idx="101">
                  <c:v>1.5897000000000006</c:v>
                </c:pt>
                <c:pt idx="102">
                  <c:v>2.1530000000000022</c:v>
                </c:pt>
                <c:pt idx="103">
                  <c:v>2.0517000000000003</c:v>
                </c:pt>
                <c:pt idx="104">
                  <c:v>1.6809999999999974</c:v>
                </c:pt>
                <c:pt idx="105">
                  <c:v>1.8177000000000021</c:v>
                </c:pt>
                <c:pt idx="106">
                  <c:v>2.1112000000000002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DF-4FED-A0FA-E90F6F8B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95487"/>
        <c:axId val="1"/>
      </c:scatterChart>
      <c:valAx>
        <c:axId val="8801954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195487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Forward Curve Animation</a:t>
            </a:r>
          </a:p>
        </c:rich>
      </c:tx>
      <c:layout>
        <c:manualLayout>
          <c:xMode val="edge"/>
          <c:yMode val="edge"/>
          <c:x val="0.38845726970033295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361820199778023E-2"/>
          <c:y val="0.12234910277324633"/>
          <c:w val="0.91453940066592676"/>
          <c:h val="0.73735725938009788"/>
        </c:manualLayout>
      </c:layout>
      <c:lineChart>
        <c:grouping val="standard"/>
        <c:varyColors val="0"/>
        <c:ser>
          <c:idx val="1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'Forward curve model'!$F$141:$W$141</c:f>
              <c:strCache>
                <c:ptCount val="18"/>
                <c:pt idx="0">
                  <c:v>Prompt</c:v>
                </c:pt>
                <c:pt idx="1">
                  <c:v>Prompt+1</c:v>
                </c:pt>
                <c:pt idx="2">
                  <c:v>Prompt+2</c:v>
                </c:pt>
                <c:pt idx="3">
                  <c:v>Prompt+3</c:v>
                </c:pt>
                <c:pt idx="4">
                  <c:v>Prompt+4</c:v>
                </c:pt>
                <c:pt idx="5">
                  <c:v>Prompt+5</c:v>
                </c:pt>
                <c:pt idx="6">
                  <c:v>Prompt+6</c:v>
                </c:pt>
                <c:pt idx="7">
                  <c:v>Prompt+7</c:v>
                </c:pt>
                <c:pt idx="8">
                  <c:v>Prompt+8</c:v>
                </c:pt>
                <c:pt idx="9">
                  <c:v>Prompt+9</c:v>
                </c:pt>
                <c:pt idx="10">
                  <c:v>Prompt+10</c:v>
                </c:pt>
                <c:pt idx="11">
                  <c:v>Prompt+11</c:v>
                </c:pt>
                <c:pt idx="12">
                  <c:v>Prompt+12</c:v>
                </c:pt>
                <c:pt idx="13">
                  <c:v>Prompt+13</c:v>
                </c:pt>
                <c:pt idx="14">
                  <c:v>Prompt+14</c:v>
                </c:pt>
                <c:pt idx="15">
                  <c:v>Prompt+15</c:v>
                </c:pt>
                <c:pt idx="16">
                  <c:v>Prompt+16</c:v>
                </c:pt>
                <c:pt idx="17">
                  <c:v>Prompt+17</c:v>
                </c:pt>
              </c:strCache>
            </c:strRef>
          </c:cat>
          <c:val>
            <c:numRef>
              <c:f>'Forward curve model'!$F$138:$W$138</c:f>
              <c:numCache>
                <c:formatCode>General</c:formatCode>
                <c:ptCount val="18"/>
                <c:pt idx="0">
                  <c:v>30.3139</c:v>
                </c:pt>
                <c:pt idx="1">
                  <c:v>29.008600000000001</c:v>
                </c:pt>
                <c:pt idx="2">
                  <c:v>28.711099999999998</c:v>
                </c:pt>
                <c:pt idx="3">
                  <c:v>28.011987579473562</c:v>
                </c:pt>
                <c:pt idx="4">
                  <c:v>27.379152618349028</c:v>
                </c:pt>
                <c:pt idx="5">
                  <c:v>26.850991250471438</c:v>
                </c:pt>
                <c:pt idx="6">
                  <c:v>26.360611161869802</c:v>
                </c:pt>
                <c:pt idx="7">
                  <c:v>25.951613556877209</c:v>
                </c:pt>
                <c:pt idx="8">
                  <c:v>25.578387078832446</c:v>
                </c:pt>
                <c:pt idx="9">
                  <c:v>25.219968342761582</c:v>
                </c:pt>
                <c:pt idx="10">
                  <c:v>24.866862576768487</c:v>
                </c:pt>
                <c:pt idx="11">
                  <c:v>24.516380553084826</c:v>
                </c:pt>
                <c:pt idx="12">
                  <c:v>23.757500336980808</c:v>
                </c:pt>
                <c:pt idx="13">
                  <c:v>22.74859874967083</c:v>
                </c:pt>
                <c:pt idx="14">
                  <c:v>22.076420565611386</c:v>
                </c:pt>
                <c:pt idx="15">
                  <c:v>21.620117412739738</c:v>
                </c:pt>
                <c:pt idx="16">
                  <c:v>20.969771462856514</c:v>
                </c:pt>
                <c:pt idx="17">
                  <c:v>20.243811100709358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4-496A-9633-CE8DB891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85119"/>
        <c:axId val="1"/>
      </c:lineChart>
      <c:catAx>
        <c:axId val="880285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0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5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$/bbl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32952691680261"/>
            </c:manualLayout>
          </c:layout>
          <c:overlay val="0"/>
          <c:spPr>
            <a:noFill/>
            <a:ln w="25400">
              <a:noFill/>
            </a:ln>
          </c:spPr>
        </c:title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285119"/>
        <c:crosses val="autoZero"/>
        <c:crossBetween val="between"/>
        <c:majorUnit val="5"/>
        <c:minorUnit val="1"/>
      </c:valAx>
      <c:spPr>
        <a:solidFill>
          <a:srgbClr val="00000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49694501018328E-2"/>
          <c:y val="9.4890680048685644E-2"/>
          <c:w val="0.87983706720977595"/>
          <c:h val="0.7408772326878149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'Forward curve model'!$F$31:$AQ$31</c:f>
              <c:numCache>
                <c:formatCode>General</c:formatCode>
                <c:ptCount val="38"/>
                <c:pt idx="0">
                  <c:v>2.1059000000000019</c:v>
                </c:pt>
                <c:pt idx="1">
                  <c:v>2.1605000000000025</c:v>
                </c:pt>
                <c:pt idx="2">
                  <c:v>2.2822999999999993</c:v>
                </c:pt>
                <c:pt idx="3">
                  <c:v>2.0174940790202629</c:v>
                </c:pt>
                <c:pt idx="4">
                  <c:v>1.8558289524000993</c:v>
                </c:pt>
                <c:pt idx="5">
                  <c:v>1.7520726613008857</c:v>
                </c:pt>
                <c:pt idx="6">
                  <c:v>1.6819963865823306</c:v>
                </c:pt>
                <c:pt idx="7">
                  <c:v>1.6323747459259113</c:v>
                </c:pt>
                <c:pt idx="8">
                  <c:v>1.5958003841930157</c:v>
                </c:pt>
                <c:pt idx="9">
                  <c:v>1.5679818777655687</c:v>
                </c:pt>
                <c:pt idx="10">
                  <c:v>1.5463266510062592</c:v>
                </c:pt>
                <c:pt idx="11">
                  <c:v>1.5291913123858878</c:v>
                </c:pt>
                <c:pt idx="12">
                  <c:v>1.5154802445620106</c:v>
                </c:pt>
                <c:pt idx="13">
                  <c:v>1.504427009202302</c:v>
                </c:pt>
                <c:pt idx="14">
                  <c:v>1.4954725088268548</c:v>
                </c:pt>
                <c:pt idx="15">
                  <c:v>1.4881949450443905</c:v>
                </c:pt>
                <c:pt idx="16">
                  <c:v>1.4822679500027871</c:v>
                </c:pt>
                <c:pt idx="17">
                  <c:v>1.4774343830674477</c:v>
                </c:pt>
                <c:pt idx="18">
                  <c:v>1.4734890986892928</c:v>
                </c:pt>
                <c:pt idx="19">
                  <c:v>1.4702670487323706</c:v>
                </c:pt>
                <c:pt idx="20">
                  <c:v>1.4676347018973013</c:v>
                </c:pt>
                <c:pt idx="21">
                  <c:v>1.4654836292794378</c:v>
                </c:pt>
                <c:pt idx="22">
                  <c:v>1.4637255752469251</c:v>
                </c:pt>
                <c:pt idx="23">
                  <c:v>1.462288593018477</c:v>
                </c:pt>
                <c:pt idx="24">
                  <c:v>1.4611139722204496</c:v>
                </c:pt>
                <c:pt idx="25">
                  <c:v>1.4601537727371388</c:v>
                </c:pt>
                <c:pt idx="26">
                  <c:v>1.4593688325939647</c:v>
                </c:pt>
                <c:pt idx="27">
                  <c:v>1.4587271520041636</c:v>
                </c:pt>
                <c:pt idx="28">
                  <c:v>1.4582025789560651</c:v>
                </c:pt>
                <c:pt idx="29">
                  <c:v>1.4577737381672291</c:v>
                </c:pt>
                <c:pt idx="30">
                  <c:v>1.4574231573370773</c:v>
                </c:pt>
                <c:pt idx="31">
                  <c:v>1.4571365538204968</c:v>
                </c:pt>
                <c:pt idx="32">
                  <c:v>1.4569022519874435</c:v>
                </c:pt>
                <c:pt idx="33">
                  <c:v>1.4567107071773704</c:v>
                </c:pt>
                <c:pt idx="34">
                  <c:v>1.4565541166683253</c:v>
                </c:pt>
                <c:pt idx="35">
                  <c:v>1.456426101714168</c:v>
                </c:pt>
                <c:pt idx="36">
                  <c:v>1.4563214476452935</c:v>
                </c:pt>
                <c:pt idx="37">
                  <c:v>1.4562358914182645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D-4CD8-8872-AD69FA24E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288367"/>
        <c:axId val="1"/>
      </c:lineChart>
      <c:catAx>
        <c:axId val="88028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0288367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21</xdr:col>
      <xdr:colOff>304800</xdr:colOff>
      <xdr:row>27</xdr:row>
      <xdr:rowOff>142875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109597B8-3651-142B-95BF-EE0796318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742950</xdr:colOff>
      <xdr:row>111</xdr:row>
      <xdr:rowOff>0</xdr:rowOff>
    </xdr:from>
    <xdr:to>
      <xdr:col>19</xdr:col>
      <xdr:colOff>561975</xdr:colOff>
      <xdr:row>133</xdr:row>
      <xdr:rowOff>152400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25EEF34D-7EB9-6D09-9980-CED03E747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9525</xdr:rowOff>
    </xdr:from>
    <xdr:to>
      <xdr:col>22</xdr:col>
      <xdr:colOff>590550</xdr:colOff>
      <xdr:row>25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89998B7B-1690-BCFF-4568-5139DA0F4A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581025</xdr:colOff>
      <xdr:row>2</xdr:row>
      <xdr:rowOff>9525</xdr:rowOff>
    </xdr:from>
    <xdr:to>
      <xdr:col>32</xdr:col>
      <xdr:colOff>590550</xdr:colOff>
      <xdr:row>25</xdr:row>
      <xdr:rowOff>28575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5C408F24-A0A6-9E8E-EBE5-293A483A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27</xdr:row>
      <xdr:rowOff>9525</xdr:rowOff>
    </xdr:from>
    <xdr:to>
      <xdr:col>23</xdr:col>
      <xdr:colOff>19050</xdr:colOff>
      <xdr:row>46</xdr:row>
      <xdr:rowOff>133350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71FB85F-1CEF-AF00-782B-0E698F7DE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23</xdr:col>
      <xdr:colOff>47625</xdr:colOff>
      <xdr:row>68</xdr:row>
      <xdr:rowOff>133350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3277287-5477-5FF5-B172-759072B3F9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27</xdr:row>
      <xdr:rowOff>0</xdr:rowOff>
    </xdr:from>
    <xdr:to>
      <xdr:col>33</xdr:col>
      <xdr:colOff>57150</xdr:colOff>
      <xdr:row>46</xdr:row>
      <xdr:rowOff>142875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7B771BBA-0F1D-E97F-D2C6-EF713D723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FEDE4C1-7CC3-B08C-13C2-5E209C7413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666750</xdr:colOff>
          <xdr:row>1</xdr:row>
          <xdr:rowOff>0</xdr:rowOff>
        </xdr:from>
        <xdr:to>
          <xdr:col>5</xdr:col>
          <xdr:colOff>676275</xdr:colOff>
          <xdr:row>3</xdr:row>
          <xdr:rowOff>0</xdr:rowOff>
        </xdr:to>
        <xdr:sp macro="" textlink="">
          <xdr:nvSpPr>
            <xdr:cNvPr id="4100" name="CommandButton1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ADA572C4-6B94-7235-6934-8B2044CE51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41</xdr:col>
      <xdr:colOff>0</xdr:colOff>
      <xdr:row>1</xdr:row>
      <xdr:rowOff>114300</xdr:rowOff>
    </xdr:from>
    <xdr:to>
      <xdr:col>48</xdr:col>
      <xdr:colOff>409575</xdr:colOff>
      <xdr:row>17</xdr:row>
      <xdr:rowOff>133350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3D3BF0A4-8078-1026-E279-BE38C2CE9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590550</xdr:colOff>
      <xdr:row>29</xdr:row>
      <xdr:rowOff>152400</xdr:rowOff>
    </xdr:from>
    <xdr:to>
      <xdr:col>28</xdr:col>
      <xdr:colOff>561975</xdr:colOff>
      <xdr:row>56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6856C4E7-2732-60F7-5FFE-B789E8BAD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9525</xdr:colOff>
      <xdr:row>68</xdr:row>
      <xdr:rowOff>0</xdr:rowOff>
    </xdr:from>
    <xdr:to>
      <xdr:col>31</xdr:col>
      <xdr:colOff>581025</xdr:colOff>
      <xdr:row>91</xdr:row>
      <xdr:rowOff>133350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1CCE67C-8C14-0D44-1008-2DEDAB6E1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9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2.75" x14ac:dyDescent="0.2"/>
  <cols>
    <col min="1" max="1" width="23.140625" customWidth="1"/>
    <col min="2" max="2" width="9.28515625" bestFit="1" customWidth="1"/>
  </cols>
  <sheetData>
    <row r="1" spans="1:22" x14ac:dyDescent="0.2">
      <c r="B1">
        <v>1980</v>
      </c>
      <c r="C1">
        <v>1981</v>
      </c>
      <c r="D1">
        <v>1982</v>
      </c>
      <c r="E1">
        <v>1983</v>
      </c>
      <c r="F1">
        <v>1984</v>
      </c>
      <c r="G1">
        <v>1985</v>
      </c>
      <c r="H1">
        <v>1986</v>
      </c>
      <c r="I1">
        <v>1987</v>
      </c>
      <c r="J1">
        <v>1988</v>
      </c>
      <c r="K1">
        <v>1989</v>
      </c>
      <c r="L1">
        <v>1990</v>
      </c>
      <c r="M1">
        <v>1991</v>
      </c>
      <c r="N1">
        <v>1992</v>
      </c>
      <c r="O1">
        <v>1993</v>
      </c>
      <c r="P1">
        <v>1994</v>
      </c>
      <c r="Q1">
        <v>1995</v>
      </c>
      <c r="R1">
        <v>1996</v>
      </c>
      <c r="S1">
        <v>1997</v>
      </c>
      <c r="T1">
        <v>1998</v>
      </c>
      <c r="U1">
        <v>1999</v>
      </c>
      <c r="V1">
        <v>2000</v>
      </c>
    </row>
    <row r="2" spans="1:22" s="5" customFormat="1" ht="12.75" customHeight="1" x14ac:dyDescent="0.2">
      <c r="A2" s="6" t="s">
        <v>34</v>
      </c>
      <c r="B2" s="7">
        <v>5116.0347318671884</v>
      </c>
      <c r="C2" s="7">
        <v>4668.0042532982106</v>
      </c>
      <c r="D2" s="7">
        <v>4475.4235004620432</v>
      </c>
      <c r="E2" s="7">
        <v>4442.2114549413545</v>
      </c>
      <c r="F2" s="7">
        <v>4601.4558304842112</v>
      </c>
      <c r="G2" s="7">
        <v>4370.7436118540027</v>
      </c>
      <c r="H2" s="7">
        <v>4466.4831801729188</v>
      </c>
      <c r="I2" s="7">
        <v>4514.8095624146226</v>
      </c>
      <c r="J2" s="7">
        <v>4781.4400041612171</v>
      </c>
      <c r="K2" s="7">
        <v>5143.8008861697517</v>
      </c>
      <c r="L2" s="7">
        <v>5354.0478531374692</v>
      </c>
      <c r="M2" s="7">
        <v>5376.8358779709997</v>
      </c>
      <c r="N2" s="7">
        <v>5466.1684634607736</v>
      </c>
      <c r="O2" s="7">
        <v>5435.4145938724787</v>
      </c>
      <c r="P2" s="7">
        <v>5731.9229667208638</v>
      </c>
      <c r="Q2" s="7">
        <v>5676.4877620191746</v>
      </c>
      <c r="R2" s="7">
        <v>5757.3744041173295</v>
      </c>
      <c r="S2" s="7">
        <v>5793.4377858951684</v>
      </c>
      <c r="T2" s="7">
        <v>5372.4079769856626</v>
      </c>
      <c r="U2" s="7">
        <v>5521.2691252030254</v>
      </c>
      <c r="V2" s="7">
        <v>5502.2643718103964</v>
      </c>
    </row>
    <row r="3" spans="1:22" s="5" customFormat="1" ht="12.75" customHeight="1" x14ac:dyDescent="0.2">
      <c r="A3" s="8" t="s">
        <v>35</v>
      </c>
      <c r="B3" s="7">
        <v>4311.8855852510014</v>
      </c>
      <c r="C3" s="7">
        <v>3825.2973402555381</v>
      </c>
      <c r="D3" s="7">
        <v>3582.4154356850663</v>
      </c>
      <c r="E3" s="7">
        <v>3470.4279447681461</v>
      </c>
      <c r="F3" s="7">
        <v>3581.1103406695206</v>
      </c>
      <c r="G3" s="7">
        <v>3321.7762324393789</v>
      </c>
      <c r="H3" s="7">
        <v>3271.6076407625083</v>
      </c>
      <c r="I3" s="7">
        <v>3126.2411431560677</v>
      </c>
      <c r="J3" s="7">
        <v>3267.1915062683179</v>
      </c>
      <c r="K3" s="7">
        <v>3537.4470675949356</v>
      </c>
      <c r="L3" s="7">
        <v>3823.3018948313907</v>
      </c>
      <c r="M3" s="7">
        <v>4054.1102717859353</v>
      </c>
      <c r="N3" s="7">
        <v>4186.8566146621733</v>
      </c>
      <c r="O3" s="7">
        <v>4275.162931530399</v>
      </c>
      <c r="P3" s="7">
        <v>4572.4057193967492</v>
      </c>
      <c r="Q3" s="7">
        <v>4520.3020097155313</v>
      </c>
      <c r="R3" s="7">
        <v>4437.6982121505525</v>
      </c>
      <c r="S3" s="7">
        <v>4571.1762775183688</v>
      </c>
      <c r="T3" s="7">
        <v>4320.0610941647137</v>
      </c>
      <c r="U3" s="7">
        <v>4298.7907058660148</v>
      </c>
      <c r="V3" s="7">
        <v>4372.3765504009889</v>
      </c>
    </row>
    <row r="4" spans="1:22" s="5" customFormat="1" ht="12.75" customHeight="1" x14ac:dyDescent="0.2">
      <c r="A4" s="8" t="s">
        <v>36</v>
      </c>
      <c r="B4" s="7">
        <v>141.43442622950818</v>
      </c>
      <c r="C4" s="7">
        <v>197.34936690049034</v>
      </c>
      <c r="D4" s="7">
        <v>162.51123287671234</v>
      </c>
      <c r="E4" s="7">
        <v>153.10092558180258</v>
      </c>
      <c r="F4" s="7">
        <v>148.2898390200028</v>
      </c>
      <c r="G4" s="7">
        <v>133.11238059912046</v>
      </c>
      <c r="H4" s="7">
        <v>111.55545353605619</v>
      </c>
      <c r="I4" s="7">
        <v>94.870522029206867</v>
      </c>
      <c r="J4" s="7">
        <v>89.186885245901621</v>
      </c>
      <c r="K4" s="7">
        <v>105.61561643835616</v>
      </c>
      <c r="L4" s="7">
        <v>164.81375046213418</v>
      </c>
      <c r="M4" s="7">
        <v>177.79462421193958</v>
      </c>
      <c r="N4" s="7">
        <v>181.30228917310916</v>
      </c>
      <c r="O4" s="7">
        <v>167.55008515430418</v>
      </c>
      <c r="P4" s="7">
        <v>131.8777045551837</v>
      </c>
      <c r="Q4" s="7">
        <v>110.25402443473692</v>
      </c>
      <c r="R4" s="7">
        <v>124.62868852459017</v>
      </c>
      <c r="S4" s="7">
        <v>153.9351721571451</v>
      </c>
      <c r="T4" s="7">
        <v>112.206939526792</v>
      </c>
      <c r="U4" s="7">
        <v>118.02839282686188</v>
      </c>
      <c r="V4" s="7">
        <v>119.72236538068789</v>
      </c>
    </row>
    <row r="5" spans="1:22" s="5" customFormat="1" ht="12.75" customHeight="1" x14ac:dyDescent="0.2">
      <c r="A5" s="8" t="s">
        <v>37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s="5" customFormat="1" ht="12.75" customHeight="1" x14ac:dyDescent="0.2">
      <c r="A6" s="9" t="s">
        <v>38</v>
      </c>
      <c r="B6" s="7">
        <v>662.71472038667901</v>
      </c>
      <c r="C6" s="7">
        <v>645.35754614218217</v>
      </c>
      <c r="D6" s="7">
        <v>730.49683190026474</v>
      </c>
      <c r="E6" s="7">
        <v>818.68258459140554</v>
      </c>
      <c r="F6" s="7">
        <v>872.05565079468795</v>
      </c>
      <c r="G6" s="7">
        <v>915.85499881550356</v>
      </c>
      <c r="H6" s="7">
        <v>1083.3200858743544</v>
      </c>
      <c r="I6" s="7">
        <v>1293.6978972293484</v>
      </c>
      <c r="J6" s="7">
        <v>1425.0616126469981</v>
      </c>
      <c r="K6" s="7">
        <v>1500.7382021364599</v>
      </c>
      <c r="L6" s="7">
        <v>1365.9322078439448</v>
      </c>
      <c r="M6" s="7">
        <v>1144.9309819731254</v>
      </c>
      <c r="N6" s="7">
        <v>1098.0095596254912</v>
      </c>
      <c r="O6" s="7">
        <v>992.7015771877758</v>
      </c>
      <c r="P6" s="7">
        <v>1027.6395427689313</v>
      </c>
      <c r="Q6" s="7">
        <v>1045.931727868907</v>
      </c>
      <c r="R6" s="7">
        <v>1195.047503442187</v>
      </c>
      <c r="S6" s="7">
        <v>1068.3263362196549</v>
      </c>
      <c r="T6" s="7">
        <v>940.13994329415686</v>
      </c>
      <c r="U6" s="7">
        <v>1104.450026510149</v>
      </c>
      <c r="V6" s="7">
        <v>1010.1654560287263</v>
      </c>
    </row>
    <row r="7" spans="1:22" x14ac:dyDescent="0.2">
      <c r="A7" s="10" t="s">
        <v>39</v>
      </c>
      <c r="B7" s="11">
        <f>SUM(B3:B6)</f>
        <v>5116.0347318671884</v>
      </c>
      <c r="C7" s="11">
        <f t="shared" ref="C7:V7" si="0">SUM(C3:C6)</f>
        <v>4668.0042532982106</v>
      </c>
      <c r="D7" s="11">
        <f t="shared" si="0"/>
        <v>4475.4235004620432</v>
      </c>
      <c r="E7" s="11">
        <f t="shared" si="0"/>
        <v>4442.2114549413545</v>
      </c>
      <c r="F7" s="11">
        <f t="shared" si="0"/>
        <v>4601.4558304842112</v>
      </c>
      <c r="G7" s="11">
        <f t="shared" si="0"/>
        <v>4370.7436118540027</v>
      </c>
      <c r="H7" s="11">
        <f t="shared" si="0"/>
        <v>4466.4831801729188</v>
      </c>
      <c r="I7" s="11">
        <f t="shared" si="0"/>
        <v>4514.8095624146226</v>
      </c>
      <c r="J7" s="11">
        <f t="shared" si="0"/>
        <v>4781.4400041612171</v>
      </c>
      <c r="K7" s="11">
        <f t="shared" si="0"/>
        <v>5143.8008861697517</v>
      </c>
      <c r="L7" s="11">
        <f t="shared" si="0"/>
        <v>5354.0478531374692</v>
      </c>
      <c r="M7" s="11">
        <f t="shared" si="0"/>
        <v>5376.8358779709997</v>
      </c>
      <c r="N7" s="11">
        <f t="shared" si="0"/>
        <v>5466.1684634607736</v>
      </c>
      <c r="O7" s="11">
        <f t="shared" si="0"/>
        <v>5435.4145938724787</v>
      </c>
      <c r="P7" s="11">
        <f t="shared" si="0"/>
        <v>5731.9229667208638</v>
      </c>
      <c r="Q7" s="11">
        <f t="shared" si="0"/>
        <v>5676.4877620191746</v>
      </c>
      <c r="R7" s="11">
        <f t="shared" si="0"/>
        <v>5757.3744041173295</v>
      </c>
      <c r="S7" s="11">
        <f t="shared" si="0"/>
        <v>5793.4377858951684</v>
      </c>
      <c r="T7" s="11">
        <f t="shared" si="0"/>
        <v>5372.4079769856626</v>
      </c>
      <c r="U7" s="11">
        <f t="shared" si="0"/>
        <v>5521.2691252030254</v>
      </c>
      <c r="V7" s="11">
        <f t="shared" si="0"/>
        <v>5502.2643718104027</v>
      </c>
    </row>
    <row r="8" spans="1:22" x14ac:dyDescent="0.2">
      <c r="A8" s="12" t="s">
        <v>40</v>
      </c>
      <c r="B8" s="13">
        <f>B6/B7</f>
        <v>0.12953679072167076</v>
      </c>
      <c r="C8" s="13">
        <f t="shared" ref="C8:V8" si="1">C6/C7</f>
        <v>0.13825127637495196</v>
      </c>
      <c r="D8" s="13">
        <f t="shared" si="1"/>
        <v>0.1632240684763907</v>
      </c>
      <c r="E8" s="13">
        <f t="shared" si="1"/>
        <v>0.18429617610407376</v>
      </c>
      <c r="F8" s="13">
        <f t="shared" si="1"/>
        <v>0.18951733601731033</v>
      </c>
      <c r="G8" s="13">
        <f t="shared" si="1"/>
        <v>0.20954214663417695</v>
      </c>
      <c r="H8" s="13">
        <f t="shared" si="1"/>
        <v>0.24254431107751623</v>
      </c>
      <c r="I8" s="13">
        <f t="shared" si="1"/>
        <v>0.2865453967315178</v>
      </c>
      <c r="J8" s="13">
        <f t="shared" si="1"/>
        <v>0.29804025804083872</v>
      </c>
      <c r="K8" s="13">
        <f t="shared" si="1"/>
        <v>0.2917566669758791</v>
      </c>
      <c r="L8" s="13">
        <f t="shared" si="1"/>
        <v>0.25512140446102088</v>
      </c>
      <c r="M8" s="13">
        <f t="shared" si="1"/>
        <v>0.21293768453374776</v>
      </c>
      <c r="N8" s="13">
        <f t="shared" si="1"/>
        <v>0.20087371382079811</v>
      </c>
      <c r="O8" s="13">
        <f t="shared" si="1"/>
        <v>0.18263585234268623</v>
      </c>
      <c r="P8" s="13">
        <f t="shared" si="1"/>
        <v>0.17928355784530484</v>
      </c>
      <c r="Q8" s="13">
        <f t="shared" si="1"/>
        <v>0.18425684538018985</v>
      </c>
      <c r="R8" s="13">
        <f t="shared" si="1"/>
        <v>0.20756814123249664</v>
      </c>
      <c r="S8" s="13">
        <f t="shared" si="1"/>
        <v>0.18440283225628587</v>
      </c>
      <c r="T8" s="13">
        <f t="shared" si="1"/>
        <v>0.17499414551566655</v>
      </c>
      <c r="U8" s="13">
        <f t="shared" si="1"/>
        <v>0.20003553557435705</v>
      </c>
      <c r="V8" s="13">
        <f t="shared" si="1"/>
        <v>0.18359086146497772</v>
      </c>
    </row>
    <row r="9" spans="1:22" x14ac:dyDescent="0.2">
      <c r="A9" s="10" t="s">
        <v>41</v>
      </c>
      <c r="B9" s="13">
        <f>B3/B7</f>
        <v>0.84281788753167863</v>
      </c>
      <c r="C9" s="13">
        <f t="shared" ref="C9:V9" si="2">C3/C7</f>
        <v>0.81947169125922448</v>
      </c>
      <c r="D9" s="13">
        <f t="shared" si="2"/>
        <v>0.80046400867207701</v>
      </c>
      <c r="E9" s="13">
        <f t="shared" si="2"/>
        <v>0.78123879963160425</v>
      </c>
      <c r="F9" s="13">
        <f t="shared" si="2"/>
        <v>0.77825594172718171</v>
      </c>
      <c r="G9" s="13">
        <f t="shared" si="2"/>
        <v>0.76000253673775486</v>
      </c>
      <c r="H9" s="13">
        <f t="shared" si="2"/>
        <v>0.73247956138857528</v>
      </c>
      <c r="I9" s="13">
        <f t="shared" si="2"/>
        <v>0.69244141971828443</v>
      </c>
      <c r="J9" s="13">
        <f t="shared" si="2"/>
        <v>0.6833070170126424</v>
      </c>
      <c r="K9" s="13">
        <f t="shared" si="2"/>
        <v>0.68771073100946534</v>
      </c>
      <c r="L9" s="13">
        <f t="shared" si="2"/>
        <v>0.71409557772087107</v>
      </c>
      <c r="M9" s="13">
        <f t="shared" si="2"/>
        <v>0.75399554008998182</v>
      </c>
      <c r="N9" s="13">
        <f t="shared" si="2"/>
        <v>0.76595821051796953</v>
      </c>
      <c r="O9" s="13">
        <f t="shared" si="2"/>
        <v>0.78653851655583562</v>
      </c>
      <c r="P9" s="13">
        <f t="shared" si="2"/>
        <v>0.79770885720966789</v>
      </c>
      <c r="Q9" s="13">
        <f t="shared" si="2"/>
        <v>0.79632022462206842</v>
      </c>
      <c r="R9" s="13">
        <f t="shared" si="2"/>
        <v>0.7707850663623641</v>
      </c>
      <c r="S9" s="13">
        <f t="shared" si="2"/>
        <v>0.78902655840155145</v>
      </c>
      <c r="T9" s="13">
        <f t="shared" si="2"/>
        <v>0.80412007291162635</v>
      </c>
      <c r="U9" s="13">
        <f t="shared" si="2"/>
        <v>0.77858742408394044</v>
      </c>
      <c r="V9" s="13">
        <f t="shared" si="2"/>
        <v>0.79465039389998482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E111"/>
  <sheetViews>
    <sheetView workbookViewId="0">
      <selection activeCell="I6" sqref="I6"/>
    </sheetView>
  </sheetViews>
  <sheetFormatPr defaultRowHeight="12.75" x14ac:dyDescent="0.2"/>
  <cols>
    <col min="1" max="1" width="10.140625" customWidth="1"/>
    <col min="2" max="2" width="11.7109375" bestFit="1" customWidth="1"/>
    <col min="4" max="4" width="10.28515625" bestFit="1" customWidth="1"/>
    <col min="6" max="6" width="11.85546875" bestFit="1" customWidth="1"/>
    <col min="7" max="7" width="14" bestFit="1" customWidth="1"/>
    <col min="8" max="8" width="18.140625" bestFit="1" customWidth="1"/>
    <col min="11" max="11" width="11.85546875" bestFit="1" customWidth="1"/>
    <col min="12" max="12" width="14" bestFit="1" customWidth="1"/>
  </cols>
  <sheetData>
    <row r="1" spans="1:28" x14ac:dyDescent="0.2">
      <c r="A1" t="s">
        <v>42</v>
      </c>
    </row>
    <row r="2" spans="1:28" x14ac:dyDescent="0.2">
      <c r="B2" s="19" t="s">
        <v>43</v>
      </c>
      <c r="F2" s="19"/>
      <c r="I2" t="s">
        <v>78</v>
      </c>
    </row>
    <row r="3" spans="1:28" x14ac:dyDescent="0.2">
      <c r="B3" s="15" t="s">
        <v>0</v>
      </c>
      <c r="C3" s="15" t="s">
        <v>1</v>
      </c>
      <c r="D3" t="s">
        <v>44</v>
      </c>
      <c r="F3" t="s">
        <v>76</v>
      </c>
      <c r="G3" t="s">
        <v>77</v>
      </c>
      <c r="I3" t="s">
        <v>76</v>
      </c>
      <c r="J3" t="s">
        <v>77</v>
      </c>
      <c r="M3" t="s">
        <v>79</v>
      </c>
      <c r="W3" t="s">
        <v>80</v>
      </c>
    </row>
    <row r="4" spans="1:28" x14ac:dyDescent="0.2">
      <c r="A4" t="s">
        <v>18</v>
      </c>
    </row>
    <row r="5" spans="1:28" x14ac:dyDescent="0.2">
      <c r="A5" s="1">
        <v>33634</v>
      </c>
      <c r="B5">
        <f>BrentForwardCurves!B3-'Dubai&amp;Tapis'!B4</f>
        <v>2.6692999999999998</v>
      </c>
      <c r="C5">
        <f>BrentForwardCurves!C3-'Dubai&amp;Tapis'!C4</f>
        <v>2.8382000000000005</v>
      </c>
      <c r="D5">
        <f>BrentForwardCurves!D3-'Dubai&amp;Tapis'!D4</f>
        <v>2.9441000000000006</v>
      </c>
      <c r="F5" s="15">
        <f t="shared" ref="F5:F36" si="0">B5-C5</f>
        <v>-0.16890000000000072</v>
      </c>
      <c r="G5" s="15">
        <f t="shared" ref="G5:G36" si="1">C5-D5</f>
        <v>-0.10590000000000011</v>
      </c>
    </row>
    <row r="6" spans="1:28" x14ac:dyDescent="0.2">
      <c r="A6" s="1">
        <v>33662</v>
      </c>
      <c r="B6">
        <f>BrentForwardCurves!B4-'Dubai&amp;Tapis'!B5</f>
        <v>2.2739999999999991</v>
      </c>
      <c r="C6">
        <f>BrentForwardCurves!C4-'Dubai&amp;Tapis'!C5</f>
        <v>2.5670000000000002</v>
      </c>
      <c r="D6">
        <f>BrentForwardCurves!D4-'Dubai&amp;Tapis'!D5</f>
        <v>2.7454999999999998</v>
      </c>
      <c r="F6" s="15">
        <f t="shared" si="0"/>
        <v>-0.29300000000000104</v>
      </c>
      <c r="G6" s="15">
        <f t="shared" si="1"/>
        <v>-0.17849999999999966</v>
      </c>
      <c r="I6">
        <f>F6-F5</f>
        <v>-0.12410000000000032</v>
      </c>
      <c r="J6">
        <f>G6-G5</f>
        <v>-7.2599999999999554E-2</v>
      </c>
      <c r="M6" t="s">
        <v>49</v>
      </c>
      <c r="W6" t="s">
        <v>49</v>
      </c>
    </row>
    <row r="7" spans="1:28" ht="13.5" thickBot="1" x14ac:dyDescent="0.25">
      <c r="A7" s="1">
        <v>33694</v>
      </c>
      <c r="B7">
        <f>BrentForwardCurves!B5-'Dubai&amp;Tapis'!B6</f>
        <v>1.907</v>
      </c>
      <c r="C7">
        <f>BrentForwardCurves!C5-'Dubai&amp;Tapis'!C6</f>
        <v>2.2215999999999987</v>
      </c>
      <c r="D7">
        <f>BrentForwardCurves!D5-'Dubai&amp;Tapis'!D6</f>
        <v>2.3814000000000011</v>
      </c>
      <c r="F7" s="15">
        <f t="shared" si="0"/>
        <v>-0.31459999999999866</v>
      </c>
      <c r="G7" s="15">
        <f t="shared" si="1"/>
        <v>-0.15980000000000238</v>
      </c>
      <c r="I7">
        <f t="shared" ref="I7:I70" si="2">F7-F6</f>
        <v>-2.1599999999997621E-2</v>
      </c>
      <c r="J7">
        <f t="shared" ref="J7:J70" si="3">G7-G6</f>
        <v>1.8699999999997274E-2</v>
      </c>
    </row>
    <row r="8" spans="1:28" x14ac:dyDescent="0.2">
      <c r="A8" s="1">
        <v>33724</v>
      </c>
      <c r="B8">
        <f>BrentForwardCurves!B6-'Dubai&amp;Tapis'!B7</f>
        <v>2.2162000000000006</v>
      </c>
      <c r="C8">
        <f>BrentForwardCurves!C6-'Dubai&amp;Tapis'!C7</f>
        <v>2.2751000000000019</v>
      </c>
      <c r="D8">
        <f>BrentForwardCurves!D6-'Dubai&amp;Tapis'!D7</f>
        <v>2.3607000000000014</v>
      </c>
      <c r="F8" s="15">
        <f t="shared" si="0"/>
        <v>-5.8900000000001285E-2</v>
      </c>
      <c r="G8" s="15">
        <f t="shared" si="1"/>
        <v>-8.5599999999999454E-2</v>
      </c>
      <c r="I8">
        <f t="shared" si="2"/>
        <v>0.25569999999999737</v>
      </c>
      <c r="J8">
        <f t="shared" si="3"/>
        <v>7.420000000000293E-2</v>
      </c>
      <c r="M8" s="24" t="s">
        <v>50</v>
      </c>
      <c r="N8" s="24"/>
      <c r="W8" s="24" t="s">
        <v>50</v>
      </c>
      <c r="X8" s="24"/>
    </row>
    <row r="9" spans="1:28" x14ac:dyDescent="0.2">
      <c r="A9" s="1">
        <v>33753</v>
      </c>
      <c r="B9">
        <f>BrentForwardCurves!B7-'Dubai&amp;Tapis'!B8</f>
        <v>2.2246999999999986</v>
      </c>
      <c r="C9">
        <f>BrentForwardCurves!C7-'Dubai&amp;Tapis'!C8</f>
        <v>2.3321000000000005</v>
      </c>
      <c r="D9">
        <f>BrentForwardCurves!D7-'Dubai&amp;Tapis'!D8</f>
        <v>2.4502999999999986</v>
      </c>
      <c r="F9" s="15">
        <f t="shared" si="0"/>
        <v>-0.10740000000000194</v>
      </c>
      <c r="G9" s="15">
        <f t="shared" si="1"/>
        <v>-0.11819999999999808</v>
      </c>
      <c r="I9">
        <f t="shared" si="2"/>
        <v>-4.8500000000000654E-2</v>
      </c>
      <c r="J9">
        <f t="shared" si="3"/>
        <v>-3.259999999999863E-2</v>
      </c>
      <c r="M9" s="21" t="s">
        <v>51</v>
      </c>
      <c r="N9" s="21">
        <v>0.4972565201409086</v>
      </c>
      <c r="W9" s="21" t="s">
        <v>51</v>
      </c>
      <c r="X9" s="21">
        <v>0.44804847014137733</v>
      </c>
    </row>
    <row r="10" spans="1:28" x14ac:dyDescent="0.2">
      <c r="A10" s="1">
        <v>33785</v>
      </c>
      <c r="B10">
        <f>BrentForwardCurves!B8-'Dubai&amp;Tapis'!B9</f>
        <v>2.1059000000000019</v>
      </c>
      <c r="C10">
        <f>BrentForwardCurves!C8-'Dubai&amp;Tapis'!C9</f>
        <v>2.1605000000000025</v>
      </c>
      <c r="D10">
        <f>BrentForwardCurves!D8-'Dubai&amp;Tapis'!D9</f>
        <v>2.2822999999999993</v>
      </c>
      <c r="F10" s="15">
        <f t="shared" si="0"/>
        <v>-5.4600000000000648E-2</v>
      </c>
      <c r="G10" s="15">
        <f t="shared" si="1"/>
        <v>-0.1217999999999968</v>
      </c>
      <c r="I10">
        <f t="shared" si="2"/>
        <v>5.280000000000129E-2</v>
      </c>
      <c r="J10">
        <f t="shared" si="3"/>
        <v>-3.5999999999987153E-3</v>
      </c>
      <c r="M10" s="21" t="s">
        <v>52</v>
      </c>
      <c r="N10" s="21">
        <v>0.24726404682264583</v>
      </c>
      <c r="W10" s="21" t="s">
        <v>52</v>
      </c>
      <c r="X10" s="21">
        <v>0.20074743159602867</v>
      </c>
    </row>
    <row r="11" spans="1:28" x14ac:dyDescent="0.2">
      <c r="A11" s="1">
        <v>33816</v>
      </c>
      <c r="B11">
        <f>BrentForwardCurves!B9-'Dubai&amp;Tapis'!B10</f>
        <v>1.8897999999999975</v>
      </c>
      <c r="C11">
        <f>BrentForwardCurves!C9-'Dubai&amp;Tapis'!C10</f>
        <v>2.0081999999999987</v>
      </c>
      <c r="D11">
        <f>BrentForwardCurves!D9-'Dubai&amp;Tapis'!D10</f>
        <v>2.1568999999999967</v>
      </c>
      <c r="F11" s="15">
        <f t="shared" si="0"/>
        <v>-0.11840000000000117</v>
      </c>
      <c r="G11" s="15">
        <f t="shared" si="1"/>
        <v>-0.14869999999999806</v>
      </c>
      <c r="I11">
        <f t="shared" si="2"/>
        <v>-6.3800000000000523E-2</v>
      </c>
      <c r="J11">
        <f t="shared" si="3"/>
        <v>-2.6900000000001256E-2</v>
      </c>
      <c r="M11" s="21" t="s">
        <v>53</v>
      </c>
      <c r="N11" s="21">
        <v>0.24002620111901743</v>
      </c>
      <c r="W11" s="21" t="s">
        <v>53</v>
      </c>
      <c r="X11" s="21">
        <v>0.19306231074599051</v>
      </c>
    </row>
    <row r="12" spans="1:28" x14ac:dyDescent="0.2">
      <c r="A12" s="1">
        <v>33847</v>
      </c>
      <c r="B12">
        <f>BrentForwardCurves!B10-'Dubai&amp;Tapis'!B11</f>
        <v>2.0300000000000011</v>
      </c>
      <c r="C12">
        <f>BrentForwardCurves!C10-'Dubai&amp;Tapis'!C11</f>
        <v>2.0875999999999983</v>
      </c>
      <c r="D12">
        <f>BrentForwardCurves!D10-'Dubai&amp;Tapis'!D11</f>
        <v>2.2007000000000012</v>
      </c>
      <c r="F12" s="15">
        <f t="shared" si="0"/>
        <v>-5.7599999999997209E-2</v>
      </c>
      <c r="G12" s="15">
        <f t="shared" si="1"/>
        <v>-0.11310000000000286</v>
      </c>
      <c r="I12">
        <f t="shared" si="2"/>
        <v>6.0800000000003962E-2</v>
      </c>
      <c r="J12">
        <f t="shared" si="3"/>
        <v>3.5599999999995191E-2</v>
      </c>
      <c r="M12" s="21" t="s">
        <v>54</v>
      </c>
      <c r="N12" s="21">
        <v>0.22598718488119185</v>
      </c>
      <c r="W12" s="21" t="s">
        <v>54</v>
      </c>
      <c r="X12" s="21">
        <v>0.13140948110772918</v>
      </c>
    </row>
    <row r="13" spans="1:28" ht="13.5" thickBot="1" x14ac:dyDescent="0.25">
      <c r="A13" s="1">
        <v>33877</v>
      </c>
      <c r="B13">
        <f>BrentForwardCurves!B11-'Dubai&amp;Tapis'!B12</f>
        <v>1.9697999999999993</v>
      </c>
      <c r="C13">
        <f>BrentForwardCurves!C11-'Dubai&amp;Tapis'!C12</f>
        <v>2.0502000000000002</v>
      </c>
      <c r="D13">
        <f>BrentForwardCurves!D11-'Dubai&amp;Tapis'!D12</f>
        <v>2.1113999999999997</v>
      </c>
      <c r="F13" s="15">
        <f t="shared" si="0"/>
        <v>-8.0400000000000915E-2</v>
      </c>
      <c r="G13" s="15">
        <f t="shared" si="1"/>
        <v>-6.1199999999999477E-2</v>
      </c>
      <c r="I13">
        <f t="shared" si="2"/>
        <v>-2.2800000000003706E-2</v>
      </c>
      <c r="J13">
        <f t="shared" si="3"/>
        <v>5.1900000000003388E-2</v>
      </c>
      <c r="M13" s="22" t="s">
        <v>55</v>
      </c>
      <c r="N13" s="22">
        <v>106</v>
      </c>
      <c r="W13" s="22" t="s">
        <v>55</v>
      </c>
      <c r="X13" s="22">
        <v>106</v>
      </c>
    </row>
    <row r="14" spans="1:28" x14ac:dyDescent="0.2">
      <c r="A14" s="1">
        <v>33907</v>
      </c>
      <c r="B14">
        <f>BrentForwardCurves!B12-'Dubai&amp;Tapis'!B13</f>
        <v>2.2197999999999993</v>
      </c>
      <c r="C14">
        <f>BrentForwardCurves!C12-'Dubai&amp;Tapis'!C13</f>
        <v>2.1946000000000012</v>
      </c>
      <c r="D14">
        <f>BrentForwardCurves!D12-'Dubai&amp;Tapis'!D13</f>
        <v>2.2025000000000006</v>
      </c>
      <c r="F14" s="15">
        <f t="shared" si="0"/>
        <v>2.5199999999998113E-2</v>
      </c>
      <c r="G14" s="15">
        <f t="shared" si="1"/>
        <v>-7.899999999999352E-3</v>
      </c>
      <c r="I14">
        <f t="shared" si="2"/>
        <v>0.10559999999999903</v>
      </c>
      <c r="J14">
        <f t="shared" si="3"/>
        <v>5.3300000000000125E-2</v>
      </c>
    </row>
    <row r="15" spans="1:28" ht="13.5" thickBot="1" x14ac:dyDescent="0.25">
      <c r="A15" s="1">
        <v>33938</v>
      </c>
      <c r="B15">
        <f>BrentForwardCurves!B13-'Dubai&amp;Tapis'!B14</f>
        <v>2.1206999999999994</v>
      </c>
      <c r="C15">
        <f>BrentForwardCurves!C13-'Dubai&amp;Tapis'!C14</f>
        <v>2.0555000000000021</v>
      </c>
      <c r="D15">
        <f>BrentForwardCurves!D13-'Dubai&amp;Tapis'!D14</f>
        <v>2.1241000000000021</v>
      </c>
      <c r="F15" s="15">
        <f t="shared" si="0"/>
        <v>6.519999999999726E-2</v>
      </c>
      <c r="G15" s="15">
        <f t="shared" si="1"/>
        <v>-6.8599999999999994E-2</v>
      </c>
      <c r="I15">
        <f t="shared" si="2"/>
        <v>3.9999999999999147E-2</v>
      </c>
      <c r="J15">
        <f t="shared" si="3"/>
        <v>-6.0700000000000642E-2</v>
      </c>
      <c r="M15" t="s">
        <v>56</v>
      </c>
      <c r="W15" t="s">
        <v>56</v>
      </c>
    </row>
    <row r="16" spans="1:28" x14ac:dyDescent="0.2">
      <c r="A16" s="1">
        <v>33969</v>
      </c>
      <c r="B16">
        <f>BrentForwardCurves!B14-'Dubai&amp;Tapis'!B15</f>
        <v>2.1323000000000008</v>
      </c>
      <c r="C16">
        <f>BrentForwardCurves!C14-'Dubai&amp;Tapis'!C15</f>
        <v>2.1188000000000002</v>
      </c>
      <c r="D16">
        <f>BrentForwardCurves!D14-'Dubai&amp;Tapis'!D15</f>
        <v>2.1584000000000003</v>
      </c>
      <c r="F16" s="15">
        <f t="shared" si="0"/>
        <v>1.3500000000000512E-2</v>
      </c>
      <c r="G16" s="15">
        <f t="shared" si="1"/>
        <v>-3.960000000000008E-2</v>
      </c>
      <c r="I16">
        <f t="shared" si="2"/>
        <v>-5.1699999999996749E-2</v>
      </c>
      <c r="J16">
        <f t="shared" si="3"/>
        <v>2.8999999999999915E-2</v>
      </c>
      <c r="M16" s="23"/>
      <c r="N16" s="23" t="s">
        <v>60</v>
      </c>
      <c r="O16" s="23" t="s">
        <v>61</v>
      </c>
      <c r="P16" s="23" t="s">
        <v>62</v>
      </c>
      <c r="Q16" s="23" t="s">
        <v>63</v>
      </c>
      <c r="R16" s="23" t="s">
        <v>64</v>
      </c>
      <c r="W16" s="23"/>
      <c r="X16" s="23" t="s">
        <v>60</v>
      </c>
      <c r="Y16" s="23" t="s">
        <v>61</v>
      </c>
      <c r="Z16" s="23" t="s">
        <v>62</v>
      </c>
      <c r="AA16" s="23" t="s">
        <v>63</v>
      </c>
      <c r="AB16" s="23" t="s">
        <v>64</v>
      </c>
    </row>
    <row r="17" spans="1:31" x14ac:dyDescent="0.2">
      <c r="A17" s="1">
        <v>33998</v>
      </c>
      <c r="B17">
        <f>BrentForwardCurves!B15-'Dubai&amp;Tapis'!B16</f>
        <v>2.4277999999999977</v>
      </c>
      <c r="C17">
        <f>BrentForwardCurves!C15-'Dubai&amp;Tapis'!C16</f>
        <v>2.3219999999999992</v>
      </c>
      <c r="D17">
        <f>BrentForwardCurves!D15-'Dubai&amp;Tapis'!D16</f>
        <v>2.3424999999999994</v>
      </c>
      <c r="F17" s="15">
        <f t="shared" si="0"/>
        <v>0.10579999999999856</v>
      </c>
      <c r="G17" s="15">
        <f t="shared" si="1"/>
        <v>-2.0500000000000185E-2</v>
      </c>
      <c r="I17">
        <f t="shared" si="2"/>
        <v>9.229999999999805E-2</v>
      </c>
      <c r="J17">
        <f t="shared" si="3"/>
        <v>1.9099999999999895E-2</v>
      </c>
      <c r="M17" s="21" t="s">
        <v>57</v>
      </c>
      <c r="N17" s="21">
        <v>1</v>
      </c>
      <c r="O17" s="21">
        <v>1.7446940364026506</v>
      </c>
      <c r="P17" s="21">
        <v>1.7446940364026506</v>
      </c>
      <c r="Q17" s="21">
        <v>34.162657916110291</v>
      </c>
      <c r="R17" s="21">
        <v>5.8819288399987663E-8</v>
      </c>
      <c r="W17" s="21" t="s">
        <v>57</v>
      </c>
      <c r="X17" s="21">
        <v>1</v>
      </c>
      <c r="Y17" s="21">
        <v>0.45107909154311665</v>
      </c>
      <c r="Z17" s="21">
        <v>0.45107909154311665</v>
      </c>
      <c r="AA17" s="21">
        <v>26.121571217065661</v>
      </c>
      <c r="AB17" s="21">
        <v>1.4641828105636183E-6</v>
      </c>
    </row>
    <row r="18" spans="1:31" x14ac:dyDescent="0.2">
      <c r="A18" s="1">
        <v>34026</v>
      </c>
      <c r="B18">
        <f>BrentForwardCurves!B16-'Dubai&amp;Tapis'!B17</f>
        <v>2.3933</v>
      </c>
      <c r="C18">
        <f>BrentForwardCurves!C16-'Dubai&amp;Tapis'!C17</f>
        <v>2.3101999999999983</v>
      </c>
      <c r="D18">
        <f>BrentForwardCurves!D16-'Dubai&amp;Tapis'!D17</f>
        <v>2.3189999999999991</v>
      </c>
      <c r="F18" s="15">
        <f t="shared" si="0"/>
        <v>8.3100000000001728E-2</v>
      </c>
      <c r="G18" s="15">
        <f t="shared" si="1"/>
        <v>-8.8000000000008072E-3</v>
      </c>
      <c r="I18">
        <f t="shared" si="2"/>
        <v>-2.2699999999996834E-2</v>
      </c>
      <c r="J18">
        <f t="shared" si="3"/>
        <v>1.1699999999999378E-2</v>
      </c>
      <c r="M18" s="21" t="s">
        <v>58</v>
      </c>
      <c r="N18" s="21">
        <v>104</v>
      </c>
      <c r="O18" s="21">
        <v>5.3113016039747025</v>
      </c>
      <c r="P18" s="21">
        <v>5.1070207730525986E-2</v>
      </c>
      <c r="Q18" s="21"/>
      <c r="R18" s="21"/>
      <c r="W18" s="21" t="s">
        <v>58</v>
      </c>
      <c r="X18" s="21">
        <v>104</v>
      </c>
      <c r="Y18" s="21">
        <v>1.7959189794002737</v>
      </c>
      <c r="Z18" s="21">
        <v>1.7268451725002631E-2</v>
      </c>
      <c r="AA18" s="21"/>
      <c r="AB18" s="21"/>
    </row>
    <row r="19" spans="1:31" ht="13.5" thickBot="1" x14ac:dyDescent="0.25">
      <c r="A19" s="1">
        <v>34059</v>
      </c>
      <c r="B19">
        <f>BrentForwardCurves!B17-'Dubai&amp;Tapis'!B18</f>
        <v>2.5493999999999986</v>
      </c>
      <c r="C19">
        <f>BrentForwardCurves!C17-'Dubai&amp;Tapis'!C18</f>
        <v>2.4511000000000003</v>
      </c>
      <c r="D19">
        <f>BrentForwardCurves!D17-'Dubai&amp;Tapis'!D18</f>
        <v>2.3805000000000014</v>
      </c>
      <c r="F19" s="15">
        <f t="shared" si="0"/>
        <v>9.8299999999998278E-2</v>
      </c>
      <c r="G19" s="15">
        <f t="shared" si="1"/>
        <v>7.0599999999998886E-2</v>
      </c>
      <c r="I19">
        <f t="shared" si="2"/>
        <v>1.519999999999655E-2</v>
      </c>
      <c r="J19">
        <f t="shared" si="3"/>
        <v>7.9399999999999693E-2</v>
      </c>
      <c r="M19" s="22" t="s">
        <v>39</v>
      </c>
      <c r="N19" s="22">
        <v>105</v>
      </c>
      <c r="O19" s="22">
        <v>7.0559956403773532</v>
      </c>
      <c r="P19" s="22"/>
      <c r="Q19" s="22"/>
      <c r="R19" s="22"/>
      <c r="W19" s="22" t="s">
        <v>39</v>
      </c>
      <c r="X19" s="22">
        <v>105</v>
      </c>
      <c r="Y19" s="22">
        <v>2.2469980709433903</v>
      </c>
      <c r="Z19" s="22"/>
      <c r="AA19" s="22"/>
      <c r="AB19" s="22"/>
    </row>
    <row r="20" spans="1:31" ht="13.5" thickBot="1" x14ac:dyDescent="0.25">
      <c r="A20" s="1">
        <v>34089</v>
      </c>
      <c r="B20">
        <f>BrentForwardCurves!B18-'Dubai&amp;Tapis'!B19</f>
        <v>2.6100999999999992</v>
      </c>
      <c r="C20">
        <f>BrentForwardCurves!C18-'Dubai&amp;Tapis'!C19</f>
        <v>2.4695</v>
      </c>
      <c r="D20">
        <f>BrentForwardCurves!D18-'Dubai&amp;Tapis'!D19</f>
        <v>2.4077000000000019</v>
      </c>
      <c r="F20" s="15">
        <f t="shared" si="0"/>
        <v>0.14059999999999917</v>
      </c>
      <c r="G20" s="15">
        <f t="shared" si="1"/>
        <v>6.1799999999998079E-2</v>
      </c>
      <c r="I20">
        <f t="shared" si="2"/>
        <v>4.2300000000000892E-2</v>
      </c>
      <c r="J20">
        <f t="shared" si="3"/>
        <v>-8.8000000000008072E-3</v>
      </c>
    </row>
    <row r="21" spans="1:31" x14ac:dyDescent="0.2">
      <c r="A21" s="1">
        <v>34120</v>
      </c>
      <c r="B21">
        <f>BrentForwardCurves!B19-'Dubai&amp;Tapis'!B20</f>
        <v>2.8279000000000014</v>
      </c>
      <c r="C21">
        <f>BrentForwardCurves!C19-'Dubai&amp;Tapis'!C20</f>
        <v>2.5488999999999997</v>
      </c>
      <c r="D21">
        <f>BrentForwardCurves!D19-'Dubai&amp;Tapis'!D20</f>
        <v>2.5089000000000006</v>
      </c>
      <c r="F21" s="15">
        <f t="shared" si="0"/>
        <v>0.27900000000000169</v>
      </c>
      <c r="G21" s="15">
        <f t="shared" si="1"/>
        <v>3.9999999999999147E-2</v>
      </c>
      <c r="I21">
        <f t="shared" si="2"/>
        <v>0.13840000000000252</v>
      </c>
      <c r="J21">
        <f t="shared" si="3"/>
        <v>-2.1799999999998931E-2</v>
      </c>
      <c r="M21" s="23"/>
      <c r="N21" s="23" t="s">
        <v>65</v>
      </c>
      <c r="O21" s="23" t="s">
        <v>54</v>
      </c>
      <c r="P21" s="23" t="s">
        <v>66</v>
      </c>
      <c r="Q21" s="23" t="s">
        <v>67</v>
      </c>
      <c r="R21" s="23" t="s">
        <v>68</v>
      </c>
      <c r="S21" s="23" t="s">
        <v>69</v>
      </c>
      <c r="T21" s="23" t="s">
        <v>70</v>
      </c>
      <c r="U21" s="23" t="s">
        <v>71</v>
      </c>
      <c r="W21" s="23"/>
      <c r="X21" s="23" t="s">
        <v>65</v>
      </c>
      <c r="Y21" s="23" t="s">
        <v>54</v>
      </c>
      <c r="Z21" s="23" t="s">
        <v>66</v>
      </c>
      <c r="AA21" s="23" t="s">
        <v>67</v>
      </c>
      <c r="AB21" s="23" t="s">
        <v>68</v>
      </c>
      <c r="AC21" s="23" t="s">
        <v>69</v>
      </c>
      <c r="AD21" s="23" t="s">
        <v>70</v>
      </c>
      <c r="AE21" s="23" t="s">
        <v>71</v>
      </c>
    </row>
    <row r="22" spans="1:31" x14ac:dyDescent="0.2">
      <c r="A22" s="1">
        <v>34150</v>
      </c>
      <c r="B22">
        <f>BrentForwardCurves!B20-'Dubai&amp;Tapis'!B21</f>
        <v>2.1939000000000011</v>
      </c>
      <c r="C22">
        <f>BrentForwardCurves!C20-'Dubai&amp;Tapis'!C21</f>
        <v>2.3870000000000005</v>
      </c>
      <c r="D22">
        <f>BrentForwardCurves!D20-'Dubai&amp;Tapis'!D21</f>
        <v>2.4124999999999979</v>
      </c>
      <c r="F22" s="15">
        <f t="shared" si="0"/>
        <v>-0.19309999999999938</v>
      </c>
      <c r="G22" s="15">
        <f t="shared" si="1"/>
        <v>-2.5499999999997414E-2</v>
      </c>
      <c r="I22">
        <f t="shared" si="2"/>
        <v>-0.47210000000000107</v>
      </c>
      <c r="J22">
        <f t="shared" si="3"/>
        <v>-6.5499999999996561E-2</v>
      </c>
      <c r="M22" s="21" t="s">
        <v>59</v>
      </c>
      <c r="N22" s="21">
        <v>1.3654293654014453E-2</v>
      </c>
      <c r="O22" s="21">
        <v>2.2157674930048287E-2</v>
      </c>
      <c r="P22" s="21">
        <v>0.61623314256216044</v>
      </c>
      <c r="Q22" s="21">
        <v>0.539087139092291</v>
      </c>
      <c r="R22" s="21">
        <v>-3.0285150428946916E-2</v>
      </c>
      <c r="S22" s="21">
        <v>5.759373773697582E-2</v>
      </c>
      <c r="T22" s="21">
        <v>-3.0285150428946916E-2</v>
      </c>
      <c r="U22" s="21">
        <v>5.759373773697582E-2</v>
      </c>
      <c r="W22" s="21" t="s">
        <v>59</v>
      </c>
      <c r="X22" s="21">
        <v>-6.476272988758097E-3</v>
      </c>
      <c r="Y22" s="21">
        <v>1.3003562309552517E-2</v>
      </c>
      <c r="Z22" s="21">
        <v>-0.49803837091629705</v>
      </c>
      <c r="AA22" s="21">
        <v>0.61950853966365704</v>
      </c>
      <c r="AB22" s="21">
        <v>-3.2262791690909738E-2</v>
      </c>
      <c r="AC22" s="21">
        <v>1.9310245713393546E-2</v>
      </c>
      <c r="AD22" s="21">
        <v>-3.2262791690909738E-2</v>
      </c>
      <c r="AE22" s="21">
        <v>1.9310245713393546E-2</v>
      </c>
    </row>
    <row r="23" spans="1:31" ht="13.5" thickBot="1" x14ac:dyDescent="0.25">
      <c r="A23" s="1">
        <v>34180</v>
      </c>
      <c r="B23">
        <f>BrentForwardCurves!B21-'Dubai&amp;Tapis'!B22</f>
        <v>2.6042999999999985</v>
      </c>
      <c r="C23">
        <f>BrentForwardCurves!C21-'Dubai&amp;Tapis'!C22</f>
        <v>2.3510000000000009</v>
      </c>
      <c r="D23">
        <f>BrentForwardCurves!D21-'Dubai&amp;Tapis'!D22</f>
        <v>2.3532000000000011</v>
      </c>
      <c r="F23" s="15">
        <f t="shared" si="0"/>
        <v>0.25329999999999764</v>
      </c>
      <c r="G23" s="15">
        <f t="shared" si="1"/>
        <v>-2.2000000000002018E-3</v>
      </c>
      <c r="I23">
        <f t="shared" si="2"/>
        <v>0.44639999999999702</v>
      </c>
      <c r="J23">
        <f t="shared" si="3"/>
        <v>2.3299999999997212E-2</v>
      </c>
      <c r="M23" s="22" t="s">
        <v>72</v>
      </c>
      <c r="N23" s="22">
        <v>-0.52079484948378263</v>
      </c>
      <c r="O23" s="22">
        <v>8.910269797757954E-2</v>
      </c>
      <c r="P23" s="22">
        <v>-5.8448830541004222</v>
      </c>
      <c r="Q23" s="22">
        <v>5.8819288399987696E-8</v>
      </c>
      <c r="R23" s="22">
        <v>-0.69748861486245539</v>
      </c>
      <c r="S23" s="22">
        <v>-0.34410108410510987</v>
      </c>
      <c r="T23" s="22">
        <v>-0.69748861486245539</v>
      </c>
      <c r="U23" s="22">
        <v>-0.34410108410510987</v>
      </c>
      <c r="W23" s="22" t="s">
        <v>72</v>
      </c>
      <c r="X23" s="22">
        <v>-0.47013748536221761</v>
      </c>
      <c r="Y23" s="22">
        <v>9.1986740878729767E-2</v>
      </c>
      <c r="Z23" s="22">
        <v>-5.1109266495485572</v>
      </c>
      <c r="AA23" s="22">
        <v>1.4641828105636189E-6</v>
      </c>
      <c r="AB23" s="22">
        <v>-0.6525504086483882</v>
      </c>
      <c r="AC23" s="22">
        <v>-0.28772456207604702</v>
      </c>
      <c r="AD23" s="22">
        <v>-0.6525504086483882</v>
      </c>
      <c r="AE23" s="22">
        <v>-0.28772456207604702</v>
      </c>
    </row>
    <row r="24" spans="1:31" x14ac:dyDescent="0.2">
      <c r="A24" s="1">
        <v>34212</v>
      </c>
      <c r="B24">
        <f>BrentForwardCurves!B22-'Dubai&amp;Tapis'!B23</f>
        <v>2.168000000000001</v>
      </c>
      <c r="C24">
        <f>BrentForwardCurves!C22-'Dubai&amp;Tapis'!C23</f>
        <v>2.3259000000000007</v>
      </c>
      <c r="D24">
        <f>BrentForwardCurves!D22-'Dubai&amp;Tapis'!D23</f>
        <v>2.3785000000000007</v>
      </c>
      <c r="F24" s="15">
        <f t="shared" si="0"/>
        <v>-0.15789999999999971</v>
      </c>
      <c r="G24" s="15">
        <f t="shared" si="1"/>
        <v>-5.259999999999998E-2</v>
      </c>
      <c r="I24">
        <f t="shared" si="2"/>
        <v>-0.41119999999999735</v>
      </c>
      <c r="J24">
        <f t="shared" si="3"/>
        <v>-5.0399999999999778E-2</v>
      </c>
    </row>
    <row r="25" spans="1:31" x14ac:dyDescent="0.2">
      <c r="A25" s="1">
        <v>34242</v>
      </c>
      <c r="B25">
        <f>BrentForwardCurves!B23-'Dubai&amp;Tapis'!B24</f>
        <v>2.1587999999999994</v>
      </c>
      <c r="C25">
        <f>BrentForwardCurves!C23-'Dubai&amp;Tapis'!C24</f>
        <v>2.3168000000000006</v>
      </c>
      <c r="D25">
        <f>BrentForwardCurves!D23-'Dubai&amp;Tapis'!D24</f>
        <v>2.3545999999999996</v>
      </c>
      <c r="F25" s="15">
        <f t="shared" si="0"/>
        <v>-0.15800000000000125</v>
      </c>
      <c r="G25" s="15">
        <f t="shared" si="1"/>
        <v>-3.7799999999998946E-2</v>
      </c>
      <c r="I25">
        <f t="shared" si="2"/>
        <v>-1.000000000015433E-4</v>
      </c>
      <c r="J25">
        <f t="shared" si="3"/>
        <v>1.4800000000001035E-2</v>
      </c>
    </row>
    <row r="26" spans="1:31" x14ac:dyDescent="0.2">
      <c r="A26" s="1">
        <v>34271</v>
      </c>
      <c r="B26">
        <f>BrentForwardCurves!B24-'Dubai&amp;Tapis'!B25</f>
        <v>2.1164000000000005</v>
      </c>
      <c r="C26">
        <f>BrentForwardCurves!C24-'Dubai&amp;Tapis'!C25</f>
        <v>2.1895000000000007</v>
      </c>
      <c r="D26">
        <f>BrentForwardCurves!D24-'Dubai&amp;Tapis'!D25</f>
        <v>2.2299999999999986</v>
      </c>
      <c r="F26" s="15">
        <f t="shared" si="0"/>
        <v>-7.3100000000000165E-2</v>
      </c>
      <c r="G26" s="15">
        <f t="shared" si="1"/>
        <v>-4.0499999999997982E-2</v>
      </c>
      <c r="I26">
        <f t="shared" si="2"/>
        <v>8.4900000000001086E-2</v>
      </c>
      <c r="J26">
        <f t="shared" si="3"/>
        <v>-2.6999999999990365E-3</v>
      </c>
    </row>
    <row r="27" spans="1:31" x14ac:dyDescent="0.2">
      <c r="A27" s="1">
        <v>34303</v>
      </c>
      <c r="B27">
        <f>BrentForwardCurves!B25-'Dubai&amp;Tapis'!B26</f>
        <v>1.8608999999999991</v>
      </c>
      <c r="C27">
        <f>BrentForwardCurves!C25-'Dubai&amp;Tapis'!C26</f>
        <v>1.911999999999999</v>
      </c>
      <c r="D27">
        <f>BrentForwardCurves!D25-'Dubai&amp;Tapis'!D26</f>
        <v>2.049100000000001</v>
      </c>
      <c r="F27" s="15">
        <f t="shared" si="0"/>
        <v>-5.1099999999999923E-2</v>
      </c>
      <c r="G27" s="15">
        <f t="shared" si="1"/>
        <v>-0.137100000000002</v>
      </c>
      <c r="I27">
        <f t="shared" si="2"/>
        <v>2.2000000000000242E-2</v>
      </c>
      <c r="J27">
        <f t="shared" si="3"/>
        <v>-9.6600000000004016E-2</v>
      </c>
    </row>
    <row r="28" spans="1:31" x14ac:dyDescent="0.2">
      <c r="A28" s="1">
        <v>34334</v>
      </c>
      <c r="B28">
        <f>BrentForwardCurves!B26-'Dubai&amp;Tapis'!B27</f>
        <v>1.4782999999999991</v>
      </c>
      <c r="C28">
        <f>BrentForwardCurves!C26-'Dubai&amp;Tapis'!C27</f>
        <v>1.6315000000000008</v>
      </c>
      <c r="D28">
        <f>BrentForwardCurves!D26-'Dubai&amp;Tapis'!D27</f>
        <v>1.9018999999999995</v>
      </c>
      <c r="F28" s="15">
        <f t="shared" si="0"/>
        <v>-0.15320000000000178</v>
      </c>
      <c r="G28" s="15">
        <f t="shared" si="1"/>
        <v>-0.27039999999999864</v>
      </c>
      <c r="I28">
        <f t="shared" si="2"/>
        <v>-0.10210000000000186</v>
      </c>
      <c r="J28">
        <f t="shared" si="3"/>
        <v>-0.13329999999999664</v>
      </c>
      <c r="M28" t="s">
        <v>73</v>
      </c>
      <c r="O28">
        <f>N22/-N23</f>
        <v>2.6218181050655039E-2</v>
      </c>
      <c r="W28" t="s">
        <v>73</v>
      </c>
      <c r="Y28">
        <f>X22/-X23</f>
        <v>-1.3775274659854978E-2</v>
      </c>
    </row>
    <row r="29" spans="1:31" x14ac:dyDescent="0.2">
      <c r="A29" s="1">
        <v>34365</v>
      </c>
      <c r="B29">
        <f>BrentForwardCurves!B27-'Dubai&amp;Tapis'!B28</f>
        <v>0.73390000000000022</v>
      </c>
      <c r="C29">
        <f>BrentForwardCurves!C27-'Dubai&amp;Tapis'!C28</f>
        <v>1.0135000000000005</v>
      </c>
      <c r="D29">
        <f>BrentForwardCurves!D27-'Dubai&amp;Tapis'!D28</f>
        <v>1.3175000000000008</v>
      </c>
      <c r="F29" s="15">
        <f t="shared" si="0"/>
        <v>-0.27960000000000029</v>
      </c>
      <c r="G29" s="15">
        <f t="shared" si="1"/>
        <v>-0.30400000000000027</v>
      </c>
      <c r="I29">
        <f t="shared" si="2"/>
        <v>-0.12639999999999851</v>
      </c>
      <c r="J29">
        <f t="shared" si="3"/>
        <v>-3.3600000000001629E-2</v>
      </c>
      <c r="M29" t="s">
        <v>89</v>
      </c>
      <c r="O29">
        <f>N23</f>
        <v>-0.52079484948378263</v>
      </c>
      <c r="W29" t="s">
        <v>89</v>
      </c>
      <c r="Y29">
        <f>X23</f>
        <v>-0.47013748536221761</v>
      </c>
    </row>
    <row r="30" spans="1:31" x14ac:dyDescent="0.2">
      <c r="A30" s="1">
        <v>34393</v>
      </c>
      <c r="B30">
        <f>BrentForwardCurves!B28-'Dubai&amp;Tapis'!B29</f>
        <v>0.88850000000000051</v>
      </c>
      <c r="C30">
        <f>BrentForwardCurves!C28-'Dubai&amp;Tapis'!C29</f>
        <v>1.0899999999999999</v>
      </c>
      <c r="D30">
        <f>BrentForwardCurves!D28-'Dubai&amp;Tapis'!D29</f>
        <v>1.2887000000000004</v>
      </c>
      <c r="F30" s="15">
        <f t="shared" si="0"/>
        <v>-0.20149999999999935</v>
      </c>
      <c r="G30" s="15">
        <f t="shared" si="1"/>
        <v>-0.19870000000000054</v>
      </c>
      <c r="I30">
        <f t="shared" si="2"/>
        <v>7.8100000000000946E-2</v>
      </c>
      <c r="J30">
        <f t="shared" si="3"/>
        <v>0.10529999999999973</v>
      </c>
    </row>
    <row r="31" spans="1:31" x14ac:dyDescent="0.2">
      <c r="A31" s="1">
        <v>34424</v>
      </c>
      <c r="B31">
        <f>BrentForwardCurves!B29-'Dubai&amp;Tapis'!B30</f>
        <v>1.4177999999999997</v>
      </c>
      <c r="C31">
        <f>BrentForwardCurves!C29-'Dubai&amp;Tapis'!C30</f>
        <v>1.0803999999999991</v>
      </c>
      <c r="D31">
        <f>BrentForwardCurves!D29-'Dubai&amp;Tapis'!D30</f>
        <v>1.1245999999999992</v>
      </c>
      <c r="F31" s="15">
        <f t="shared" si="0"/>
        <v>0.33740000000000059</v>
      </c>
      <c r="G31" s="15">
        <f t="shared" si="1"/>
        <v>-4.4200000000000017E-2</v>
      </c>
      <c r="I31">
        <f t="shared" si="2"/>
        <v>0.53889999999999993</v>
      </c>
      <c r="J31">
        <f t="shared" si="3"/>
        <v>0.15450000000000053</v>
      </c>
    </row>
    <row r="32" spans="1:31" x14ac:dyDescent="0.2">
      <c r="A32" s="1">
        <v>34453</v>
      </c>
      <c r="B32">
        <f>BrentForwardCurves!B30-'Dubai&amp;Tapis'!B31</f>
        <v>1.0536999999999992</v>
      </c>
      <c r="C32">
        <f>BrentForwardCurves!C30-'Dubai&amp;Tapis'!C31</f>
        <v>1.1966000000000001</v>
      </c>
      <c r="D32">
        <f>BrentForwardCurves!D30-'Dubai&amp;Tapis'!D31</f>
        <v>1.2003000000000004</v>
      </c>
      <c r="F32" s="15">
        <f t="shared" si="0"/>
        <v>-0.14290000000000092</v>
      </c>
      <c r="G32" s="15">
        <f t="shared" si="1"/>
        <v>-3.7000000000002586E-3</v>
      </c>
      <c r="I32">
        <f t="shared" si="2"/>
        <v>-0.4803000000000015</v>
      </c>
      <c r="J32">
        <f t="shared" si="3"/>
        <v>4.0499999999999758E-2</v>
      </c>
    </row>
    <row r="33" spans="1:10" x14ac:dyDescent="0.2">
      <c r="A33" s="1">
        <v>34485</v>
      </c>
      <c r="B33">
        <f>BrentForwardCurves!B31-'Dubai&amp;Tapis'!B32</f>
        <v>1.4148000000000014</v>
      </c>
      <c r="C33">
        <f>BrentForwardCurves!C31-'Dubai&amp;Tapis'!C32</f>
        <v>1.3320000000000007</v>
      </c>
      <c r="D33">
        <f>BrentForwardCurves!D31-'Dubai&amp;Tapis'!D32</f>
        <v>1.2936999999999994</v>
      </c>
      <c r="F33" s="15">
        <f t="shared" si="0"/>
        <v>8.2800000000000651E-2</v>
      </c>
      <c r="G33" s="15">
        <f t="shared" si="1"/>
        <v>3.8300000000001333E-2</v>
      </c>
      <c r="I33">
        <f t="shared" si="2"/>
        <v>0.22570000000000157</v>
      </c>
      <c r="J33">
        <f t="shared" si="3"/>
        <v>4.2000000000001592E-2</v>
      </c>
    </row>
    <row r="34" spans="1:10" x14ac:dyDescent="0.2">
      <c r="A34" s="1">
        <v>34515</v>
      </c>
      <c r="B34">
        <f>BrentForwardCurves!B32-'Dubai&amp;Tapis'!B33</f>
        <v>1.0875000000000004</v>
      </c>
      <c r="C34">
        <f>BrentForwardCurves!C32-'Dubai&amp;Tapis'!C33</f>
        <v>1.2213999999999992</v>
      </c>
      <c r="D34">
        <f>BrentForwardCurves!D32-'Dubai&amp;Tapis'!D33</f>
        <v>1.2715999999999994</v>
      </c>
      <c r="F34" s="15">
        <f t="shared" si="0"/>
        <v>-0.1338999999999988</v>
      </c>
      <c r="G34" s="15">
        <f t="shared" si="1"/>
        <v>-5.0200000000000244E-2</v>
      </c>
      <c r="I34">
        <f t="shared" si="2"/>
        <v>-0.21669999999999945</v>
      </c>
      <c r="J34">
        <f t="shared" si="3"/>
        <v>-8.8500000000001577E-2</v>
      </c>
    </row>
    <row r="35" spans="1:10" x14ac:dyDescent="0.2">
      <c r="A35" s="1">
        <v>34544</v>
      </c>
      <c r="B35">
        <f>BrentForwardCurves!B33-'Dubai&amp;Tapis'!B34</f>
        <v>1.3078000000000003</v>
      </c>
      <c r="C35">
        <f>BrentForwardCurves!C33-'Dubai&amp;Tapis'!C34</f>
        <v>1.2335999999999991</v>
      </c>
      <c r="D35">
        <f>BrentForwardCurves!D33-'Dubai&amp;Tapis'!D34</f>
        <v>1.2788000000000004</v>
      </c>
      <c r="F35" s="15">
        <f t="shared" si="0"/>
        <v>7.4200000000001154E-2</v>
      </c>
      <c r="G35" s="15">
        <f t="shared" si="1"/>
        <v>-4.5200000000001239E-2</v>
      </c>
      <c r="I35">
        <f t="shared" si="2"/>
        <v>0.20809999999999995</v>
      </c>
      <c r="J35">
        <f t="shared" si="3"/>
        <v>4.9999999999990052E-3</v>
      </c>
    </row>
    <row r="36" spans="1:10" x14ac:dyDescent="0.2">
      <c r="A36" s="1">
        <v>34577</v>
      </c>
      <c r="B36">
        <f>BrentForwardCurves!B34-'Dubai&amp;Tapis'!B35</f>
        <v>1.331900000000001</v>
      </c>
      <c r="C36">
        <f>BrentForwardCurves!C34-'Dubai&amp;Tapis'!C35</f>
        <v>1.286699999999998</v>
      </c>
      <c r="D36">
        <f>BrentForwardCurves!D34-'Dubai&amp;Tapis'!D35</f>
        <v>1.4007999999999985</v>
      </c>
      <c r="F36" s="15">
        <f t="shared" si="0"/>
        <v>4.5200000000003016E-2</v>
      </c>
      <c r="G36" s="15">
        <f t="shared" si="1"/>
        <v>-0.11410000000000053</v>
      </c>
      <c r="I36">
        <f t="shared" si="2"/>
        <v>-2.8999999999998138E-2</v>
      </c>
      <c r="J36">
        <f t="shared" si="3"/>
        <v>-6.8899999999999295E-2</v>
      </c>
    </row>
    <row r="37" spans="1:10" x14ac:dyDescent="0.2">
      <c r="A37" s="1">
        <v>34607</v>
      </c>
      <c r="B37">
        <f>BrentForwardCurves!B35-'Dubai&amp;Tapis'!B36</f>
        <v>0.95410000000000039</v>
      </c>
      <c r="C37">
        <f>BrentForwardCurves!C35-'Dubai&amp;Tapis'!C36</f>
        <v>1.1776999999999997</v>
      </c>
      <c r="D37">
        <f>BrentForwardCurves!D35-'Dubai&amp;Tapis'!D36</f>
        <v>1.3666</v>
      </c>
      <c r="F37" s="15">
        <f t="shared" ref="F37:F68" si="4">B37-C37</f>
        <v>-0.22359999999999935</v>
      </c>
      <c r="G37" s="15">
        <f t="shared" ref="G37:G68" si="5">C37-D37</f>
        <v>-0.18890000000000029</v>
      </c>
      <c r="I37">
        <f t="shared" si="2"/>
        <v>-0.26880000000000237</v>
      </c>
      <c r="J37">
        <f t="shared" si="3"/>
        <v>-7.4799999999999756E-2</v>
      </c>
    </row>
    <row r="38" spans="1:10" x14ac:dyDescent="0.2">
      <c r="A38" s="1">
        <v>34638</v>
      </c>
      <c r="B38">
        <f>BrentForwardCurves!B36-'Dubai&amp;Tapis'!B37</f>
        <v>1.1610000000000014</v>
      </c>
      <c r="C38">
        <f>BrentForwardCurves!C36-'Dubai&amp;Tapis'!C37</f>
        <v>1.2071000000000005</v>
      </c>
      <c r="D38">
        <f>BrentForwardCurves!D36-'Dubai&amp;Tapis'!D37</f>
        <v>1.2600000000000016</v>
      </c>
      <c r="F38" s="15">
        <f t="shared" si="4"/>
        <v>-4.6099999999999142E-2</v>
      </c>
      <c r="G38" s="15">
        <f t="shared" si="5"/>
        <v>-5.2900000000001057E-2</v>
      </c>
      <c r="I38">
        <f t="shared" si="2"/>
        <v>0.17750000000000021</v>
      </c>
      <c r="J38">
        <f t="shared" si="3"/>
        <v>0.13599999999999923</v>
      </c>
    </row>
    <row r="39" spans="1:10" x14ac:dyDescent="0.2">
      <c r="A39" s="1">
        <v>34668</v>
      </c>
      <c r="B39">
        <f>BrentForwardCurves!B37-'Dubai&amp;Tapis'!B38</f>
        <v>1.1657000000000011</v>
      </c>
      <c r="C39">
        <f>BrentForwardCurves!C37-'Dubai&amp;Tapis'!C38</f>
        <v>1.0623000000000005</v>
      </c>
      <c r="D39">
        <f>BrentForwardCurves!D37-'Dubai&amp;Tapis'!D38</f>
        <v>1.0510000000000002</v>
      </c>
      <c r="F39" s="15">
        <f t="shared" si="4"/>
        <v>0.1034000000000006</v>
      </c>
      <c r="G39" s="15">
        <f t="shared" si="5"/>
        <v>1.130000000000031E-2</v>
      </c>
      <c r="I39">
        <f t="shared" si="2"/>
        <v>0.14949999999999974</v>
      </c>
      <c r="J39">
        <f t="shared" si="3"/>
        <v>6.4200000000001367E-2</v>
      </c>
    </row>
    <row r="40" spans="1:10" x14ac:dyDescent="0.2">
      <c r="A40" s="1">
        <v>34698</v>
      </c>
      <c r="B40">
        <f>BrentForwardCurves!B38-'Dubai&amp;Tapis'!B39</f>
        <v>0.6858999999999984</v>
      </c>
      <c r="C40">
        <f>BrentForwardCurves!C38-'Dubai&amp;Tapis'!C39</f>
        <v>0.86920000000000108</v>
      </c>
      <c r="D40">
        <f>BrentForwardCurves!D38-'Dubai&amp;Tapis'!D39</f>
        <v>1.0206999999999997</v>
      </c>
      <c r="F40" s="15">
        <f t="shared" si="4"/>
        <v>-0.18330000000000268</v>
      </c>
      <c r="G40" s="15">
        <f t="shared" si="5"/>
        <v>-0.15149999999999864</v>
      </c>
      <c r="I40">
        <f t="shared" si="2"/>
        <v>-0.28670000000000329</v>
      </c>
      <c r="J40">
        <f t="shared" si="3"/>
        <v>-0.16279999999999895</v>
      </c>
    </row>
    <row r="41" spans="1:10" x14ac:dyDescent="0.2">
      <c r="A41" s="1">
        <v>34730</v>
      </c>
      <c r="B41">
        <f>BrentForwardCurves!B39-'Dubai&amp;Tapis'!B40</f>
        <v>0.55530000000000257</v>
      </c>
      <c r="C41">
        <f>BrentForwardCurves!C39-'Dubai&amp;Tapis'!C40</f>
        <v>0.65220000000000056</v>
      </c>
      <c r="D41">
        <f>BrentForwardCurves!D39-'Dubai&amp;Tapis'!D40</f>
        <v>0.78149999999999942</v>
      </c>
      <c r="F41" s="15">
        <f t="shared" si="4"/>
        <v>-9.6899999999997988E-2</v>
      </c>
      <c r="G41" s="15">
        <f t="shared" si="5"/>
        <v>-0.12929999999999886</v>
      </c>
      <c r="I41">
        <f t="shared" si="2"/>
        <v>8.6400000000004695E-2</v>
      </c>
      <c r="J41">
        <f t="shared" si="3"/>
        <v>2.2199999999999775E-2</v>
      </c>
    </row>
    <row r="42" spans="1:10" x14ac:dyDescent="0.2">
      <c r="A42" s="1">
        <v>34758</v>
      </c>
      <c r="B42">
        <f>BrentForwardCurves!B40-'Dubai&amp;Tapis'!B41</f>
        <v>0.3963000000000001</v>
      </c>
      <c r="C42">
        <f>BrentForwardCurves!C40-'Dubai&amp;Tapis'!C41</f>
        <v>0.43130000000000024</v>
      </c>
      <c r="D42">
        <f>BrentForwardCurves!D40-'Dubai&amp;Tapis'!D41</f>
        <v>0.5660000000000025</v>
      </c>
      <c r="F42" s="15">
        <f t="shared" si="4"/>
        <v>-3.5000000000000142E-2</v>
      </c>
      <c r="G42" s="15">
        <f t="shared" si="5"/>
        <v>-0.13470000000000226</v>
      </c>
      <c r="I42">
        <f t="shared" si="2"/>
        <v>6.1899999999997846E-2</v>
      </c>
      <c r="J42">
        <f t="shared" si="3"/>
        <v>-5.4000000000034021E-3</v>
      </c>
    </row>
    <row r="43" spans="1:10" x14ac:dyDescent="0.2">
      <c r="A43" s="1">
        <v>34789</v>
      </c>
      <c r="B43">
        <f>BrentForwardCurves!B41-'Dubai&amp;Tapis'!B42</f>
        <v>0.59520000000000195</v>
      </c>
      <c r="C43">
        <f>BrentForwardCurves!C41-'Dubai&amp;Tapis'!C42</f>
        <v>0.49080000000000013</v>
      </c>
      <c r="D43">
        <f>BrentForwardCurves!D41-'Dubai&amp;Tapis'!D42</f>
        <v>0.5268999999999977</v>
      </c>
      <c r="F43" s="15">
        <f t="shared" si="4"/>
        <v>0.10440000000000182</v>
      </c>
      <c r="G43" s="15">
        <f t="shared" si="5"/>
        <v>-3.6099999999997578E-2</v>
      </c>
      <c r="I43">
        <f t="shared" si="2"/>
        <v>0.13940000000000197</v>
      </c>
      <c r="J43">
        <f t="shared" si="3"/>
        <v>9.8600000000004684E-2</v>
      </c>
    </row>
    <row r="44" spans="1:10" x14ac:dyDescent="0.2">
      <c r="A44" s="1">
        <v>34817</v>
      </c>
      <c r="B44">
        <f>BrentForwardCurves!B42-'Dubai&amp;Tapis'!B43</f>
        <v>0.95900000000000318</v>
      </c>
      <c r="C44">
        <f>BrentForwardCurves!C42-'Dubai&amp;Tapis'!C43</f>
        <v>0.57350000000000279</v>
      </c>
      <c r="D44">
        <f>BrentForwardCurves!D42-'Dubai&amp;Tapis'!D43</f>
        <v>0.46600000000000108</v>
      </c>
      <c r="F44" s="15">
        <f t="shared" si="4"/>
        <v>0.3855000000000004</v>
      </c>
      <c r="G44" s="15">
        <f t="shared" si="5"/>
        <v>0.10750000000000171</v>
      </c>
      <c r="I44">
        <f t="shared" si="2"/>
        <v>0.28109999999999857</v>
      </c>
      <c r="J44">
        <f t="shared" si="3"/>
        <v>0.14359999999999928</v>
      </c>
    </row>
    <row r="45" spans="1:10" x14ac:dyDescent="0.2">
      <c r="A45" s="1">
        <v>34850</v>
      </c>
      <c r="B45">
        <f>BrentForwardCurves!B43-'Dubai&amp;Tapis'!B44</f>
        <v>1.0897000000000006</v>
      </c>
      <c r="C45">
        <f>BrentForwardCurves!C43-'Dubai&amp;Tapis'!C44</f>
        <v>0.81940000000000168</v>
      </c>
      <c r="D45">
        <f>BrentForwardCurves!D43-'Dubai&amp;Tapis'!D44</f>
        <v>0.72889999999999944</v>
      </c>
      <c r="F45" s="15">
        <f t="shared" si="4"/>
        <v>0.27029999999999887</v>
      </c>
      <c r="G45" s="15">
        <f t="shared" si="5"/>
        <v>9.0500000000002245E-2</v>
      </c>
      <c r="I45">
        <f t="shared" si="2"/>
        <v>-0.11520000000000152</v>
      </c>
      <c r="J45">
        <f t="shared" si="3"/>
        <v>-1.699999999999946E-2</v>
      </c>
    </row>
    <row r="46" spans="1:10" x14ac:dyDescent="0.2">
      <c r="A46" s="1">
        <v>34880</v>
      </c>
      <c r="B46">
        <f>BrentForwardCurves!B44-'Dubai&amp;Tapis'!B45</f>
        <v>1.0322999999999993</v>
      </c>
      <c r="C46">
        <f>BrentForwardCurves!C44-'Dubai&amp;Tapis'!C45</f>
        <v>0.83480000000000132</v>
      </c>
      <c r="D46">
        <f>BrentForwardCurves!D44-'Dubai&amp;Tapis'!D45</f>
        <v>0.80430000000000135</v>
      </c>
      <c r="F46" s="15">
        <f t="shared" si="4"/>
        <v>0.19749999999999801</v>
      </c>
      <c r="G46" s="15">
        <f t="shared" si="5"/>
        <v>3.0499999999999972E-2</v>
      </c>
      <c r="I46">
        <f t="shared" si="2"/>
        <v>-7.2800000000000864E-2</v>
      </c>
      <c r="J46">
        <f t="shared" si="3"/>
        <v>-6.0000000000002274E-2</v>
      </c>
    </row>
    <row r="47" spans="1:10" x14ac:dyDescent="0.2">
      <c r="A47" s="1">
        <v>34911</v>
      </c>
      <c r="B47">
        <f>BrentForwardCurves!B45-'Dubai&amp;Tapis'!B46</f>
        <v>0.96780000000000044</v>
      </c>
      <c r="C47">
        <f>BrentForwardCurves!C45-'Dubai&amp;Tapis'!C46</f>
        <v>0.86899999999999977</v>
      </c>
      <c r="D47">
        <f>BrentForwardCurves!D45-'Dubai&amp;Tapis'!D46</f>
        <v>0.85239999999999938</v>
      </c>
      <c r="F47" s="15">
        <f t="shared" si="4"/>
        <v>9.8800000000000665E-2</v>
      </c>
      <c r="G47" s="15">
        <f t="shared" si="5"/>
        <v>1.6600000000000392E-2</v>
      </c>
      <c r="I47">
        <f t="shared" si="2"/>
        <v>-9.8699999999997345E-2</v>
      </c>
      <c r="J47">
        <f t="shared" si="3"/>
        <v>-1.3899999999999579E-2</v>
      </c>
    </row>
    <row r="48" spans="1:10" x14ac:dyDescent="0.2">
      <c r="A48" s="1">
        <v>34942</v>
      </c>
      <c r="B48">
        <f>BrentForwardCurves!B46-'Dubai&amp;Tapis'!B47</f>
        <v>0.73120000000000118</v>
      </c>
      <c r="C48">
        <f>BrentForwardCurves!C46-'Dubai&amp;Tapis'!C47</f>
        <v>0.77059999999999995</v>
      </c>
      <c r="D48">
        <f>BrentForwardCurves!D46-'Dubai&amp;Tapis'!D47</f>
        <v>0.75060000000000038</v>
      </c>
      <c r="F48" s="15">
        <f t="shared" si="4"/>
        <v>-3.9399999999998769E-2</v>
      </c>
      <c r="G48" s="15">
        <f t="shared" si="5"/>
        <v>1.9999999999999574E-2</v>
      </c>
      <c r="I48">
        <f t="shared" si="2"/>
        <v>-0.13819999999999943</v>
      </c>
      <c r="J48">
        <f t="shared" si="3"/>
        <v>3.3999999999991815E-3</v>
      </c>
    </row>
    <row r="49" spans="1:10" x14ac:dyDescent="0.2">
      <c r="A49" s="1">
        <v>34971</v>
      </c>
      <c r="B49">
        <f>BrentForwardCurves!B47-'Dubai&amp;Tapis'!B48</f>
        <v>1.0043000000000006</v>
      </c>
      <c r="C49">
        <f>BrentForwardCurves!C47-'Dubai&amp;Tapis'!C48</f>
        <v>0.85330000000000084</v>
      </c>
      <c r="D49">
        <f>BrentForwardCurves!D47-'Dubai&amp;Tapis'!D48</f>
        <v>0.80290000000000106</v>
      </c>
      <c r="F49" s="15">
        <f t="shared" si="4"/>
        <v>0.1509999999999998</v>
      </c>
      <c r="G49" s="15">
        <f t="shared" si="5"/>
        <v>5.0399999999999778E-2</v>
      </c>
      <c r="I49">
        <f t="shared" si="2"/>
        <v>0.19039999999999857</v>
      </c>
      <c r="J49">
        <f t="shared" si="3"/>
        <v>3.0400000000000205E-2</v>
      </c>
    </row>
    <row r="50" spans="1:10" x14ac:dyDescent="0.2">
      <c r="A50" s="1">
        <v>35003</v>
      </c>
      <c r="B50">
        <f>BrentForwardCurves!B48-'Dubai&amp;Tapis'!B49</f>
        <v>1.2053000000000011</v>
      </c>
      <c r="C50">
        <f>BrentForwardCurves!C48-'Dubai&amp;Tapis'!C49</f>
        <v>0.95200000000000173</v>
      </c>
      <c r="D50">
        <f>BrentForwardCurves!D48-'Dubai&amp;Tapis'!D49</f>
        <v>0.86660000000000004</v>
      </c>
      <c r="F50" s="15">
        <f t="shared" si="4"/>
        <v>0.25329999999999941</v>
      </c>
      <c r="G50" s="15">
        <f t="shared" si="5"/>
        <v>8.5400000000001697E-2</v>
      </c>
      <c r="I50">
        <f t="shared" si="2"/>
        <v>0.10229999999999961</v>
      </c>
      <c r="J50">
        <f t="shared" si="3"/>
        <v>3.5000000000001918E-2</v>
      </c>
    </row>
    <row r="51" spans="1:10" x14ac:dyDescent="0.2">
      <c r="A51" s="1">
        <v>35033</v>
      </c>
      <c r="B51">
        <f>BrentForwardCurves!B49-'Dubai&amp;Tapis'!B50</f>
        <v>1.0614000000000008</v>
      </c>
      <c r="C51">
        <f>BrentForwardCurves!C49-'Dubai&amp;Tapis'!C50</f>
        <v>1.003400000000001</v>
      </c>
      <c r="D51">
        <f>BrentForwardCurves!D49-'Dubai&amp;Tapis'!D50</f>
        <v>0.89429999999999943</v>
      </c>
      <c r="F51" s="15">
        <f t="shared" si="4"/>
        <v>5.7999999999999829E-2</v>
      </c>
      <c r="G51" s="15">
        <f t="shared" si="5"/>
        <v>0.10910000000000153</v>
      </c>
      <c r="I51">
        <f t="shared" si="2"/>
        <v>-0.19529999999999959</v>
      </c>
      <c r="J51">
        <f t="shared" si="3"/>
        <v>2.3699999999999832E-2</v>
      </c>
    </row>
    <row r="52" spans="1:10" x14ac:dyDescent="0.2">
      <c r="A52" s="1">
        <v>35062</v>
      </c>
      <c r="B52">
        <f>BrentForwardCurves!B50-'Dubai&amp;Tapis'!B51</f>
        <v>0.81280000000000285</v>
      </c>
      <c r="C52">
        <f>BrentForwardCurves!C50-'Dubai&amp;Tapis'!C51</f>
        <v>0.84309999999999974</v>
      </c>
      <c r="D52">
        <f>BrentForwardCurves!D50-'Dubai&amp;Tapis'!D51</f>
        <v>0.76810000000000045</v>
      </c>
      <c r="F52" s="15">
        <f t="shared" si="4"/>
        <v>-3.0299999999996885E-2</v>
      </c>
      <c r="G52" s="15">
        <f t="shared" si="5"/>
        <v>7.4999999999999289E-2</v>
      </c>
      <c r="I52">
        <f t="shared" si="2"/>
        <v>-8.8299999999996714E-2</v>
      </c>
      <c r="J52">
        <f t="shared" si="3"/>
        <v>-3.410000000000224E-2</v>
      </c>
    </row>
    <row r="53" spans="1:10" x14ac:dyDescent="0.2">
      <c r="A53" s="1">
        <v>35095</v>
      </c>
      <c r="B53">
        <f>BrentForwardCurves!B51-'Dubai&amp;Tapis'!B52</f>
        <v>1.0069000000000017</v>
      </c>
      <c r="C53">
        <f>BrentForwardCurves!C51-'Dubai&amp;Tapis'!C52</f>
        <v>0.84789999999999921</v>
      </c>
      <c r="D53">
        <f>BrentForwardCurves!D51-'Dubai&amp;Tapis'!D52</f>
        <v>0.80150000000000077</v>
      </c>
      <c r="F53" s="15">
        <f t="shared" si="4"/>
        <v>0.15900000000000247</v>
      </c>
      <c r="G53" s="15">
        <f t="shared" si="5"/>
        <v>4.6399999999998442E-2</v>
      </c>
      <c r="I53">
        <f t="shared" si="2"/>
        <v>0.18929999999999936</v>
      </c>
      <c r="J53">
        <f t="shared" si="3"/>
        <v>-2.8600000000000847E-2</v>
      </c>
    </row>
    <row r="54" spans="1:10" x14ac:dyDescent="0.2">
      <c r="A54" s="1">
        <v>35124</v>
      </c>
      <c r="B54">
        <f>BrentForwardCurves!B52-'Dubai&amp;Tapis'!B53</f>
        <v>1.4087999999999976</v>
      </c>
      <c r="C54">
        <f>BrentForwardCurves!C52-'Dubai&amp;Tapis'!C53</f>
        <v>0.96359999999999957</v>
      </c>
      <c r="D54">
        <f>BrentForwardCurves!D52-'Dubai&amp;Tapis'!D53</f>
        <v>0.88350000000000151</v>
      </c>
      <c r="F54" s="15">
        <f t="shared" si="4"/>
        <v>0.44519999999999804</v>
      </c>
      <c r="G54" s="15">
        <f t="shared" si="5"/>
        <v>8.0099999999998062E-2</v>
      </c>
      <c r="I54">
        <f t="shared" si="2"/>
        <v>0.28619999999999557</v>
      </c>
      <c r="J54">
        <f t="shared" si="3"/>
        <v>3.3699999999999619E-2</v>
      </c>
    </row>
    <row r="55" spans="1:10" x14ac:dyDescent="0.2">
      <c r="A55" s="1">
        <v>35153</v>
      </c>
      <c r="B55">
        <f>BrentForwardCurves!B53-'Dubai&amp;Tapis'!B54</f>
        <v>1.8272000000000013</v>
      </c>
      <c r="C55">
        <f>BrentForwardCurves!C53-'Dubai&amp;Tapis'!C54</f>
        <v>1.2588000000000008</v>
      </c>
      <c r="D55">
        <f>BrentForwardCurves!D53-'Dubai&amp;Tapis'!D54</f>
        <v>1.0181000000000004</v>
      </c>
      <c r="F55" s="15">
        <f t="shared" si="4"/>
        <v>0.56840000000000046</v>
      </c>
      <c r="G55" s="15">
        <f t="shared" si="5"/>
        <v>0.24070000000000036</v>
      </c>
      <c r="I55">
        <f t="shared" si="2"/>
        <v>0.12320000000000242</v>
      </c>
      <c r="J55">
        <f t="shared" si="3"/>
        <v>0.1606000000000023</v>
      </c>
    </row>
    <row r="56" spans="1:10" x14ac:dyDescent="0.2">
      <c r="A56" s="1">
        <v>35185</v>
      </c>
      <c r="B56">
        <f>BrentForwardCurves!B54-'Dubai&amp;Tapis'!B55</f>
        <v>2.4955999999999996</v>
      </c>
      <c r="C56">
        <f>BrentForwardCurves!C54-'Dubai&amp;Tapis'!C55</f>
        <v>1.6984999999999992</v>
      </c>
      <c r="D56">
        <f>BrentForwardCurves!D54-'Dubai&amp;Tapis'!D55</f>
        <v>1.3628</v>
      </c>
      <c r="F56" s="15">
        <f t="shared" si="4"/>
        <v>0.79710000000000036</v>
      </c>
      <c r="G56" s="15">
        <f t="shared" si="5"/>
        <v>0.33569999999999922</v>
      </c>
      <c r="I56">
        <f t="shared" si="2"/>
        <v>0.2286999999999999</v>
      </c>
      <c r="J56">
        <f t="shared" si="3"/>
        <v>9.4999999999998863E-2</v>
      </c>
    </row>
    <row r="57" spans="1:10" x14ac:dyDescent="0.2">
      <c r="A57" s="1">
        <v>35216</v>
      </c>
      <c r="B57">
        <f>BrentForwardCurves!B55-'Dubai&amp;Tapis'!B56</f>
        <v>1.9084000000000003</v>
      </c>
      <c r="C57">
        <f>BrentForwardCurves!C55-'Dubai&amp;Tapis'!C56</f>
        <v>1.5157999999999987</v>
      </c>
      <c r="D57">
        <f>BrentForwardCurves!D55-'Dubai&amp;Tapis'!D56</f>
        <v>1.4281000000000006</v>
      </c>
      <c r="F57" s="15">
        <f t="shared" si="4"/>
        <v>0.39260000000000161</v>
      </c>
      <c r="G57" s="15">
        <f t="shared" si="5"/>
        <v>8.7699999999998113E-2</v>
      </c>
      <c r="I57">
        <f t="shared" si="2"/>
        <v>-0.40449999999999875</v>
      </c>
      <c r="J57">
        <f t="shared" si="3"/>
        <v>-0.24800000000000111</v>
      </c>
    </row>
    <row r="58" spans="1:10" x14ac:dyDescent="0.2">
      <c r="A58" s="1">
        <v>35244</v>
      </c>
      <c r="B58">
        <f>BrentForwardCurves!B56-'Dubai&amp;Tapis'!B57</f>
        <v>0.9740000000000002</v>
      </c>
      <c r="C58">
        <f>BrentForwardCurves!C56-'Dubai&amp;Tapis'!C57</f>
        <v>1.1778000000000013</v>
      </c>
      <c r="D58">
        <f>BrentForwardCurves!D56-'Dubai&amp;Tapis'!D57</f>
        <v>1.2882999999999996</v>
      </c>
      <c r="F58" s="15">
        <f t="shared" si="4"/>
        <v>-0.20380000000000109</v>
      </c>
      <c r="G58" s="15">
        <f t="shared" si="5"/>
        <v>-0.11049999999999827</v>
      </c>
      <c r="I58">
        <f t="shared" si="2"/>
        <v>-0.59640000000000271</v>
      </c>
      <c r="J58">
        <f t="shared" si="3"/>
        <v>-0.19819999999999638</v>
      </c>
    </row>
    <row r="59" spans="1:10" x14ac:dyDescent="0.2">
      <c r="A59" s="1">
        <v>35277</v>
      </c>
      <c r="B59">
        <f>BrentForwardCurves!B57-'Dubai&amp;Tapis'!B58</f>
        <v>1.6318000000000019</v>
      </c>
      <c r="C59">
        <f>BrentForwardCurves!C57-'Dubai&amp;Tapis'!C58</f>
        <v>1.4798000000000009</v>
      </c>
      <c r="D59">
        <f>BrentForwardCurves!D57-'Dubai&amp;Tapis'!D58</f>
        <v>1.3831999999999987</v>
      </c>
      <c r="F59" s="15">
        <f t="shared" si="4"/>
        <v>0.15200000000000102</v>
      </c>
      <c r="G59" s="15">
        <f t="shared" si="5"/>
        <v>9.660000000000224E-2</v>
      </c>
      <c r="I59">
        <f t="shared" si="2"/>
        <v>0.35580000000000211</v>
      </c>
      <c r="J59">
        <f t="shared" si="3"/>
        <v>0.20710000000000051</v>
      </c>
    </row>
    <row r="60" spans="1:10" x14ac:dyDescent="0.2">
      <c r="A60" s="1">
        <v>35307</v>
      </c>
      <c r="B60">
        <f>BrentForwardCurves!B58-'Dubai&amp;Tapis'!B59</f>
        <v>1.6208999999999989</v>
      </c>
      <c r="C60">
        <f>BrentForwardCurves!C58-'Dubai&amp;Tapis'!C59</f>
        <v>1.5644999999999989</v>
      </c>
      <c r="D60">
        <f>BrentForwardCurves!D58-'Dubai&amp;Tapis'!D59</f>
        <v>1.5091000000000001</v>
      </c>
      <c r="F60" s="15">
        <f t="shared" si="4"/>
        <v>5.6400000000000006E-2</v>
      </c>
      <c r="G60" s="15">
        <f t="shared" si="5"/>
        <v>5.5399999999998784E-2</v>
      </c>
      <c r="I60">
        <f t="shared" si="2"/>
        <v>-9.5600000000001017E-2</v>
      </c>
      <c r="J60">
        <f t="shared" si="3"/>
        <v>-4.1200000000003456E-2</v>
      </c>
    </row>
    <row r="61" spans="1:10" x14ac:dyDescent="0.2">
      <c r="A61" s="1">
        <v>35338</v>
      </c>
      <c r="B61">
        <f>BrentForwardCurves!B59-'Dubai&amp;Tapis'!B60</f>
        <v>2.2275999999999989</v>
      </c>
      <c r="C61">
        <f>BrentForwardCurves!C59-'Dubai&amp;Tapis'!C60</f>
        <v>2.002600000000001</v>
      </c>
      <c r="D61">
        <f>BrentForwardCurves!D59-'Dubai&amp;Tapis'!D60</f>
        <v>1.7967000000000013</v>
      </c>
      <c r="F61" s="15">
        <f t="shared" si="4"/>
        <v>0.22499999999999787</v>
      </c>
      <c r="G61" s="15">
        <f t="shared" si="5"/>
        <v>0.20589999999999975</v>
      </c>
      <c r="I61">
        <f t="shared" si="2"/>
        <v>0.16859999999999786</v>
      </c>
      <c r="J61">
        <f t="shared" si="3"/>
        <v>0.15050000000000097</v>
      </c>
    </row>
    <row r="62" spans="1:10" x14ac:dyDescent="0.2">
      <c r="A62" s="1">
        <v>35369</v>
      </c>
      <c r="B62">
        <f>BrentForwardCurves!B60-'Dubai&amp;Tapis'!B61</f>
        <v>2.2958999999999996</v>
      </c>
      <c r="C62">
        <f>BrentForwardCurves!C60-'Dubai&amp;Tapis'!C61</f>
        <v>2.2134999999999998</v>
      </c>
      <c r="D62">
        <f>BrentForwardCurves!D60-'Dubai&amp;Tapis'!D61</f>
        <v>2.0657999999999994</v>
      </c>
      <c r="F62" s="15">
        <f t="shared" si="4"/>
        <v>8.2399999999999807E-2</v>
      </c>
      <c r="G62" s="15">
        <f t="shared" si="5"/>
        <v>0.14770000000000039</v>
      </c>
      <c r="I62">
        <f t="shared" si="2"/>
        <v>-0.14259999999999806</v>
      </c>
      <c r="J62">
        <f t="shared" si="3"/>
        <v>-5.8199999999999363E-2</v>
      </c>
    </row>
    <row r="63" spans="1:10" x14ac:dyDescent="0.2">
      <c r="A63" s="1">
        <v>35398</v>
      </c>
      <c r="B63">
        <f>BrentForwardCurves!B61-'Dubai&amp;Tapis'!B62</f>
        <v>1.8927999999999976</v>
      </c>
      <c r="C63">
        <f>BrentForwardCurves!C61-'Dubai&amp;Tapis'!C62</f>
        <v>1.8638000000000012</v>
      </c>
      <c r="D63">
        <f>BrentForwardCurves!D61-'Dubai&amp;Tapis'!D62</f>
        <v>1.8375999999999983</v>
      </c>
      <c r="F63" s="15">
        <f t="shared" si="4"/>
        <v>2.8999999999996362E-2</v>
      </c>
      <c r="G63" s="15">
        <f t="shared" si="5"/>
        <v>2.6200000000002888E-2</v>
      </c>
      <c r="I63">
        <f t="shared" si="2"/>
        <v>-5.3400000000003445E-2</v>
      </c>
      <c r="J63">
        <f t="shared" si="3"/>
        <v>-0.1214999999999975</v>
      </c>
    </row>
    <row r="64" spans="1:10" x14ac:dyDescent="0.2">
      <c r="A64" s="1">
        <v>35430</v>
      </c>
      <c r="B64">
        <f>BrentForwardCurves!B62-'Dubai&amp;Tapis'!B63</f>
        <v>1.8506999999999998</v>
      </c>
      <c r="C64">
        <f>BrentForwardCurves!C62-'Dubai&amp;Tapis'!C63</f>
        <v>1.8350000000000009</v>
      </c>
      <c r="D64">
        <f>BrentForwardCurves!D62-'Dubai&amp;Tapis'!D63</f>
        <v>1.8113000000000028</v>
      </c>
      <c r="F64" s="15">
        <f t="shared" si="4"/>
        <v>1.5699999999998937E-2</v>
      </c>
      <c r="G64" s="15">
        <f t="shared" si="5"/>
        <v>2.3699999999998056E-2</v>
      </c>
      <c r="I64">
        <f t="shared" si="2"/>
        <v>-1.3299999999997425E-2</v>
      </c>
      <c r="J64">
        <f t="shared" si="3"/>
        <v>-2.5000000000048317E-3</v>
      </c>
    </row>
    <row r="65" spans="1:10" x14ac:dyDescent="0.2">
      <c r="A65" s="1">
        <v>35461</v>
      </c>
      <c r="B65">
        <f>BrentForwardCurves!B63-'Dubai&amp;Tapis'!B64</f>
        <v>1.9562999999999988</v>
      </c>
      <c r="C65">
        <f>BrentForwardCurves!C63-'Dubai&amp;Tapis'!C64</f>
        <v>1.9710999999999999</v>
      </c>
      <c r="D65">
        <f>BrentForwardCurves!D63-'Dubai&amp;Tapis'!D64</f>
        <v>1.9296000000000006</v>
      </c>
      <c r="F65" s="15">
        <f t="shared" si="4"/>
        <v>-1.4800000000001035E-2</v>
      </c>
      <c r="G65" s="15">
        <f t="shared" si="5"/>
        <v>4.1499999999999204E-2</v>
      </c>
      <c r="I65">
        <f t="shared" si="2"/>
        <v>-3.0499999999999972E-2</v>
      </c>
      <c r="J65">
        <f t="shared" si="3"/>
        <v>1.7800000000001148E-2</v>
      </c>
    </row>
    <row r="66" spans="1:10" x14ac:dyDescent="0.2">
      <c r="A66" s="1">
        <v>35489</v>
      </c>
      <c r="B66">
        <f>BrentForwardCurves!B64-'Dubai&amp;Tapis'!B65</f>
        <v>1.9055</v>
      </c>
      <c r="C66">
        <f>BrentForwardCurves!C64-'Dubai&amp;Tapis'!C65</f>
        <v>1.8815000000000026</v>
      </c>
      <c r="D66">
        <f>BrentForwardCurves!D64-'Dubai&amp;Tapis'!D65</f>
        <v>1.9134999999999991</v>
      </c>
      <c r="F66" s="15">
        <f t="shared" si="4"/>
        <v>2.3999999999997357E-2</v>
      </c>
      <c r="G66" s="15">
        <f t="shared" si="5"/>
        <v>-3.1999999999996476E-2</v>
      </c>
      <c r="I66">
        <f t="shared" si="2"/>
        <v>3.8799999999998391E-2</v>
      </c>
      <c r="J66">
        <f t="shared" si="3"/>
        <v>-7.349999999999568E-2</v>
      </c>
    </row>
    <row r="67" spans="1:10" x14ac:dyDescent="0.2">
      <c r="A67" s="1">
        <v>35520</v>
      </c>
      <c r="B67">
        <f>BrentForwardCurves!B65-'Dubai&amp;Tapis'!B66</f>
        <v>1.5640999999999998</v>
      </c>
      <c r="C67">
        <f>BrentForwardCurves!C65-'Dubai&amp;Tapis'!C66</f>
        <v>1.589500000000001</v>
      </c>
      <c r="D67">
        <f>BrentForwardCurves!D65-'Dubai&amp;Tapis'!D66</f>
        <v>1.6713999999999984</v>
      </c>
      <c r="F67" s="15">
        <f t="shared" si="4"/>
        <v>-2.5400000000001199E-2</v>
      </c>
      <c r="G67" s="15">
        <f t="shared" si="5"/>
        <v>-8.1899999999997419E-2</v>
      </c>
      <c r="I67">
        <f t="shared" si="2"/>
        <v>-4.9399999999998556E-2</v>
      </c>
      <c r="J67">
        <f t="shared" si="3"/>
        <v>-4.9900000000000944E-2</v>
      </c>
    </row>
    <row r="68" spans="1:10" x14ac:dyDescent="0.2">
      <c r="A68" s="1">
        <v>35550</v>
      </c>
      <c r="B68">
        <f>BrentForwardCurves!B66-'Dubai&amp;Tapis'!B67</f>
        <v>1.4932000000000016</v>
      </c>
      <c r="C68">
        <f>BrentForwardCurves!C66-'Dubai&amp;Tapis'!C67</f>
        <v>1.5343000000000018</v>
      </c>
      <c r="D68">
        <f>BrentForwardCurves!D66-'Dubai&amp;Tapis'!D67</f>
        <v>1.6630000000000003</v>
      </c>
      <c r="F68" s="15">
        <f t="shared" si="4"/>
        <v>-4.1100000000000136E-2</v>
      </c>
      <c r="G68" s="15">
        <f t="shared" si="5"/>
        <v>-0.12869999999999848</v>
      </c>
      <c r="I68">
        <f t="shared" si="2"/>
        <v>-1.5699999999998937E-2</v>
      </c>
      <c r="J68">
        <f t="shared" si="3"/>
        <v>-4.6800000000001063E-2</v>
      </c>
    </row>
    <row r="69" spans="1:10" x14ac:dyDescent="0.2">
      <c r="A69" s="1">
        <v>35580</v>
      </c>
      <c r="B69">
        <f>BrentForwardCurves!B67-'Dubai&amp;Tapis'!B68</f>
        <v>0.7762999999999991</v>
      </c>
      <c r="C69">
        <f>BrentForwardCurves!C67-'Dubai&amp;Tapis'!C68</f>
        <v>1.0824999999999996</v>
      </c>
      <c r="D69">
        <f>BrentForwardCurves!D67-'Dubai&amp;Tapis'!D68</f>
        <v>1.2882999999999996</v>
      </c>
      <c r="F69" s="15">
        <f t="shared" ref="F69:F100" si="6">B69-C69</f>
        <v>-0.30620000000000047</v>
      </c>
      <c r="G69" s="15">
        <f t="shared" ref="G69:G100" si="7">C69-D69</f>
        <v>-0.20579999999999998</v>
      </c>
      <c r="I69">
        <f t="shared" si="2"/>
        <v>-0.26510000000000034</v>
      </c>
      <c r="J69">
        <f t="shared" si="3"/>
        <v>-7.7100000000001501E-2</v>
      </c>
    </row>
    <row r="70" spans="1:10" x14ac:dyDescent="0.2">
      <c r="A70" s="1">
        <v>35611</v>
      </c>
      <c r="B70">
        <f>BrentForwardCurves!B68-'Dubai&amp;Tapis'!B69</f>
        <v>0.74220000000000041</v>
      </c>
      <c r="C70">
        <f>BrentForwardCurves!C68-'Dubai&amp;Tapis'!C69</f>
        <v>0.88620000000000232</v>
      </c>
      <c r="D70">
        <f>BrentForwardCurves!D68-'Dubai&amp;Tapis'!D69</f>
        <v>1.0655000000000001</v>
      </c>
      <c r="F70" s="15">
        <f t="shared" si="6"/>
        <v>-0.1440000000000019</v>
      </c>
      <c r="G70" s="15">
        <f t="shared" si="7"/>
        <v>-0.17929999999999779</v>
      </c>
      <c r="I70">
        <f t="shared" si="2"/>
        <v>0.16219999999999857</v>
      </c>
      <c r="J70">
        <f t="shared" si="3"/>
        <v>2.6500000000002188E-2</v>
      </c>
    </row>
    <row r="71" spans="1:10" x14ac:dyDescent="0.2">
      <c r="A71" s="1">
        <v>35642</v>
      </c>
      <c r="B71">
        <f>BrentForwardCurves!B69-'Dubai&amp;Tapis'!B70</f>
        <v>1.0350000000000001</v>
      </c>
      <c r="C71">
        <f>BrentForwardCurves!C69-'Dubai&amp;Tapis'!C70</f>
        <v>1.0686999999999998</v>
      </c>
      <c r="D71">
        <f>BrentForwardCurves!D69-'Dubai&amp;Tapis'!D70</f>
        <v>1.1147999999999989</v>
      </c>
      <c r="F71" s="15">
        <f t="shared" si="6"/>
        <v>-3.3699999999999619E-2</v>
      </c>
      <c r="G71" s="15">
        <f t="shared" si="7"/>
        <v>-4.6099999999999142E-2</v>
      </c>
      <c r="I71">
        <f t="shared" ref="I71:I111" si="8">F71-F70</f>
        <v>0.11030000000000229</v>
      </c>
      <c r="J71">
        <f t="shared" ref="J71:J111" si="9">G71-G70</f>
        <v>0.13319999999999865</v>
      </c>
    </row>
    <row r="72" spans="1:10" x14ac:dyDescent="0.2">
      <c r="A72" s="1">
        <v>35671</v>
      </c>
      <c r="B72">
        <f>BrentForwardCurves!B70-'Dubai&amp;Tapis'!B71</f>
        <v>1.1014000000000017</v>
      </c>
      <c r="C72">
        <f>BrentForwardCurves!C70-'Dubai&amp;Tapis'!C71</f>
        <v>1.2410999999999994</v>
      </c>
      <c r="D72">
        <f>BrentForwardCurves!D70-'Dubai&amp;Tapis'!D71</f>
        <v>1.3501000000000012</v>
      </c>
      <c r="F72" s="15">
        <f t="shared" si="6"/>
        <v>-0.13969999999999771</v>
      </c>
      <c r="G72" s="15">
        <f t="shared" si="7"/>
        <v>-0.10900000000000176</v>
      </c>
      <c r="I72">
        <f t="shared" si="8"/>
        <v>-0.1059999999999981</v>
      </c>
      <c r="J72">
        <f t="shared" si="9"/>
        <v>-6.290000000000262E-2</v>
      </c>
    </row>
    <row r="73" spans="1:10" x14ac:dyDescent="0.2">
      <c r="A73" s="1">
        <v>35703</v>
      </c>
      <c r="B73">
        <f>BrentForwardCurves!B71-'Dubai&amp;Tapis'!B72</f>
        <v>0.67159999999999798</v>
      </c>
      <c r="C73">
        <f>BrentForwardCurves!C71-'Dubai&amp;Tapis'!C72</f>
        <v>0.88000000000000256</v>
      </c>
      <c r="D73">
        <f>BrentForwardCurves!D71-'Dubai&amp;Tapis'!D72</f>
        <v>1.0622000000000007</v>
      </c>
      <c r="F73" s="15">
        <f t="shared" si="6"/>
        <v>-0.20840000000000458</v>
      </c>
      <c r="G73" s="15">
        <f t="shared" si="7"/>
        <v>-0.18219999999999814</v>
      </c>
      <c r="I73">
        <f t="shared" si="8"/>
        <v>-6.8700000000006867E-2</v>
      </c>
      <c r="J73">
        <f t="shared" si="9"/>
        <v>-7.3199999999996379E-2</v>
      </c>
    </row>
    <row r="74" spans="1:10" x14ac:dyDescent="0.2">
      <c r="A74" s="1">
        <v>35734</v>
      </c>
      <c r="B74">
        <f>BrentForwardCurves!B72-'Dubai&amp;Tapis'!B73</f>
        <v>0.96089999999999876</v>
      </c>
      <c r="C74">
        <f>BrentForwardCurves!C72-'Dubai&amp;Tapis'!C73</f>
        <v>1.0869999999999997</v>
      </c>
      <c r="D74">
        <f>BrentForwardCurves!D72-'Dubai&amp;Tapis'!D73</f>
        <v>1.1358999999999995</v>
      </c>
      <c r="F74" s="15">
        <f t="shared" si="6"/>
        <v>-0.12610000000000099</v>
      </c>
      <c r="G74" s="15">
        <f t="shared" si="7"/>
        <v>-4.8899999999999721E-2</v>
      </c>
      <c r="I74">
        <f t="shared" si="8"/>
        <v>8.2300000000003593E-2</v>
      </c>
      <c r="J74">
        <f t="shared" si="9"/>
        <v>0.13329999999999842</v>
      </c>
    </row>
    <row r="75" spans="1:10" x14ac:dyDescent="0.2">
      <c r="A75" s="1">
        <v>35762</v>
      </c>
      <c r="B75">
        <f>BrentForwardCurves!B73-'Dubai&amp;Tapis'!B74</f>
        <v>0.83520000000000039</v>
      </c>
      <c r="C75">
        <f>BrentForwardCurves!C73-'Dubai&amp;Tapis'!C74</f>
        <v>0.91929999999999978</v>
      </c>
      <c r="D75">
        <f>BrentForwardCurves!D73-'Dubai&amp;Tapis'!D74</f>
        <v>0.96520000000000294</v>
      </c>
      <c r="F75" s="15">
        <f t="shared" si="6"/>
        <v>-8.4099999999999397E-2</v>
      </c>
      <c r="G75" s="15">
        <f t="shared" si="7"/>
        <v>-4.590000000000316E-2</v>
      </c>
      <c r="I75">
        <f t="shared" si="8"/>
        <v>4.2000000000001592E-2</v>
      </c>
      <c r="J75">
        <f t="shared" si="9"/>
        <v>2.999999999996561E-3</v>
      </c>
    </row>
    <row r="76" spans="1:10" x14ac:dyDescent="0.2">
      <c r="A76" s="1">
        <v>35795</v>
      </c>
      <c r="B76">
        <f>BrentForwardCurves!B74-'Dubai&amp;Tapis'!B75</f>
        <v>1.2260999999999989</v>
      </c>
      <c r="C76">
        <f>BrentForwardCurves!C74-'Dubai&amp;Tapis'!C75</f>
        <v>1.2393999999999998</v>
      </c>
      <c r="D76">
        <f>BrentForwardCurves!D74-'Dubai&amp;Tapis'!D75</f>
        <v>1.2124000000000024</v>
      </c>
      <c r="F76" s="15">
        <f t="shared" si="6"/>
        <v>-1.3300000000000978E-2</v>
      </c>
      <c r="G76" s="15">
        <f t="shared" si="7"/>
        <v>2.699999999999747E-2</v>
      </c>
      <c r="I76">
        <f t="shared" si="8"/>
        <v>7.079999999999842E-2</v>
      </c>
      <c r="J76">
        <f t="shared" si="9"/>
        <v>7.2900000000000631E-2</v>
      </c>
    </row>
    <row r="77" spans="1:10" x14ac:dyDescent="0.2">
      <c r="A77" s="1">
        <v>35825</v>
      </c>
      <c r="B77">
        <f>BrentForwardCurves!B75-'Dubai&amp;Tapis'!B76</f>
        <v>2.2127999999999997</v>
      </c>
      <c r="C77">
        <f>BrentForwardCurves!C75-'Dubai&amp;Tapis'!C76</f>
        <v>1.8704999999999998</v>
      </c>
      <c r="D77">
        <f>BrentForwardCurves!D75-'Dubai&amp;Tapis'!D76</f>
        <v>1.7485999999999997</v>
      </c>
      <c r="F77" s="15">
        <f t="shared" si="6"/>
        <v>0.34229999999999983</v>
      </c>
      <c r="G77" s="15">
        <f t="shared" si="7"/>
        <v>0.12190000000000012</v>
      </c>
      <c r="I77">
        <f t="shared" si="8"/>
        <v>0.3556000000000008</v>
      </c>
      <c r="J77">
        <f t="shared" si="9"/>
        <v>9.4900000000002649E-2</v>
      </c>
    </row>
    <row r="78" spans="1:10" x14ac:dyDescent="0.2">
      <c r="A78" s="1">
        <v>35853</v>
      </c>
      <c r="B78">
        <f>BrentForwardCurves!B76-'Dubai&amp;Tapis'!B77</f>
        <v>2.3707999999999991</v>
      </c>
      <c r="C78">
        <f>BrentForwardCurves!C76-'Dubai&amp;Tapis'!C77</f>
        <v>2.2612000000000005</v>
      </c>
      <c r="D78">
        <f>BrentForwardCurves!D76-'Dubai&amp;Tapis'!D77</f>
        <v>2.2172999999999998</v>
      </c>
      <c r="F78" s="15">
        <f t="shared" si="6"/>
        <v>0.10959999999999859</v>
      </c>
      <c r="G78" s="15">
        <f t="shared" si="7"/>
        <v>4.3900000000000716E-2</v>
      </c>
      <c r="I78">
        <f t="shared" si="8"/>
        <v>-0.23270000000000124</v>
      </c>
      <c r="J78">
        <f t="shared" si="9"/>
        <v>-7.7999999999999403E-2</v>
      </c>
    </row>
    <row r="79" spans="1:10" x14ac:dyDescent="0.2">
      <c r="A79" s="1">
        <v>35885</v>
      </c>
      <c r="B79">
        <f>BrentForwardCurves!B77-'Dubai&amp;Tapis'!B78</f>
        <v>2.2851999999999997</v>
      </c>
      <c r="C79">
        <f>BrentForwardCurves!C77-'Dubai&amp;Tapis'!C78</f>
        <v>2.2174999999999994</v>
      </c>
      <c r="D79">
        <f>BrentForwardCurves!D77-'Dubai&amp;Tapis'!D78</f>
        <v>2.2501999999999995</v>
      </c>
      <c r="F79" s="15">
        <f t="shared" si="6"/>
        <v>6.7700000000000315E-2</v>
      </c>
      <c r="G79" s="15">
        <f t="shared" si="7"/>
        <v>-3.2700000000000173E-2</v>
      </c>
      <c r="I79">
        <f t="shared" si="8"/>
        <v>-4.1899999999998272E-2</v>
      </c>
      <c r="J79">
        <f t="shared" si="9"/>
        <v>-7.660000000000089E-2</v>
      </c>
    </row>
    <row r="80" spans="1:10" x14ac:dyDescent="0.2">
      <c r="A80" s="1">
        <v>35915</v>
      </c>
      <c r="B80">
        <f>BrentForwardCurves!B78-'Dubai&amp;Tapis'!B79</f>
        <v>1.8884999999999987</v>
      </c>
      <c r="C80">
        <f>BrentForwardCurves!C78-'Dubai&amp;Tapis'!C79</f>
        <v>1.9378999999999991</v>
      </c>
      <c r="D80">
        <f>BrentForwardCurves!D78-'Dubai&amp;Tapis'!D79</f>
        <v>2.0358999999999998</v>
      </c>
      <c r="F80" s="15">
        <f t="shared" si="6"/>
        <v>-4.9400000000000333E-2</v>
      </c>
      <c r="G80" s="15">
        <f t="shared" si="7"/>
        <v>-9.8000000000000753E-2</v>
      </c>
      <c r="I80">
        <f t="shared" si="8"/>
        <v>-0.11710000000000065</v>
      </c>
      <c r="J80">
        <f t="shared" si="9"/>
        <v>-6.530000000000058E-2</v>
      </c>
    </row>
    <row r="81" spans="1:10" x14ac:dyDescent="0.2">
      <c r="A81" s="1">
        <v>35944</v>
      </c>
      <c r="B81">
        <f>BrentForwardCurves!B79-'Dubai&amp;Tapis'!B80</f>
        <v>1.6845999999999997</v>
      </c>
      <c r="C81">
        <f>BrentForwardCurves!C79-'Dubai&amp;Tapis'!C80</f>
        <v>1.7396999999999991</v>
      </c>
      <c r="D81">
        <f>BrentForwardCurves!D79-'Dubai&amp;Tapis'!D80</f>
        <v>1.8530999999999995</v>
      </c>
      <c r="F81" s="15">
        <f t="shared" si="6"/>
        <v>-5.5099999999999483E-2</v>
      </c>
      <c r="G81" s="15">
        <f t="shared" si="7"/>
        <v>-0.11340000000000039</v>
      </c>
      <c r="I81">
        <f t="shared" si="8"/>
        <v>-5.6999999999991502E-3</v>
      </c>
      <c r="J81">
        <f t="shared" si="9"/>
        <v>-1.5399999999999636E-2</v>
      </c>
    </row>
    <row r="82" spans="1:10" x14ac:dyDescent="0.2">
      <c r="A82" s="1">
        <v>35976</v>
      </c>
      <c r="B82">
        <f>BrentForwardCurves!B80-'Dubai&amp;Tapis'!B81</f>
        <v>1.6489000000000011</v>
      </c>
      <c r="C82">
        <f>BrentForwardCurves!C80-'Dubai&amp;Tapis'!C81</f>
        <v>1.8499999999999996</v>
      </c>
      <c r="D82">
        <f>BrentForwardCurves!D80-'Dubai&amp;Tapis'!D81</f>
        <v>1.9525000000000006</v>
      </c>
      <c r="F82" s="15">
        <f t="shared" si="6"/>
        <v>-0.2010999999999985</v>
      </c>
      <c r="G82" s="15">
        <f t="shared" si="7"/>
        <v>-0.10250000000000092</v>
      </c>
      <c r="I82">
        <f t="shared" si="8"/>
        <v>-0.14599999999999902</v>
      </c>
      <c r="J82">
        <f t="shared" si="9"/>
        <v>1.0899999999999466E-2</v>
      </c>
    </row>
    <row r="83" spans="1:10" x14ac:dyDescent="0.2">
      <c r="A83" s="1">
        <v>36007</v>
      </c>
      <c r="B83">
        <f>BrentForwardCurves!B81-'Dubai&amp;Tapis'!B82</f>
        <v>0.85169999999999924</v>
      </c>
      <c r="C83">
        <f>BrentForwardCurves!C81-'Dubai&amp;Tapis'!C82</f>
        <v>1.1718999999999991</v>
      </c>
      <c r="D83">
        <f>BrentForwardCurves!D81-'Dubai&amp;Tapis'!D82</f>
        <v>1.4172000000000011</v>
      </c>
      <c r="F83" s="15">
        <f t="shared" si="6"/>
        <v>-0.32019999999999982</v>
      </c>
      <c r="G83" s="15">
        <f t="shared" si="7"/>
        <v>-0.24530000000000207</v>
      </c>
      <c r="I83">
        <f t="shared" si="8"/>
        <v>-0.11910000000000132</v>
      </c>
      <c r="J83">
        <f t="shared" si="9"/>
        <v>-0.14280000000000115</v>
      </c>
    </row>
    <row r="84" spans="1:10" x14ac:dyDescent="0.2">
      <c r="A84" s="1">
        <v>36038</v>
      </c>
      <c r="B84">
        <f>BrentForwardCurves!B82-'Dubai&amp;Tapis'!B83</f>
        <v>8.2499999999999574E-2</v>
      </c>
      <c r="C84">
        <f>BrentForwardCurves!C82-'Dubai&amp;Tapis'!C83</f>
        <v>0.4977999999999998</v>
      </c>
      <c r="D84">
        <f>BrentForwardCurves!D82-'Dubai&amp;Tapis'!D83</f>
        <v>0.88260000000000005</v>
      </c>
      <c r="F84" s="15">
        <f t="shared" si="6"/>
        <v>-0.41530000000000022</v>
      </c>
      <c r="G84" s="15">
        <f t="shared" si="7"/>
        <v>-0.38480000000000025</v>
      </c>
      <c r="I84">
        <f t="shared" si="8"/>
        <v>-9.5100000000000406E-2</v>
      </c>
      <c r="J84">
        <f t="shared" si="9"/>
        <v>-0.13949999999999818</v>
      </c>
    </row>
    <row r="85" spans="1:10" x14ac:dyDescent="0.2">
      <c r="A85" s="1">
        <v>36068</v>
      </c>
      <c r="B85">
        <f>BrentForwardCurves!B83-'Dubai&amp;Tapis'!B84</f>
        <v>0.53159999999999918</v>
      </c>
      <c r="C85">
        <f>BrentForwardCurves!C83-'Dubai&amp;Tapis'!C84</f>
        <v>0.81589999999999918</v>
      </c>
      <c r="D85">
        <f>BrentForwardCurves!D83-'Dubai&amp;Tapis'!D84</f>
        <v>1.0505999999999993</v>
      </c>
      <c r="F85" s="15">
        <f t="shared" si="6"/>
        <v>-0.2843</v>
      </c>
      <c r="G85" s="15">
        <f t="shared" si="7"/>
        <v>-0.23470000000000013</v>
      </c>
      <c r="I85">
        <f t="shared" si="8"/>
        <v>0.13100000000000023</v>
      </c>
      <c r="J85">
        <f t="shared" si="9"/>
        <v>0.15010000000000012</v>
      </c>
    </row>
    <row r="86" spans="1:10" x14ac:dyDescent="0.2">
      <c r="A86" s="1">
        <v>36098</v>
      </c>
      <c r="B86">
        <f>BrentForwardCurves!B84-'Dubai&amp;Tapis'!B85</f>
        <v>0.43389999999999951</v>
      </c>
      <c r="C86">
        <f>BrentForwardCurves!C84-'Dubai&amp;Tapis'!C85</f>
        <v>0.59769999999999968</v>
      </c>
      <c r="D86">
        <f>BrentForwardCurves!D84-'Dubai&amp;Tapis'!D85</f>
        <v>0.85289999999999999</v>
      </c>
      <c r="F86" s="15">
        <f t="shared" si="6"/>
        <v>-0.16380000000000017</v>
      </c>
      <c r="G86" s="15">
        <f t="shared" si="7"/>
        <v>-0.25520000000000032</v>
      </c>
      <c r="I86">
        <f t="shared" si="8"/>
        <v>0.12049999999999983</v>
      </c>
      <c r="J86">
        <f t="shared" si="9"/>
        <v>-2.0500000000000185E-2</v>
      </c>
    </row>
    <row r="87" spans="1:10" x14ac:dyDescent="0.2">
      <c r="A87" s="1">
        <v>36129</v>
      </c>
      <c r="B87">
        <f>BrentForwardCurves!B85-'Dubai&amp;Tapis'!B86</f>
        <v>7.809999999999917E-2</v>
      </c>
      <c r="C87">
        <f>BrentForwardCurves!C85-'Dubai&amp;Tapis'!C86</f>
        <v>0.32000000000000028</v>
      </c>
      <c r="D87">
        <f>BrentForwardCurves!D85-'Dubai&amp;Tapis'!D86</f>
        <v>0.59569999999999901</v>
      </c>
      <c r="F87" s="15">
        <f t="shared" si="6"/>
        <v>-0.24190000000000111</v>
      </c>
      <c r="G87" s="15">
        <f t="shared" si="7"/>
        <v>-0.27569999999999872</v>
      </c>
      <c r="I87">
        <f t="shared" si="8"/>
        <v>-7.8100000000000946E-2</v>
      </c>
      <c r="J87">
        <f t="shared" si="9"/>
        <v>-2.0499999999998408E-2</v>
      </c>
    </row>
    <row r="88" spans="1:10" x14ac:dyDescent="0.2">
      <c r="A88" s="1">
        <v>36160</v>
      </c>
      <c r="B88">
        <f>BrentForwardCurves!B86-'Dubai&amp;Tapis'!B87</f>
        <v>9.7300000000000608E-2</v>
      </c>
      <c r="C88">
        <f>BrentForwardCurves!C86-'Dubai&amp;Tapis'!C87</f>
        <v>0.11359999999999992</v>
      </c>
      <c r="D88">
        <f>BrentForwardCurves!D86-'Dubai&amp;Tapis'!D87</f>
        <v>0.20310000000000095</v>
      </c>
      <c r="F88" s="15">
        <f t="shared" si="6"/>
        <v>-1.6299999999999315E-2</v>
      </c>
      <c r="G88" s="15">
        <f t="shared" si="7"/>
        <v>-8.9500000000001023E-2</v>
      </c>
      <c r="I88">
        <f t="shared" si="8"/>
        <v>0.2256000000000018</v>
      </c>
      <c r="J88">
        <f t="shared" si="9"/>
        <v>0.1861999999999977</v>
      </c>
    </row>
    <row r="89" spans="1:10" x14ac:dyDescent="0.2">
      <c r="A89" s="1">
        <v>36189</v>
      </c>
      <c r="B89">
        <f>BrentForwardCurves!B87-'Dubai&amp;Tapis'!B88</f>
        <v>0.35630000000000095</v>
      </c>
      <c r="C89">
        <f>BrentForwardCurves!C87-'Dubai&amp;Tapis'!C88</f>
        <v>0.22550000000000026</v>
      </c>
      <c r="D89">
        <f>BrentForwardCurves!D87-'Dubai&amp;Tapis'!D88</f>
        <v>0.27200000000000024</v>
      </c>
      <c r="F89" s="15">
        <f t="shared" si="6"/>
        <v>0.13080000000000069</v>
      </c>
      <c r="G89" s="15">
        <f t="shared" si="7"/>
        <v>-4.6499999999999986E-2</v>
      </c>
      <c r="I89">
        <f t="shared" si="8"/>
        <v>0.14710000000000001</v>
      </c>
      <c r="J89">
        <f t="shared" si="9"/>
        <v>4.3000000000001037E-2</v>
      </c>
    </row>
    <row r="90" spans="1:10" x14ac:dyDescent="0.2">
      <c r="A90" s="1">
        <v>36217</v>
      </c>
      <c r="B90">
        <f>BrentForwardCurves!B88-'Dubai&amp;Tapis'!B89</f>
        <v>0.51779999999999937</v>
      </c>
      <c r="C90">
        <f>BrentForwardCurves!C88-'Dubai&amp;Tapis'!C89</f>
        <v>0.44030000000000058</v>
      </c>
      <c r="D90">
        <f>BrentForwardCurves!D88-'Dubai&amp;Tapis'!D89</f>
        <v>0.46329999999999849</v>
      </c>
      <c r="F90" s="15">
        <f t="shared" si="6"/>
        <v>7.7499999999998792E-2</v>
      </c>
      <c r="G90" s="15">
        <f t="shared" si="7"/>
        <v>-2.2999999999997911E-2</v>
      </c>
      <c r="I90">
        <f t="shared" si="8"/>
        <v>-5.3300000000001901E-2</v>
      </c>
      <c r="J90">
        <f t="shared" si="9"/>
        <v>2.3500000000002075E-2</v>
      </c>
    </row>
    <row r="91" spans="1:10" x14ac:dyDescent="0.2">
      <c r="A91" s="1">
        <v>36250</v>
      </c>
      <c r="B91">
        <f>BrentForwardCurves!B89-'Dubai&amp;Tapis'!B90</f>
        <v>0.47609999999999886</v>
      </c>
      <c r="C91">
        <f>BrentForwardCurves!C89-'Dubai&amp;Tapis'!C90</f>
        <v>0.47909999999999897</v>
      </c>
      <c r="D91">
        <f>BrentForwardCurves!D89-'Dubai&amp;Tapis'!D90</f>
        <v>0.52070000000000149</v>
      </c>
      <c r="F91" s="15">
        <f t="shared" si="6"/>
        <v>-3.0000000000001137E-3</v>
      </c>
      <c r="G91" s="15">
        <f t="shared" si="7"/>
        <v>-4.1600000000002524E-2</v>
      </c>
      <c r="I91">
        <f t="shared" si="8"/>
        <v>-8.0499999999998906E-2</v>
      </c>
      <c r="J91">
        <f t="shared" si="9"/>
        <v>-1.8600000000004613E-2</v>
      </c>
    </row>
    <row r="92" spans="1:10" x14ac:dyDescent="0.2">
      <c r="A92" s="1">
        <v>36280</v>
      </c>
      <c r="B92">
        <f>BrentForwardCurves!B90-'Dubai&amp;Tapis'!B91</f>
        <v>0.4953000000000003</v>
      </c>
      <c r="C92">
        <f>BrentForwardCurves!C90-'Dubai&amp;Tapis'!C91</f>
        <v>0.38189999999999991</v>
      </c>
      <c r="D92">
        <f>BrentForwardCurves!D90-'Dubai&amp;Tapis'!D91</f>
        <v>0.39860000000000007</v>
      </c>
      <c r="F92" s="15">
        <f t="shared" si="6"/>
        <v>0.11340000000000039</v>
      </c>
      <c r="G92" s="15">
        <f t="shared" si="7"/>
        <v>-1.6700000000000159E-2</v>
      </c>
      <c r="I92">
        <f t="shared" si="8"/>
        <v>0.1164000000000005</v>
      </c>
      <c r="J92">
        <f t="shared" si="9"/>
        <v>2.4900000000002365E-2</v>
      </c>
    </row>
    <row r="93" spans="1:10" x14ac:dyDescent="0.2">
      <c r="A93" s="1">
        <v>36311</v>
      </c>
      <c r="B93">
        <f>BrentForwardCurves!B91-'Dubai&amp;Tapis'!B92</f>
        <v>0.43389999999999951</v>
      </c>
      <c r="C93">
        <f>BrentForwardCurves!C91-'Dubai&amp;Tapis'!C92</f>
        <v>0.45290000000000141</v>
      </c>
      <c r="D93">
        <f>BrentForwardCurves!D91-'Dubai&amp;Tapis'!D92</f>
        <v>0.52270000000000039</v>
      </c>
      <c r="F93" s="15">
        <f t="shared" si="6"/>
        <v>-1.9000000000001904E-2</v>
      </c>
      <c r="G93" s="15">
        <f t="shared" si="7"/>
        <v>-6.9799999999998974E-2</v>
      </c>
      <c r="I93">
        <f t="shared" si="8"/>
        <v>-0.13240000000000229</v>
      </c>
      <c r="J93">
        <f t="shared" si="9"/>
        <v>-5.3099999999998815E-2</v>
      </c>
    </row>
    <row r="94" spans="1:10" x14ac:dyDescent="0.2">
      <c r="A94" s="1">
        <v>36341</v>
      </c>
      <c r="B94">
        <f>BrentForwardCurves!B92-'Dubai&amp;Tapis'!B93</f>
        <v>0.70800000000000196</v>
      </c>
      <c r="C94">
        <f>BrentForwardCurves!C92-'Dubai&amp;Tapis'!C93</f>
        <v>0.72409999999999819</v>
      </c>
      <c r="D94">
        <f>BrentForwardCurves!D92-'Dubai&amp;Tapis'!D93</f>
        <v>0.78349999999999831</v>
      </c>
      <c r="F94" s="15">
        <f t="shared" si="6"/>
        <v>-1.6099999999996228E-2</v>
      </c>
      <c r="G94" s="15">
        <f t="shared" si="7"/>
        <v>-5.9400000000000119E-2</v>
      </c>
      <c r="I94">
        <f t="shared" si="8"/>
        <v>2.9000000000056758E-3</v>
      </c>
      <c r="J94">
        <f t="shared" si="9"/>
        <v>1.0399999999998855E-2</v>
      </c>
    </row>
    <row r="95" spans="1:10" x14ac:dyDescent="0.2">
      <c r="A95" s="1">
        <v>36371</v>
      </c>
      <c r="B95">
        <f>BrentForwardCurves!B93-'Dubai&amp;Tapis'!B94</f>
        <v>0.9015999999999984</v>
      </c>
      <c r="C95">
        <f>BrentForwardCurves!C93-'Dubai&amp;Tapis'!C94</f>
        <v>0.70790000000000219</v>
      </c>
      <c r="D95">
        <f>BrentForwardCurves!D93-'Dubai&amp;Tapis'!D94</f>
        <v>0.671400000000002</v>
      </c>
      <c r="F95" s="15">
        <f t="shared" si="6"/>
        <v>0.19369999999999621</v>
      </c>
      <c r="G95" s="15">
        <f t="shared" si="7"/>
        <v>3.6500000000000199E-2</v>
      </c>
      <c r="I95">
        <f t="shared" si="8"/>
        <v>0.20979999999999244</v>
      </c>
      <c r="J95">
        <f t="shared" si="9"/>
        <v>9.5900000000000318E-2</v>
      </c>
    </row>
    <row r="96" spans="1:10" x14ac:dyDescent="0.2">
      <c r="A96" s="1">
        <v>36403</v>
      </c>
      <c r="B96">
        <f>BrentForwardCurves!B94-'Dubai&amp;Tapis'!B95</f>
        <v>0.95990000000000109</v>
      </c>
      <c r="C96">
        <f>BrentForwardCurves!C94-'Dubai&amp;Tapis'!C95</f>
        <v>0.77519999999999811</v>
      </c>
      <c r="D96">
        <f>BrentForwardCurves!D94-'Dubai&amp;Tapis'!D95</f>
        <v>0.69150000000000134</v>
      </c>
      <c r="F96" s="15">
        <f t="shared" si="6"/>
        <v>0.18470000000000297</v>
      </c>
      <c r="G96" s="15">
        <f t="shared" si="7"/>
        <v>8.3699999999996777E-2</v>
      </c>
      <c r="I96">
        <f t="shared" si="8"/>
        <v>-8.9999999999932356E-3</v>
      </c>
      <c r="J96">
        <f t="shared" si="9"/>
        <v>4.7199999999996578E-2</v>
      </c>
    </row>
    <row r="97" spans="1:10" x14ac:dyDescent="0.2">
      <c r="A97" s="1">
        <v>36433</v>
      </c>
      <c r="B97">
        <f>BrentForwardCurves!B95-'Dubai&amp;Tapis'!B96</f>
        <v>0.93929999999999936</v>
      </c>
      <c r="C97">
        <f>BrentForwardCurves!C95-'Dubai&amp;Tapis'!C96</f>
        <v>0.97269999999999968</v>
      </c>
      <c r="D97">
        <f>BrentForwardCurves!D95-'Dubai&amp;Tapis'!D96</f>
        <v>0.95519999999999783</v>
      </c>
      <c r="F97" s="15">
        <f t="shared" si="6"/>
        <v>-3.3400000000000318E-2</v>
      </c>
      <c r="G97" s="15">
        <f t="shared" si="7"/>
        <v>1.7500000000001847E-2</v>
      </c>
      <c r="I97">
        <f t="shared" si="8"/>
        <v>-0.21810000000000329</v>
      </c>
      <c r="J97">
        <f t="shared" si="9"/>
        <v>-6.619999999999493E-2</v>
      </c>
    </row>
    <row r="98" spans="1:10" x14ac:dyDescent="0.2">
      <c r="A98" s="1">
        <v>36462</v>
      </c>
      <c r="B98">
        <f>BrentForwardCurves!B96-'Dubai&amp;Tapis'!B97</f>
        <v>0.77780000000000271</v>
      </c>
      <c r="C98">
        <f>BrentForwardCurves!C96-'Dubai&amp;Tapis'!C97</f>
        <v>1.0285000000000011</v>
      </c>
      <c r="D98">
        <f>BrentForwardCurves!D96-'Dubai&amp;Tapis'!D97</f>
        <v>1.0780999999999992</v>
      </c>
      <c r="F98" s="15">
        <f t="shared" si="6"/>
        <v>-0.25069999999999837</v>
      </c>
      <c r="G98" s="15">
        <f t="shared" si="7"/>
        <v>-4.959999999999809E-2</v>
      </c>
      <c r="I98">
        <f t="shared" si="8"/>
        <v>-0.21729999999999805</v>
      </c>
      <c r="J98">
        <f t="shared" si="9"/>
        <v>-6.7099999999999937E-2</v>
      </c>
    </row>
    <row r="99" spans="1:10" x14ac:dyDescent="0.2">
      <c r="A99" s="1">
        <v>36494</v>
      </c>
      <c r="B99">
        <f>BrentForwardCurves!B97-'Dubai&amp;Tapis'!B98</f>
        <v>1.1238000000000028</v>
      </c>
      <c r="C99">
        <f>BrentForwardCurves!C97-'Dubai&amp;Tapis'!C98</f>
        <v>0.99750000000000227</v>
      </c>
      <c r="D99">
        <f>BrentForwardCurves!D97-'Dubai&amp;Tapis'!D98</f>
        <v>0.93359999999999843</v>
      </c>
      <c r="F99" s="15">
        <f t="shared" si="6"/>
        <v>0.12630000000000052</v>
      </c>
      <c r="G99" s="15">
        <f t="shared" si="7"/>
        <v>6.3900000000003843E-2</v>
      </c>
      <c r="I99">
        <f t="shared" si="8"/>
        <v>0.37699999999999889</v>
      </c>
      <c r="J99">
        <f t="shared" si="9"/>
        <v>0.11350000000000193</v>
      </c>
    </row>
    <row r="100" spans="1:10" x14ac:dyDescent="0.2">
      <c r="A100" s="1">
        <v>36525</v>
      </c>
      <c r="B100">
        <f>BrentForwardCurves!B98-'Dubai&amp;Tapis'!B99</f>
        <v>1.5484000000000009</v>
      </c>
      <c r="C100">
        <f>BrentForwardCurves!C98-'Dubai&amp;Tapis'!C99</f>
        <v>1.2110999999999983</v>
      </c>
      <c r="D100">
        <f>BrentForwardCurves!D98-'Dubai&amp;Tapis'!D99</f>
        <v>1.0333999999999968</v>
      </c>
      <c r="F100" s="15">
        <f t="shared" si="6"/>
        <v>0.3373000000000026</v>
      </c>
      <c r="G100" s="15">
        <f t="shared" si="7"/>
        <v>0.17770000000000152</v>
      </c>
      <c r="I100">
        <f t="shared" si="8"/>
        <v>0.21100000000000207</v>
      </c>
      <c r="J100">
        <f t="shared" si="9"/>
        <v>0.11379999999999768</v>
      </c>
    </row>
    <row r="101" spans="1:10" x14ac:dyDescent="0.2">
      <c r="A101" s="1">
        <v>36556</v>
      </c>
      <c r="B101">
        <f>BrentForwardCurves!B99-'Dubai&amp;Tapis'!B100</f>
        <v>1.8354999999999997</v>
      </c>
      <c r="C101">
        <f>BrentForwardCurves!C99-'Dubai&amp;Tapis'!C100</f>
        <v>1.5683000000000007</v>
      </c>
      <c r="D101">
        <f>BrentForwardCurves!D99-'Dubai&amp;Tapis'!D100</f>
        <v>1.4212999999999987</v>
      </c>
      <c r="F101" s="15">
        <f t="shared" ref="F101:F111" si="10">B101-C101</f>
        <v>0.26719999999999899</v>
      </c>
      <c r="G101" s="15">
        <f t="shared" ref="G101:G111" si="11">C101-D101</f>
        <v>0.14700000000000202</v>
      </c>
      <c r="I101">
        <f t="shared" si="8"/>
        <v>-7.0100000000003604E-2</v>
      </c>
      <c r="J101">
        <f t="shared" si="9"/>
        <v>-3.0699999999999505E-2</v>
      </c>
    </row>
    <row r="102" spans="1:10" x14ac:dyDescent="0.2">
      <c r="A102" s="1">
        <v>36585</v>
      </c>
      <c r="B102">
        <f>BrentForwardCurves!B100-'Dubai&amp;Tapis'!B101</f>
        <v>2.3485999999999976</v>
      </c>
      <c r="C102">
        <f>BrentForwardCurves!C100-'Dubai&amp;Tapis'!C101</f>
        <v>1.7393000000000001</v>
      </c>
      <c r="D102">
        <f>BrentForwardCurves!D100-'Dubai&amp;Tapis'!D101</f>
        <v>1.4468999999999994</v>
      </c>
      <c r="F102" s="15">
        <f t="shared" si="10"/>
        <v>0.60929999999999751</v>
      </c>
      <c r="G102" s="15">
        <f t="shared" si="11"/>
        <v>0.29240000000000066</v>
      </c>
      <c r="I102">
        <f t="shared" si="8"/>
        <v>0.34209999999999852</v>
      </c>
      <c r="J102">
        <f t="shared" si="9"/>
        <v>0.14539999999999864</v>
      </c>
    </row>
    <row r="103" spans="1:10" x14ac:dyDescent="0.2">
      <c r="A103" s="1">
        <v>36616</v>
      </c>
      <c r="B103">
        <f>BrentForwardCurves!B101-'Dubai&amp;Tapis'!B102</f>
        <v>2.2133000000000003</v>
      </c>
      <c r="C103">
        <f>BrentForwardCurves!C101-'Dubai&amp;Tapis'!C102</f>
        <v>1.9819999999999993</v>
      </c>
      <c r="D103">
        <f>BrentForwardCurves!D101-'Dubai&amp;Tapis'!D102</f>
        <v>1.7698</v>
      </c>
      <c r="F103" s="15">
        <f t="shared" si="10"/>
        <v>0.23130000000000095</v>
      </c>
      <c r="G103" s="15">
        <f t="shared" si="11"/>
        <v>0.21219999999999928</v>
      </c>
      <c r="I103">
        <f t="shared" si="8"/>
        <v>-0.37799999999999656</v>
      </c>
      <c r="J103">
        <f t="shared" si="9"/>
        <v>-8.0200000000001381E-2</v>
      </c>
    </row>
    <row r="104" spans="1:10" x14ac:dyDescent="0.2">
      <c r="A104" s="1">
        <v>36644</v>
      </c>
      <c r="B104">
        <f>BrentForwardCurves!B102-'Dubai&amp;Tapis'!B103</f>
        <v>1.0287000000000006</v>
      </c>
      <c r="C104">
        <f>BrentForwardCurves!C102-'Dubai&amp;Tapis'!C103</f>
        <v>1.3216000000000001</v>
      </c>
      <c r="D104">
        <f>BrentForwardCurves!D102-'Dubai&amp;Tapis'!D103</f>
        <v>1.4327000000000005</v>
      </c>
      <c r="F104" s="15">
        <f t="shared" si="10"/>
        <v>-0.29289999999999949</v>
      </c>
      <c r="G104" s="15">
        <f t="shared" si="11"/>
        <v>-0.11110000000000042</v>
      </c>
      <c r="I104">
        <f t="shared" si="8"/>
        <v>-0.52420000000000044</v>
      </c>
      <c r="J104">
        <f t="shared" si="9"/>
        <v>-0.3232999999999997</v>
      </c>
    </row>
    <row r="105" spans="1:10" x14ac:dyDescent="0.2">
      <c r="A105" s="1">
        <v>36677</v>
      </c>
      <c r="B105">
        <f>BrentForwardCurves!B103-'Dubai&amp;Tapis'!B104</f>
        <v>1.7295000000000016</v>
      </c>
      <c r="C105">
        <f>BrentForwardCurves!C103-'Dubai&amp;Tapis'!C104</f>
        <v>1.911999999999999</v>
      </c>
      <c r="D105">
        <f>BrentForwardCurves!D103-'Dubai&amp;Tapis'!D104</f>
        <v>1.8125999999999998</v>
      </c>
      <c r="F105" s="15">
        <f t="shared" si="10"/>
        <v>-0.18249999999999744</v>
      </c>
      <c r="G105" s="15">
        <f t="shared" si="11"/>
        <v>9.9399999999999267E-2</v>
      </c>
      <c r="I105">
        <f t="shared" si="8"/>
        <v>0.11040000000000205</v>
      </c>
      <c r="J105">
        <f t="shared" si="9"/>
        <v>0.21049999999999969</v>
      </c>
    </row>
    <row r="106" spans="1:10" x14ac:dyDescent="0.2">
      <c r="A106" s="1">
        <v>36707</v>
      </c>
      <c r="B106">
        <f>BrentForwardCurves!B104-'Dubai&amp;Tapis'!B105</f>
        <v>2.5227000000000004</v>
      </c>
      <c r="C106">
        <f>BrentForwardCurves!C104-'Dubai&amp;Tapis'!C105</f>
        <v>1.8861000000000026</v>
      </c>
      <c r="D106">
        <f>BrentForwardCurves!D104-'Dubai&amp;Tapis'!D105</f>
        <v>1.5897000000000006</v>
      </c>
      <c r="F106" s="15">
        <f t="shared" si="10"/>
        <v>0.63659999999999783</v>
      </c>
      <c r="G106" s="15">
        <f t="shared" si="11"/>
        <v>0.296400000000002</v>
      </c>
      <c r="I106">
        <f t="shared" si="8"/>
        <v>0.81909999999999528</v>
      </c>
      <c r="J106">
        <f t="shared" si="9"/>
        <v>0.19700000000000273</v>
      </c>
    </row>
    <row r="107" spans="1:10" x14ac:dyDescent="0.2">
      <c r="A107" s="1">
        <v>36738</v>
      </c>
      <c r="B107">
        <f>BrentForwardCurves!B105-'Dubai&amp;Tapis'!B106</f>
        <v>2.5871999999999993</v>
      </c>
      <c r="C107">
        <f>BrentForwardCurves!C105-'Dubai&amp;Tapis'!C106</f>
        <v>2.4020999999999972</v>
      </c>
      <c r="D107">
        <f>BrentForwardCurves!D105-'Dubai&amp;Tapis'!D106</f>
        <v>2.1530000000000022</v>
      </c>
      <c r="F107" s="15">
        <f t="shared" si="10"/>
        <v>0.18510000000000204</v>
      </c>
      <c r="G107" s="15">
        <f t="shared" si="11"/>
        <v>0.24909999999999499</v>
      </c>
      <c r="I107">
        <f t="shared" si="8"/>
        <v>-0.45149999999999579</v>
      </c>
      <c r="J107">
        <f t="shared" si="9"/>
        <v>-4.7300000000007003E-2</v>
      </c>
    </row>
    <row r="108" spans="1:10" x14ac:dyDescent="0.2">
      <c r="A108" s="1">
        <v>36769</v>
      </c>
      <c r="B108">
        <f>BrentForwardCurves!B106-'Dubai&amp;Tapis'!B107</f>
        <v>3.2222000000000008</v>
      </c>
      <c r="C108">
        <f>BrentForwardCurves!C106-'Dubai&amp;Tapis'!C107</f>
        <v>2.2796000000000021</v>
      </c>
      <c r="D108">
        <f>BrentForwardCurves!D106-'Dubai&amp;Tapis'!D107</f>
        <v>2.0517000000000003</v>
      </c>
      <c r="F108" s="15">
        <f t="shared" si="10"/>
        <v>0.94259999999999877</v>
      </c>
      <c r="G108" s="15">
        <f t="shared" si="11"/>
        <v>0.22790000000000177</v>
      </c>
      <c r="I108">
        <f t="shared" si="8"/>
        <v>0.75749999999999673</v>
      </c>
      <c r="J108">
        <f t="shared" si="9"/>
        <v>-2.1199999999993224E-2</v>
      </c>
    </row>
    <row r="109" spans="1:10" x14ac:dyDescent="0.2">
      <c r="A109" s="1">
        <v>36798</v>
      </c>
      <c r="B109">
        <f>BrentForwardCurves!B107-'Dubai&amp;Tapis'!B108</f>
        <v>2.3648000000000025</v>
      </c>
      <c r="C109">
        <f>BrentForwardCurves!C107-'Dubai&amp;Tapis'!C108</f>
        <v>1.6823999999999977</v>
      </c>
      <c r="D109">
        <f>BrentForwardCurves!D107-'Dubai&amp;Tapis'!D108</f>
        <v>1.6809999999999974</v>
      </c>
      <c r="F109" s="15">
        <f t="shared" si="10"/>
        <v>0.68240000000000478</v>
      </c>
      <c r="G109" s="15">
        <f t="shared" si="11"/>
        <v>1.4000000000002899E-3</v>
      </c>
      <c r="I109">
        <f t="shared" si="8"/>
        <v>-0.26019999999999399</v>
      </c>
      <c r="J109">
        <f t="shared" si="9"/>
        <v>-0.22650000000000148</v>
      </c>
    </row>
    <row r="110" spans="1:10" x14ac:dyDescent="0.2">
      <c r="A110" s="1">
        <v>36830</v>
      </c>
      <c r="B110">
        <f>BrentForwardCurves!B108-'Dubai&amp;Tapis'!B109</f>
        <v>0.86749999999999972</v>
      </c>
      <c r="C110">
        <f>BrentForwardCurves!C108-'Dubai&amp;Tapis'!C109</f>
        <v>1.3375000000000021</v>
      </c>
      <c r="D110">
        <f>BrentForwardCurves!D108-'Dubai&amp;Tapis'!D109</f>
        <v>1.8177000000000021</v>
      </c>
      <c r="F110" s="15">
        <f t="shared" si="10"/>
        <v>-0.47000000000000242</v>
      </c>
      <c r="G110" s="15">
        <f t="shared" si="11"/>
        <v>-0.48019999999999996</v>
      </c>
      <c r="I110">
        <f t="shared" si="8"/>
        <v>-1.1524000000000072</v>
      </c>
      <c r="J110">
        <f t="shared" si="9"/>
        <v>-0.48160000000000025</v>
      </c>
    </row>
    <row r="111" spans="1:10" x14ac:dyDescent="0.2">
      <c r="A111" s="1">
        <v>36860</v>
      </c>
      <c r="B111">
        <f>BrentForwardCurves!B109-'Dubai&amp;Tapis'!B110</f>
        <v>2.0684000000000005</v>
      </c>
      <c r="C111">
        <f>BrentForwardCurves!C109-'Dubai&amp;Tapis'!C110</f>
        <v>2.665899999999997</v>
      </c>
      <c r="D111">
        <f>BrentForwardCurves!D109-'Dubai&amp;Tapis'!D110</f>
        <v>2.1112000000000002</v>
      </c>
      <c r="F111" s="15">
        <f t="shared" si="10"/>
        <v>-0.59749999999999659</v>
      </c>
      <c r="G111" s="15">
        <f t="shared" si="11"/>
        <v>0.55469999999999686</v>
      </c>
      <c r="I111">
        <f t="shared" si="8"/>
        <v>-0.12749999999999417</v>
      </c>
      <c r="J111">
        <f t="shared" si="9"/>
        <v>1.0348999999999968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111"/>
  <sheetViews>
    <sheetView topLeftCell="I1" workbookViewId="0">
      <selection activeCell="S28" sqref="S28"/>
    </sheetView>
  </sheetViews>
  <sheetFormatPr defaultRowHeight="12.75" x14ac:dyDescent="0.2"/>
  <cols>
    <col min="1" max="1" width="10.140625" bestFit="1" customWidth="1"/>
    <col min="4" max="4" width="10.28515625" bestFit="1" customWidth="1"/>
    <col min="8" max="8" width="10.42578125" customWidth="1"/>
    <col min="10" max="10" width="10.28515625" bestFit="1" customWidth="1"/>
  </cols>
  <sheetData>
    <row r="1" spans="1:22" x14ac:dyDescent="0.2">
      <c r="A1" t="s">
        <v>42</v>
      </c>
    </row>
    <row r="2" spans="1:22" ht="38.25" x14ac:dyDescent="0.2">
      <c r="B2" s="19" t="s">
        <v>43</v>
      </c>
      <c r="F2" s="19" t="s">
        <v>45</v>
      </c>
      <c r="H2" s="16" t="s">
        <v>48</v>
      </c>
    </row>
    <row r="3" spans="1:22" x14ac:dyDescent="0.2">
      <c r="B3" s="15" t="s">
        <v>0</v>
      </c>
      <c r="C3" s="15" t="s">
        <v>1</v>
      </c>
      <c r="D3" t="s">
        <v>44</v>
      </c>
      <c r="F3" t="s">
        <v>0</v>
      </c>
      <c r="H3" s="15" t="s">
        <v>0</v>
      </c>
      <c r="I3" s="15" t="s">
        <v>1</v>
      </c>
      <c r="J3" t="s">
        <v>44</v>
      </c>
    </row>
    <row r="4" spans="1:22" x14ac:dyDescent="0.2">
      <c r="A4" t="s">
        <v>18</v>
      </c>
    </row>
    <row r="5" spans="1:22" x14ac:dyDescent="0.2">
      <c r="A5" s="1">
        <v>33634</v>
      </c>
      <c r="B5">
        <f>BrentForwardCurves!B3-'Dubai&amp;Tapis'!B4</f>
        <v>2.6692999999999998</v>
      </c>
      <c r="C5">
        <f>BrentForwardCurves!C3-'Dubai&amp;Tapis'!C4</f>
        <v>2.8382000000000005</v>
      </c>
      <c r="D5">
        <f>BrentForwardCurves!D3-'Dubai&amp;Tapis'!D4</f>
        <v>2.9441000000000006</v>
      </c>
      <c r="F5">
        <f>BrentForwardCurves!B3-'Dubai&amp;Tapis'!F4</f>
        <v>-2.2627000000000024</v>
      </c>
    </row>
    <row r="6" spans="1:22" x14ac:dyDescent="0.2">
      <c r="A6" s="1">
        <v>33662</v>
      </c>
      <c r="B6">
        <f>BrentForwardCurves!B4-'Dubai&amp;Tapis'!B5</f>
        <v>2.2739999999999991</v>
      </c>
      <c r="C6">
        <f>BrentForwardCurves!C4-'Dubai&amp;Tapis'!C5</f>
        <v>2.5670000000000002</v>
      </c>
      <c r="D6">
        <f>BrentForwardCurves!D4-'Dubai&amp;Tapis'!D5</f>
        <v>2.7454999999999998</v>
      </c>
      <c r="F6">
        <f>BrentForwardCurves!B4-'Dubai&amp;Tapis'!F5</f>
        <v>-1.3895000000000017</v>
      </c>
      <c r="H6">
        <f>B6-B5</f>
        <v>-0.39530000000000065</v>
      </c>
      <c r="I6">
        <f>C6-C5</f>
        <v>-0.27120000000000033</v>
      </c>
      <c r="J6">
        <f>D6-D5</f>
        <v>-0.19860000000000078</v>
      </c>
      <c r="Q6" t="s">
        <v>49</v>
      </c>
    </row>
    <row r="7" spans="1:22" ht="13.5" thickBot="1" x14ac:dyDescent="0.25">
      <c r="A7" s="1">
        <v>33694</v>
      </c>
      <c r="B7">
        <f>BrentForwardCurves!B5-'Dubai&amp;Tapis'!B6</f>
        <v>1.907</v>
      </c>
      <c r="C7">
        <f>BrentForwardCurves!C5-'Dubai&amp;Tapis'!C6</f>
        <v>2.2215999999999987</v>
      </c>
      <c r="D7">
        <f>BrentForwardCurves!D5-'Dubai&amp;Tapis'!D6</f>
        <v>2.3814000000000011</v>
      </c>
      <c r="F7">
        <f>BrentForwardCurves!B5-'Dubai&amp;Tapis'!F6</f>
        <v>-0.68140000000000001</v>
      </c>
      <c r="H7">
        <f t="shared" ref="H7:H70" si="0">B7-B6</f>
        <v>-0.3669999999999991</v>
      </c>
      <c r="I7">
        <f t="shared" ref="I7:I70" si="1">C7-C6</f>
        <v>-0.34540000000000148</v>
      </c>
      <c r="J7">
        <f t="shared" ref="J7:J70" si="2">D7-D6</f>
        <v>-0.36409999999999876</v>
      </c>
    </row>
    <row r="8" spans="1:22" x14ac:dyDescent="0.2">
      <c r="A8" s="1">
        <v>33724</v>
      </c>
      <c r="B8">
        <f>BrentForwardCurves!B6-'Dubai&amp;Tapis'!B7</f>
        <v>2.2162000000000006</v>
      </c>
      <c r="C8">
        <f>BrentForwardCurves!C6-'Dubai&amp;Tapis'!C7</f>
        <v>2.2751000000000019</v>
      </c>
      <c r="D8">
        <f>BrentForwardCurves!D6-'Dubai&amp;Tapis'!D7</f>
        <v>2.3607000000000014</v>
      </c>
      <c r="F8">
        <f>BrentForwardCurves!B6-'Dubai&amp;Tapis'!F7</f>
        <v>-0.20189999999999841</v>
      </c>
      <c r="H8">
        <f t="shared" si="0"/>
        <v>0.30920000000000059</v>
      </c>
      <c r="I8">
        <f t="shared" si="1"/>
        <v>5.3500000000003212E-2</v>
      </c>
      <c r="J8">
        <f t="shared" si="2"/>
        <v>-2.0699999999999719E-2</v>
      </c>
      <c r="Q8" s="24" t="s">
        <v>50</v>
      </c>
      <c r="R8" s="24"/>
    </row>
    <row r="9" spans="1:22" x14ac:dyDescent="0.2">
      <c r="A9" s="1">
        <v>33753</v>
      </c>
      <c r="B9">
        <f>BrentForwardCurves!B7-'Dubai&amp;Tapis'!B8</f>
        <v>2.2246999999999986</v>
      </c>
      <c r="C9">
        <f>BrentForwardCurves!C7-'Dubai&amp;Tapis'!C8</f>
        <v>2.3321000000000005</v>
      </c>
      <c r="D9">
        <f>BrentForwardCurves!D7-'Dubai&amp;Tapis'!D8</f>
        <v>2.4502999999999986</v>
      </c>
      <c r="F9">
        <f>BrentForwardCurves!B7-'Dubai&amp;Tapis'!F8</f>
        <v>-0.51069999999999993</v>
      </c>
      <c r="H9">
        <f t="shared" si="0"/>
        <v>8.4999999999979536E-3</v>
      </c>
      <c r="I9">
        <f t="shared" si="1"/>
        <v>5.6999999999998607E-2</v>
      </c>
      <c r="J9">
        <f t="shared" si="2"/>
        <v>8.9599999999997237E-2</v>
      </c>
      <c r="Q9" s="21" t="s">
        <v>51</v>
      </c>
      <c r="R9" s="21">
        <v>0.31048307532678104</v>
      </c>
    </row>
    <row r="10" spans="1:22" x14ac:dyDescent="0.2">
      <c r="A10" s="1">
        <v>33785</v>
      </c>
      <c r="B10">
        <f>BrentForwardCurves!B8-'Dubai&amp;Tapis'!B9</f>
        <v>2.1059000000000019</v>
      </c>
      <c r="C10">
        <f>BrentForwardCurves!C8-'Dubai&amp;Tapis'!C9</f>
        <v>2.1605000000000025</v>
      </c>
      <c r="D10">
        <f>BrentForwardCurves!D8-'Dubai&amp;Tapis'!D9</f>
        <v>2.2822999999999993</v>
      </c>
      <c r="F10">
        <f>BrentForwardCurves!B8-'Dubai&amp;Tapis'!F9</f>
        <v>-1.4140999999999977</v>
      </c>
      <c r="H10">
        <f t="shared" si="0"/>
        <v>-0.11879999999999669</v>
      </c>
      <c r="I10">
        <f t="shared" si="1"/>
        <v>-0.17159999999999798</v>
      </c>
      <c r="J10">
        <f t="shared" si="2"/>
        <v>-0.16799999999999926</v>
      </c>
      <c r="Q10" s="21" t="s">
        <v>52</v>
      </c>
      <c r="R10" s="21">
        <v>9.6399740064375586E-2</v>
      </c>
    </row>
    <row r="11" spans="1:22" x14ac:dyDescent="0.2">
      <c r="A11" s="1">
        <v>33816</v>
      </c>
      <c r="B11">
        <f>BrentForwardCurves!B9-'Dubai&amp;Tapis'!B10</f>
        <v>1.8897999999999975</v>
      </c>
      <c r="C11">
        <f>BrentForwardCurves!C9-'Dubai&amp;Tapis'!C10</f>
        <v>2.0081999999999987</v>
      </c>
      <c r="D11">
        <f>BrentForwardCurves!D9-'Dubai&amp;Tapis'!D10</f>
        <v>2.1568999999999967</v>
      </c>
      <c r="F11">
        <f>BrentForwardCurves!B9-'Dubai&amp;Tapis'!F10</f>
        <v>-2.5182000000000002</v>
      </c>
      <c r="H11">
        <f t="shared" si="0"/>
        <v>-0.2161000000000044</v>
      </c>
      <c r="I11">
        <f t="shared" si="1"/>
        <v>-0.15230000000000388</v>
      </c>
      <c r="J11">
        <f t="shared" si="2"/>
        <v>-0.12540000000000262</v>
      </c>
      <c r="Q11" s="21" t="s">
        <v>53</v>
      </c>
      <c r="R11" s="21">
        <v>8.7711276026533044E-2</v>
      </c>
    </row>
    <row r="12" spans="1:22" x14ac:dyDescent="0.2">
      <c r="A12" s="1">
        <v>33847</v>
      </c>
      <c r="B12">
        <f>BrentForwardCurves!B10-'Dubai&amp;Tapis'!B11</f>
        <v>2.0300000000000011</v>
      </c>
      <c r="C12">
        <f>BrentForwardCurves!C10-'Dubai&amp;Tapis'!C11</f>
        <v>2.0875999999999983</v>
      </c>
      <c r="D12">
        <f>BrentForwardCurves!D10-'Dubai&amp;Tapis'!D11</f>
        <v>2.2007000000000012</v>
      </c>
      <c r="F12">
        <f>BrentForwardCurves!B10-'Dubai&amp;Tapis'!F11</f>
        <v>-2.3302999999999976</v>
      </c>
      <c r="H12">
        <f t="shared" si="0"/>
        <v>0.14020000000000366</v>
      </c>
      <c r="I12">
        <f t="shared" si="1"/>
        <v>7.9399999999999693E-2</v>
      </c>
      <c r="J12">
        <f t="shared" si="2"/>
        <v>4.3800000000004502E-2</v>
      </c>
      <c r="Q12" s="21" t="s">
        <v>54</v>
      </c>
      <c r="R12" s="21">
        <v>0.40712404907454519</v>
      </c>
    </row>
    <row r="13" spans="1:22" ht="13.5" thickBot="1" x14ac:dyDescent="0.25">
      <c r="A13" s="1">
        <v>33877</v>
      </c>
      <c r="B13">
        <f>BrentForwardCurves!B11-'Dubai&amp;Tapis'!B12</f>
        <v>1.9697999999999993</v>
      </c>
      <c r="C13">
        <f>BrentForwardCurves!C11-'Dubai&amp;Tapis'!C12</f>
        <v>2.0502000000000002</v>
      </c>
      <c r="D13">
        <f>BrentForwardCurves!D11-'Dubai&amp;Tapis'!D12</f>
        <v>2.1113999999999997</v>
      </c>
      <c r="F13">
        <f>BrentForwardCurves!B11-'Dubai&amp;Tapis'!F12</f>
        <v>-1.3259000000000007</v>
      </c>
      <c r="H13">
        <f t="shared" si="0"/>
        <v>-6.0200000000001808E-2</v>
      </c>
      <c r="I13">
        <f t="shared" si="1"/>
        <v>-3.7399999999998101E-2</v>
      </c>
      <c r="J13">
        <f t="shared" si="2"/>
        <v>-8.9300000000001489E-2</v>
      </c>
      <c r="Q13" s="22" t="s">
        <v>55</v>
      </c>
      <c r="R13" s="22">
        <v>106</v>
      </c>
    </row>
    <row r="14" spans="1:22" x14ac:dyDescent="0.2">
      <c r="A14" s="1">
        <v>33907</v>
      </c>
      <c r="B14">
        <f>BrentForwardCurves!B12-'Dubai&amp;Tapis'!B13</f>
        <v>2.2197999999999993</v>
      </c>
      <c r="C14">
        <f>BrentForwardCurves!C12-'Dubai&amp;Tapis'!C13</f>
        <v>2.1946000000000012</v>
      </c>
      <c r="D14">
        <f>BrentForwardCurves!D12-'Dubai&amp;Tapis'!D13</f>
        <v>2.2025000000000006</v>
      </c>
      <c r="F14">
        <f>BrentForwardCurves!B12-'Dubai&amp;Tapis'!F13</f>
        <v>-1.0896000000000008</v>
      </c>
      <c r="H14">
        <f t="shared" si="0"/>
        <v>0.25</v>
      </c>
      <c r="I14">
        <f t="shared" si="1"/>
        <v>0.14440000000000097</v>
      </c>
      <c r="J14">
        <f t="shared" si="2"/>
        <v>9.1100000000000847E-2</v>
      </c>
    </row>
    <row r="15" spans="1:22" ht="13.5" thickBot="1" x14ac:dyDescent="0.25">
      <c r="A15" s="1">
        <v>33938</v>
      </c>
      <c r="B15">
        <f>BrentForwardCurves!B13-'Dubai&amp;Tapis'!B14</f>
        <v>2.1206999999999994</v>
      </c>
      <c r="C15">
        <f>BrentForwardCurves!C13-'Dubai&amp;Tapis'!C14</f>
        <v>2.0555000000000021</v>
      </c>
      <c r="D15">
        <f>BrentForwardCurves!D13-'Dubai&amp;Tapis'!D14</f>
        <v>2.1241000000000021</v>
      </c>
      <c r="F15">
        <f>BrentForwardCurves!B13-'Dubai&amp;Tapis'!F14</f>
        <v>-1.7871000000000024</v>
      </c>
      <c r="H15">
        <f t="shared" si="0"/>
        <v>-9.9099999999999966E-2</v>
      </c>
      <c r="I15">
        <f t="shared" si="1"/>
        <v>-0.13909999999999911</v>
      </c>
      <c r="J15">
        <f t="shared" si="2"/>
        <v>-7.8399999999998471E-2</v>
      </c>
      <c r="Q15" t="s">
        <v>56</v>
      </c>
    </row>
    <row r="16" spans="1:22" x14ac:dyDescent="0.2">
      <c r="A16" s="1">
        <v>33969</v>
      </c>
      <c r="B16">
        <f>BrentForwardCurves!B14-'Dubai&amp;Tapis'!B15</f>
        <v>2.1323000000000008</v>
      </c>
      <c r="C16">
        <f>BrentForwardCurves!C14-'Dubai&amp;Tapis'!C15</f>
        <v>2.1188000000000002</v>
      </c>
      <c r="D16">
        <f>BrentForwardCurves!D14-'Dubai&amp;Tapis'!D15</f>
        <v>2.1584000000000003</v>
      </c>
      <c r="F16">
        <f>BrentForwardCurves!B14-'Dubai&amp;Tapis'!F15</f>
        <v>-1.5542999999999978</v>
      </c>
      <c r="H16">
        <f t="shared" si="0"/>
        <v>1.1600000000001387E-2</v>
      </c>
      <c r="I16">
        <f t="shared" si="1"/>
        <v>6.3299999999998136E-2</v>
      </c>
      <c r="J16">
        <f t="shared" si="2"/>
        <v>3.4299999999998221E-2</v>
      </c>
      <c r="Q16" s="23"/>
      <c r="R16" s="23" t="s">
        <v>60</v>
      </c>
      <c r="S16" s="23" t="s">
        <v>61</v>
      </c>
      <c r="T16" s="23" t="s">
        <v>62</v>
      </c>
      <c r="U16" s="23" t="s">
        <v>63</v>
      </c>
      <c r="V16" s="23" t="s">
        <v>64</v>
      </c>
    </row>
    <row r="17" spans="1:25" x14ac:dyDescent="0.2">
      <c r="A17" s="1">
        <v>33998</v>
      </c>
      <c r="B17">
        <f>BrentForwardCurves!B15-'Dubai&amp;Tapis'!B16</f>
        <v>2.4277999999999977</v>
      </c>
      <c r="C17">
        <f>BrentForwardCurves!C15-'Dubai&amp;Tapis'!C16</f>
        <v>2.3219999999999992</v>
      </c>
      <c r="D17">
        <f>BrentForwardCurves!D15-'Dubai&amp;Tapis'!D16</f>
        <v>2.3424999999999994</v>
      </c>
      <c r="F17">
        <f>BrentForwardCurves!B15-'Dubai&amp;Tapis'!F16</f>
        <v>-1.3682000000000016</v>
      </c>
      <c r="H17">
        <f t="shared" si="0"/>
        <v>0.29549999999999699</v>
      </c>
      <c r="I17">
        <f t="shared" si="1"/>
        <v>0.20319999999999894</v>
      </c>
      <c r="J17">
        <f t="shared" si="2"/>
        <v>0.18409999999999904</v>
      </c>
      <c r="Q17" s="21" t="s">
        <v>57</v>
      </c>
      <c r="R17" s="21">
        <v>1</v>
      </c>
      <c r="S17" s="21">
        <v>1.8390196484394856</v>
      </c>
      <c r="T17" s="21">
        <v>1.8390196484394856</v>
      </c>
      <c r="U17" s="21">
        <v>11.095141747092146</v>
      </c>
      <c r="V17" s="21">
        <v>1.1988214554387007E-3</v>
      </c>
    </row>
    <row r="18" spans="1:25" x14ac:dyDescent="0.2">
      <c r="A18" s="1">
        <v>34026</v>
      </c>
      <c r="B18">
        <f>BrentForwardCurves!B16-'Dubai&amp;Tapis'!B17</f>
        <v>2.3933</v>
      </c>
      <c r="C18">
        <f>BrentForwardCurves!C16-'Dubai&amp;Tapis'!C17</f>
        <v>2.3101999999999983</v>
      </c>
      <c r="D18">
        <f>BrentForwardCurves!D16-'Dubai&amp;Tapis'!D17</f>
        <v>2.3189999999999991</v>
      </c>
      <c r="F18">
        <f>BrentForwardCurves!B16-'Dubai&amp;Tapis'!F17</f>
        <v>-1.3643000000000001</v>
      </c>
      <c r="H18">
        <f t="shared" si="0"/>
        <v>-3.4499999999997755E-2</v>
      </c>
      <c r="I18">
        <f t="shared" si="1"/>
        <v>-1.1800000000000921E-2</v>
      </c>
      <c r="J18">
        <f t="shared" si="2"/>
        <v>-2.3500000000000298E-2</v>
      </c>
      <c r="Q18" s="21" t="s">
        <v>58</v>
      </c>
      <c r="R18" s="21">
        <v>104</v>
      </c>
      <c r="S18" s="21">
        <v>17.23799909882468</v>
      </c>
      <c r="T18" s="21">
        <v>0.16574999133485269</v>
      </c>
      <c r="U18" s="21"/>
      <c r="V18" s="21"/>
    </row>
    <row r="19" spans="1:25" ht="13.5" thickBot="1" x14ac:dyDescent="0.25">
      <c r="A19" s="1">
        <v>34059</v>
      </c>
      <c r="B19">
        <f>BrentForwardCurves!B17-'Dubai&amp;Tapis'!B18</f>
        <v>2.5493999999999986</v>
      </c>
      <c r="C19">
        <f>BrentForwardCurves!C17-'Dubai&amp;Tapis'!C18</f>
        <v>2.4511000000000003</v>
      </c>
      <c r="D19">
        <f>BrentForwardCurves!D17-'Dubai&amp;Tapis'!D18</f>
        <v>2.3805000000000014</v>
      </c>
      <c r="F19">
        <f>BrentForwardCurves!B17-'Dubai&amp;Tapis'!F18</f>
        <v>-2.1352000000000011</v>
      </c>
      <c r="H19">
        <f t="shared" si="0"/>
        <v>0.15609999999999857</v>
      </c>
      <c r="I19">
        <f t="shared" si="1"/>
        <v>0.14090000000000202</v>
      </c>
      <c r="J19">
        <f t="shared" si="2"/>
        <v>6.1500000000002331E-2</v>
      </c>
      <c r="Q19" s="22" t="s">
        <v>39</v>
      </c>
      <c r="R19" s="22">
        <v>105</v>
      </c>
      <c r="S19" s="22">
        <v>19.077018747264166</v>
      </c>
      <c r="T19" s="22"/>
      <c r="U19" s="22"/>
      <c r="V19" s="22"/>
    </row>
    <row r="20" spans="1:25" ht="13.5" thickBot="1" x14ac:dyDescent="0.25">
      <c r="A20" s="1">
        <v>34089</v>
      </c>
      <c r="B20">
        <f>BrentForwardCurves!B18-'Dubai&amp;Tapis'!B19</f>
        <v>2.6100999999999992</v>
      </c>
      <c r="C20">
        <f>BrentForwardCurves!C18-'Dubai&amp;Tapis'!C19</f>
        <v>2.4695</v>
      </c>
      <c r="D20">
        <f>BrentForwardCurves!D18-'Dubai&amp;Tapis'!D19</f>
        <v>2.4077000000000019</v>
      </c>
      <c r="F20">
        <f>BrentForwardCurves!B18-'Dubai&amp;Tapis'!F19</f>
        <v>-1.8023999999999987</v>
      </c>
      <c r="H20">
        <f t="shared" si="0"/>
        <v>6.0700000000000642E-2</v>
      </c>
      <c r="I20">
        <f t="shared" si="1"/>
        <v>1.839999999999975E-2</v>
      </c>
      <c r="J20">
        <f t="shared" si="2"/>
        <v>2.7200000000000557E-2</v>
      </c>
    </row>
    <row r="21" spans="1:25" x14ac:dyDescent="0.2">
      <c r="A21" s="1">
        <v>34120</v>
      </c>
      <c r="B21">
        <f>BrentForwardCurves!B19-'Dubai&amp;Tapis'!B20</f>
        <v>2.8279000000000014</v>
      </c>
      <c r="C21">
        <f>BrentForwardCurves!C19-'Dubai&amp;Tapis'!C20</f>
        <v>2.5488999999999997</v>
      </c>
      <c r="D21">
        <f>BrentForwardCurves!D19-'Dubai&amp;Tapis'!D20</f>
        <v>2.5089000000000006</v>
      </c>
      <c r="F21">
        <f>BrentForwardCurves!B19-'Dubai&amp;Tapis'!F20</f>
        <v>-1.3533000000000008</v>
      </c>
      <c r="H21">
        <f t="shared" si="0"/>
        <v>0.21780000000000221</v>
      </c>
      <c r="I21">
        <f t="shared" si="1"/>
        <v>7.9399999999999693E-2</v>
      </c>
      <c r="J21">
        <f t="shared" si="2"/>
        <v>0.10119999999999862</v>
      </c>
      <c r="Q21" s="23"/>
      <c r="R21" s="23" t="s">
        <v>65</v>
      </c>
      <c r="S21" s="23" t="s">
        <v>54</v>
      </c>
      <c r="T21" s="23" t="s">
        <v>66</v>
      </c>
      <c r="U21" s="23" t="s">
        <v>67</v>
      </c>
      <c r="V21" s="23" t="s">
        <v>68</v>
      </c>
      <c r="W21" s="23" t="s">
        <v>69</v>
      </c>
      <c r="X21" s="23" t="s">
        <v>70</v>
      </c>
      <c r="Y21" s="23" t="s">
        <v>71</v>
      </c>
    </row>
    <row r="22" spans="1:25" x14ac:dyDescent="0.2">
      <c r="A22" s="1">
        <v>34150</v>
      </c>
      <c r="B22">
        <f>BrentForwardCurves!B20-'Dubai&amp;Tapis'!B21</f>
        <v>2.1939000000000011</v>
      </c>
      <c r="C22">
        <f>BrentForwardCurves!C20-'Dubai&amp;Tapis'!C21</f>
        <v>2.3870000000000005</v>
      </c>
      <c r="D22">
        <f>BrentForwardCurves!D20-'Dubai&amp;Tapis'!D21</f>
        <v>2.4124999999999979</v>
      </c>
      <c r="F22">
        <f>BrentForwardCurves!B20-'Dubai&amp;Tapis'!F21</f>
        <v>-1.307699999999997</v>
      </c>
      <c r="H22">
        <f t="shared" si="0"/>
        <v>-0.63400000000000034</v>
      </c>
      <c r="I22">
        <f t="shared" si="1"/>
        <v>-0.16189999999999927</v>
      </c>
      <c r="J22">
        <f t="shared" si="2"/>
        <v>-9.6400000000002706E-2</v>
      </c>
      <c r="Q22" s="21" t="s">
        <v>59</v>
      </c>
      <c r="R22" s="21">
        <v>0.26340076282994951</v>
      </c>
      <c r="S22" s="21">
        <v>8.9938420463307078E-2</v>
      </c>
      <c r="T22" s="21">
        <v>2.9286789947285241</v>
      </c>
      <c r="U22" s="21">
        <v>4.183221943028185E-3</v>
      </c>
      <c r="V22" s="21">
        <v>8.5049730542793495E-2</v>
      </c>
      <c r="W22" s="21">
        <v>0.44175179511710549</v>
      </c>
      <c r="X22" s="21">
        <v>8.5049730542793495E-2</v>
      </c>
      <c r="Y22" s="21">
        <v>0.44175179511710549</v>
      </c>
    </row>
    <row r="23" spans="1:25" ht="13.5" thickBot="1" x14ac:dyDescent="0.25">
      <c r="A23" s="1">
        <v>34180</v>
      </c>
      <c r="B23">
        <f>BrentForwardCurves!B21-'Dubai&amp;Tapis'!B22</f>
        <v>2.6042999999999985</v>
      </c>
      <c r="C23">
        <f>BrentForwardCurves!C21-'Dubai&amp;Tapis'!C22</f>
        <v>2.3510000000000009</v>
      </c>
      <c r="D23">
        <f>BrentForwardCurves!D21-'Dubai&amp;Tapis'!D22</f>
        <v>2.3532000000000011</v>
      </c>
      <c r="F23">
        <f>BrentForwardCurves!B21-'Dubai&amp;Tapis'!F22</f>
        <v>-1.9952000000000005</v>
      </c>
      <c r="H23">
        <f t="shared" si="0"/>
        <v>0.41039999999999743</v>
      </c>
      <c r="I23">
        <f t="shared" si="1"/>
        <v>-3.5999999999999588E-2</v>
      </c>
      <c r="J23">
        <f t="shared" si="2"/>
        <v>-5.92999999999968E-2</v>
      </c>
      <c r="Q23" s="22" t="s">
        <v>72</v>
      </c>
      <c r="R23" s="22">
        <v>-0.18248509932847612</v>
      </c>
      <c r="S23" s="22">
        <v>5.4784913564875304E-2</v>
      </c>
      <c r="T23" s="22">
        <v>-3.330937067416937</v>
      </c>
      <c r="U23" s="22">
        <v>1.1988214554387009E-3</v>
      </c>
      <c r="V23" s="22">
        <v>-0.29112549836733248</v>
      </c>
      <c r="W23" s="22">
        <v>-7.3844700289619744E-2</v>
      </c>
      <c r="X23" s="22">
        <v>-0.29112549836733248</v>
      </c>
      <c r="Y23" s="22">
        <v>-7.3844700289619744E-2</v>
      </c>
    </row>
    <row r="24" spans="1:25" x14ac:dyDescent="0.2">
      <c r="A24" s="1">
        <v>34212</v>
      </c>
      <c r="B24">
        <f>BrentForwardCurves!B22-'Dubai&amp;Tapis'!B23</f>
        <v>2.168000000000001</v>
      </c>
      <c r="C24">
        <f>BrentForwardCurves!C22-'Dubai&amp;Tapis'!C23</f>
        <v>2.3259000000000007</v>
      </c>
      <c r="D24">
        <f>BrentForwardCurves!D22-'Dubai&amp;Tapis'!D23</f>
        <v>2.3785000000000007</v>
      </c>
      <c r="F24">
        <f>BrentForwardCurves!B22-'Dubai&amp;Tapis'!F23</f>
        <v>-2.1026999999999987</v>
      </c>
      <c r="H24">
        <f t="shared" si="0"/>
        <v>-0.43629999999999747</v>
      </c>
      <c r="I24">
        <f t="shared" si="1"/>
        <v>-2.5100000000000122E-2</v>
      </c>
      <c r="J24">
        <f t="shared" si="2"/>
        <v>2.5299999999999656E-2</v>
      </c>
    </row>
    <row r="25" spans="1:25" x14ac:dyDescent="0.2">
      <c r="A25" s="1">
        <v>34242</v>
      </c>
      <c r="B25">
        <f>BrentForwardCurves!B23-'Dubai&amp;Tapis'!B24</f>
        <v>2.1587999999999994</v>
      </c>
      <c r="C25">
        <f>BrentForwardCurves!C23-'Dubai&amp;Tapis'!C24</f>
        <v>2.3168000000000006</v>
      </c>
      <c r="D25">
        <f>BrentForwardCurves!D23-'Dubai&amp;Tapis'!D24</f>
        <v>2.3545999999999996</v>
      </c>
      <c r="F25">
        <f>BrentForwardCurves!B23-'Dubai&amp;Tapis'!F24</f>
        <v>-2.0397999999999996</v>
      </c>
      <c r="H25">
        <f t="shared" si="0"/>
        <v>-9.2000000000016513E-3</v>
      </c>
      <c r="I25">
        <f t="shared" si="1"/>
        <v>-9.100000000000108E-3</v>
      </c>
      <c r="J25">
        <f t="shared" si="2"/>
        <v>-2.3900000000001143E-2</v>
      </c>
    </row>
    <row r="26" spans="1:25" x14ac:dyDescent="0.2">
      <c r="A26" s="1">
        <v>34271</v>
      </c>
      <c r="B26">
        <f>BrentForwardCurves!B24-'Dubai&amp;Tapis'!B25</f>
        <v>2.1164000000000005</v>
      </c>
      <c r="C26">
        <f>BrentForwardCurves!C24-'Dubai&amp;Tapis'!C25</f>
        <v>2.1895000000000007</v>
      </c>
      <c r="D26">
        <f>BrentForwardCurves!D24-'Dubai&amp;Tapis'!D25</f>
        <v>2.2299999999999986</v>
      </c>
      <c r="F26">
        <f>BrentForwardCurves!B24-'Dubai&amp;Tapis'!F25</f>
        <v>-1.2576000000000001</v>
      </c>
      <c r="H26">
        <f t="shared" si="0"/>
        <v>-4.2399999999998883E-2</v>
      </c>
      <c r="I26">
        <f t="shared" si="1"/>
        <v>-0.12729999999999997</v>
      </c>
      <c r="J26">
        <f t="shared" si="2"/>
        <v>-0.12460000000000093</v>
      </c>
    </row>
    <row r="27" spans="1:25" x14ac:dyDescent="0.2">
      <c r="A27" s="1">
        <v>34303</v>
      </c>
      <c r="B27">
        <f>BrentForwardCurves!B25-'Dubai&amp;Tapis'!B26</f>
        <v>1.8608999999999991</v>
      </c>
      <c r="C27">
        <f>BrentForwardCurves!C25-'Dubai&amp;Tapis'!C26</f>
        <v>1.911999999999999</v>
      </c>
      <c r="D27">
        <f>BrentForwardCurves!D25-'Dubai&amp;Tapis'!D26</f>
        <v>2.049100000000001</v>
      </c>
      <c r="F27">
        <f>BrentForwardCurves!B25-'Dubai&amp;Tapis'!F26</f>
        <v>-1.2888000000000002</v>
      </c>
      <c r="H27">
        <f t="shared" si="0"/>
        <v>-0.25550000000000139</v>
      </c>
      <c r="I27">
        <f t="shared" si="1"/>
        <v>-0.27750000000000163</v>
      </c>
      <c r="J27">
        <f t="shared" si="2"/>
        <v>-0.18089999999999762</v>
      </c>
      <c r="Q27" t="s">
        <v>73</v>
      </c>
      <c r="S27">
        <f>R22/-R23</f>
        <v>1.443409701938589</v>
      </c>
    </row>
    <row r="28" spans="1:25" x14ac:dyDescent="0.2">
      <c r="A28" s="1">
        <v>34334</v>
      </c>
      <c r="B28">
        <f>BrentForwardCurves!B26-'Dubai&amp;Tapis'!B27</f>
        <v>1.4782999999999991</v>
      </c>
      <c r="C28">
        <f>BrentForwardCurves!C26-'Dubai&amp;Tapis'!C27</f>
        <v>1.6315000000000008</v>
      </c>
      <c r="D28">
        <f>BrentForwardCurves!D26-'Dubai&amp;Tapis'!D27</f>
        <v>1.9018999999999995</v>
      </c>
      <c r="F28">
        <f>BrentForwardCurves!B26-'Dubai&amp;Tapis'!F27</f>
        <v>-1.8206000000000007</v>
      </c>
      <c r="H28">
        <f t="shared" si="0"/>
        <v>-0.38260000000000005</v>
      </c>
      <c r="I28">
        <f t="shared" si="1"/>
        <v>-0.2804999999999982</v>
      </c>
      <c r="J28">
        <f t="shared" si="2"/>
        <v>-0.14720000000000155</v>
      </c>
      <c r="Q28" t="s">
        <v>74</v>
      </c>
      <c r="S28">
        <f>R23</f>
        <v>-0.18248509932847612</v>
      </c>
    </row>
    <row r="29" spans="1:25" x14ac:dyDescent="0.2">
      <c r="A29" s="1">
        <v>34365</v>
      </c>
      <c r="B29">
        <f>BrentForwardCurves!B27-'Dubai&amp;Tapis'!B28</f>
        <v>0.73390000000000022</v>
      </c>
      <c r="C29">
        <f>BrentForwardCurves!C27-'Dubai&amp;Tapis'!C28</f>
        <v>1.0135000000000005</v>
      </c>
      <c r="D29">
        <f>BrentForwardCurves!D27-'Dubai&amp;Tapis'!D28</f>
        <v>1.3175000000000008</v>
      </c>
      <c r="F29">
        <f>BrentForwardCurves!B27-'Dubai&amp;Tapis'!F28</f>
        <v>-2.1724999999999994</v>
      </c>
      <c r="H29">
        <f t="shared" si="0"/>
        <v>-0.74439999999999884</v>
      </c>
      <c r="I29">
        <f t="shared" si="1"/>
        <v>-0.61800000000000033</v>
      </c>
      <c r="J29">
        <f t="shared" si="2"/>
        <v>-0.5843999999999987</v>
      </c>
    </row>
    <row r="30" spans="1:25" x14ac:dyDescent="0.2">
      <c r="A30" s="1">
        <v>34393</v>
      </c>
      <c r="B30">
        <f>BrentForwardCurves!B28-'Dubai&amp;Tapis'!B29</f>
        <v>0.88850000000000051</v>
      </c>
      <c r="C30">
        <f>BrentForwardCurves!C28-'Dubai&amp;Tapis'!C29</f>
        <v>1.0899999999999999</v>
      </c>
      <c r="D30">
        <f>BrentForwardCurves!D28-'Dubai&amp;Tapis'!D29</f>
        <v>1.2887000000000004</v>
      </c>
      <c r="F30">
        <f>BrentForwardCurves!B28-'Dubai&amp;Tapis'!F29</f>
        <v>-2.7182000000000013</v>
      </c>
      <c r="H30">
        <f t="shared" si="0"/>
        <v>0.15460000000000029</v>
      </c>
      <c r="I30">
        <f t="shared" si="1"/>
        <v>7.6499999999999346E-2</v>
      </c>
      <c r="J30">
        <f t="shared" si="2"/>
        <v>-2.8800000000000381E-2</v>
      </c>
    </row>
    <row r="31" spans="1:25" x14ac:dyDescent="0.2">
      <c r="A31" s="1">
        <v>34424</v>
      </c>
      <c r="B31">
        <f>BrentForwardCurves!B29-'Dubai&amp;Tapis'!B30</f>
        <v>1.4177999999999997</v>
      </c>
      <c r="C31">
        <f>BrentForwardCurves!C29-'Dubai&amp;Tapis'!C30</f>
        <v>1.0803999999999991</v>
      </c>
      <c r="D31">
        <f>BrentForwardCurves!D29-'Dubai&amp;Tapis'!D30</f>
        <v>1.1245999999999992</v>
      </c>
      <c r="F31">
        <f>BrentForwardCurves!B29-'Dubai&amp;Tapis'!F30</f>
        <v>-2.2668999999999997</v>
      </c>
      <c r="H31">
        <f t="shared" si="0"/>
        <v>0.52929999999999922</v>
      </c>
      <c r="I31">
        <f t="shared" si="1"/>
        <v>-9.6000000000007191E-3</v>
      </c>
      <c r="J31">
        <f t="shared" si="2"/>
        <v>-0.16410000000000124</v>
      </c>
      <c r="Q31" t="s">
        <v>75</v>
      </c>
      <c r="R31" t="s">
        <v>198</v>
      </c>
      <c r="S31">
        <v>2.0684000000000005</v>
      </c>
    </row>
    <row r="32" spans="1:25" x14ac:dyDescent="0.2">
      <c r="A32" s="1">
        <v>34453</v>
      </c>
      <c r="B32">
        <f>BrentForwardCurves!B30-'Dubai&amp;Tapis'!B31</f>
        <v>1.0536999999999992</v>
      </c>
      <c r="C32">
        <f>BrentForwardCurves!C30-'Dubai&amp;Tapis'!C31</f>
        <v>1.1966000000000001</v>
      </c>
      <c r="D32">
        <f>BrentForwardCurves!D30-'Dubai&amp;Tapis'!D31</f>
        <v>1.2003000000000004</v>
      </c>
      <c r="F32">
        <f>BrentForwardCurves!B30-'Dubai&amp;Tapis'!F31</f>
        <v>-1.1052999999999997</v>
      </c>
      <c r="H32">
        <f t="shared" si="0"/>
        <v>-0.36410000000000053</v>
      </c>
      <c r="I32">
        <f t="shared" si="1"/>
        <v>0.11620000000000097</v>
      </c>
      <c r="J32">
        <f t="shared" si="2"/>
        <v>7.5700000000001211E-2</v>
      </c>
      <c r="R32" t="s">
        <v>199</v>
      </c>
      <c r="S32">
        <f>S31*(1+$S$28) - $S$27*$S$28</f>
        <v>1.9543485833789298</v>
      </c>
    </row>
    <row r="33" spans="1:19" x14ac:dyDescent="0.2">
      <c r="A33" s="1">
        <v>34485</v>
      </c>
      <c r="B33">
        <f>BrentForwardCurves!B31-'Dubai&amp;Tapis'!B32</f>
        <v>1.4148000000000014</v>
      </c>
      <c r="C33">
        <f>BrentForwardCurves!C31-'Dubai&amp;Tapis'!C32</f>
        <v>1.3320000000000007</v>
      </c>
      <c r="D33">
        <f>BrentForwardCurves!D31-'Dubai&amp;Tapis'!D32</f>
        <v>1.2936999999999994</v>
      </c>
      <c r="F33">
        <f>BrentForwardCurves!B31-'Dubai&amp;Tapis'!F32</f>
        <v>-0.69899999999999807</v>
      </c>
      <c r="H33">
        <f t="shared" si="0"/>
        <v>0.3611000000000022</v>
      </c>
      <c r="I33">
        <f t="shared" si="1"/>
        <v>0.13540000000000063</v>
      </c>
      <c r="J33">
        <f t="shared" si="2"/>
        <v>9.3399999999999039E-2</v>
      </c>
      <c r="R33" t="s">
        <v>200</v>
      </c>
      <c r="S33">
        <f>S32*(1+$S$28) - $S$27*$S$28</f>
        <v>1.8611098508485087</v>
      </c>
    </row>
    <row r="34" spans="1:19" x14ac:dyDescent="0.2">
      <c r="A34" s="1">
        <v>34515</v>
      </c>
      <c r="B34">
        <f>BrentForwardCurves!B32-'Dubai&amp;Tapis'!B33</f>
        <v>1.0875000000000004</v>
      </c>
      <c r="C34">
        <f>BrentForwardCurves!C32-'Dubai&amp;Tapis'!C33</f>
        <v>1.2213999999999992</v>
      </c>
      <c r="D34">
        <f>BrentForwardCurves!D32-'Dubai&amp;Tapis'!D33</f>
        <v>1.2715999999999994</v>
      </c>
      <c r="F34">
        <f>BrentForwardCurves!B32-'Dubai&amp;Tapis'!F33</f>
        <v>-0.98839999999999861</v>
      </c>
      <c r="H34">
        <f t="shared" si="0"/>
        <v>-0.32730000000000103</v>
      </c>
      <c r="I34">
        <f t="shared" si="1"/>
        <v>-0.11060000000000159</v>
      </c>
      <c r="J34">
        <f t="shared" si="2"/>
        <v>-2.2100000000000009E-2</v>
      </c>
      <c r="R34" t="s">
        <v>201</v>
      </c>
      <c r="S34">
        <f t="shared" ref="S34:S56" si="3">S33*(1+$S$28) - $S$27*$S$28</f>
        <v>1.7848857976851626</v>
      </c>
    </row>
    <row r="35" spans="1:19" x14ac:dyDescent="0.2">
      <c r="A35" s="1">
        <v>34544</v>
      </c>
      <c r="B35">
        <f>BrentForwardCurves!B33-'Dubai&amp;Tapis'!B34</f>
        <v>1.3078000000000003</v>
      </c>
      <c r="C35">
        <f>BrentForwardCurves!C33-'Dubai&amp;Tapis'!C34</f>
        <v>1.2335999999999991</v>
      </c>
      <c r="D35">
        <f>BrentForwardCurves!D33-'Dubai&amp;Tapis'!D34</f>
        <v>1.2788000000000004</v>
      </c>
      <c r="F35">
        <f>BrentForwardCurves!B33-'Dubai&amp;Tapis'!F34</f>
        <v>-0.98240000000000194</v>
      </c>
      <c r="H35">
        <f t="shared" si="0"/>
        <v>0.22029999999999994</v>
      </c>
      <c r="I35">
        <f t="shared" si="1"/>
        <v>1.2199999999999989E-2</v>
      </c>
      <c r="J35">
        <f t="shared" si="2"/>
        <v>7.2000000000009834E-3</v>
      </c>
      <c r="R35" t="s">
        <v>202</v>
      </c>
      <c r="S35">
        <f t="shared" si="3"/>
        <v>1.7225714984345488</v>
      </c>
    </row>
    <row r="36" spans="1:19" x14ac:dyDescent="0.2">
      <c r="A36" s="1">
        <v>34577</v>
      </c>
      <c r="B36">
        <f>BrentForwardCurves!B34-'Dubai&amp;Tapis'!B35</f>
        <v>1.331900000000001</v>
      </c>
      <c r="C36">
        <f>BrentForwardCurves!C34-'Dubai&amp;Tapis'!C35</f>
        <v>1.286699999999998</v>
      </c>
      <c r="D36">
        <f>BrentForwardCurves!D34-'Dubai&amp;Tapis'!D35</f>
        <v>1.4007999999999985</v>
      </c>
      <c r="F36">
        <f>BrentForwardCurves!B34-'Dubai&amp;Tapis'!F35</f>
        <v>-1.3447999999999993</v>
      </c>
      <c r="H36">
        <f t="shared" si="0"/>
        <v>2.4100000000000676E-2</v>
      </c>
      <c r="I36">
        <f t="shared" si="1"/>
        <v>5.3099999999998815E-2</v>
      </c>
      <c r="J36">
        <f t="shared" si="2"/>
        <v>0.12199999999999811</v>
      </c>
      <c r="R36" t="s">
        <v>203</v>
      </c>
      <c r="S36">
        <f t="shared" si="3"/>
        <v>1.6716286302722678</v>
      </c>
    </row>
    <row r="37" spans="1:19" x14ac:dyDescent="0.2">
      <c r="A37" s="1">
        <v>34607</v>
      </c>
      <c r="B37">
        <f>BrentForwardCurves!B35-'Dubai&amp;Tapis'!B36</f>
        <v>0.95410000000000039</v>
      </c>
      <c r="C37">
        <f>BrentForwardCurves!C35-'Dubai&amp;Tapis'!C36</f>
        <v>1.1776999999999997</v>
      </c>
      <c r="D37">
        <f>BrentForwardCurves!D35-'Dubai&amp;Tapis'!D36</f>
        <v>1.3666</v>
      </c>
      <c r="F37">
        <f>BrentForwardCurves!B35-'Dubai&amp;Tapis'!F36</f>
        <v>-1.2927</v>
      </c>
      <c r="H37">
        <f t="shared" si="0"/>
        <v>-0.37780000000000058</v>
      </c>
      <c r="I37">
        <f t="shared" si="1"/>
        <v>-0.10899999999999821</v>
      </c>
      <c r="J37">
        <f t="shared" si="2"/>
        <v>-3.4199999999998454E-2</v>
      </c>
      <c r="R37" t="s">
        <v>204</v>
      </c>
      <c r="S37">
        <f t="shared" si="3"/>
        <v>1.6299820764666582</v>
      </c>
    </row>
    <row r="38" spans="1:19" x14ac:dyDescent="0.2">
      <c r="A38" s="1">
        <v>34638</v>
      </c>
      <c r="B38">
        <f>BrentForwardCurves!B36-'Dubai&amp;Tapis'!B37</f>
        <v>1.1610000000000014</v>
      </c>
      <c r="C38">
        <f>BrentForwardCurves!C36-'Dubai&amp;Tapis'!C37</f>
        <v>1.2071000000000005</v>
      </c>
      <c r="D38">
        <f>BrentForwardCurves!D36-'Dubai&amp;Tapis'!D37</f>
        <v>1.2600000000000016</v>
      </c>
      <c r="F38">
        <f>BrentForwardCurves!B36-'Dubai&amp;Tapis'!F37</f>
        <v>-0.93259999999999721</v>
      </c>
      <c r="H38">
        <f t="shared" si="0"/>
        <v>0.20690000000000097</v>
      </c>
      <c r="I38">
        <f t="shared" si="1"/>
        <v>2.9400000000000759E-2</v>
      </c>
      <c r="J38">
        <f t="shared" si="2"/>
        <v>-0.10659999999999847</v>
      </c>
      <c r="R38" t="s">
        <v>205</v>
      </c>
      <c r="S38">
        <f t="shared" si="3"/>
        <v>1.5959353981689537</v>
      </c>
    </row>
    <row r="39" spans="1:19" x14ac:dyDescent="0.2">
      <c r="A39" s="1">
        <v>34668</v>
      </c>
      <c r="B39">
        <f>BrentForwardCurves!B37-'Dubai&amp;Tapis'!B38</f>
        <v>1.1657000000000011</v>
      </c>
      <c r="C39">
        <f>BrentForwardCurves!C37-'Dubai&amp;Tapis'!C38</f>
        <v>1.0623000000000005</v>
      </c>
      <c r="D39">
        <f>BrentForwardCurves!D37-'Dubai&amp;Tapis'!D38</f>
        <v>1.0510000000000002</v>
      </c>
      <c r="F39">
        <f>BrentForwardCurves!B37-'Dubai&amp;Tapis'!F38</f>
        <v>-0.12359999999999971</v>
      </c>
      <c r="H39">
        <f t="shared" si="0"/>
        <v>4.6999999999997044E-3</v>
      </c>
      <c r="I39">
        <f t="shared" si="1"/>
        <v>-0.14480000000000004</v>
      </c>
      <c r="J39">
        <f t="shared" si="2"/>
        <v>-0.20900000000000141</v>
      </c>
      <c r="R39" t="s">
        <v>206</v>
      </c>
      <c r="S39">
        <f t="shared" si="3"/>
        <v>1.5681017313422105</v>
      </c>
    </row>
    <row r="40" spans="1:19" x14ac:dyDescent="0.2">
      <c r="A40" s="1">
        <v>34698</v>
      </c>
      <c r="B40">
        <f>BrentForwardCurves!B38-'Dubai&amp;Tapis'!B39</f>
        <v>0.6858999999999984</v>
      </c>
      <c r="C40">
        <f>BrentForwardCurves!C38-'Dubai&amp;Tapis'!C39</f>
        <v>0.86920000000000108</v>
      </c>
      <c r="D40">
        <f>BrentForwardCurves!D38-'Dubai&amp;Tapis'!D39</f>
        <v>1.0206999999999997</v>
      </c>
      <c r="F40">
        <f>BrentForwardCurves!B38-'Dubai&amp;Tapis'!F39</f>
        <v>-0.98580000000000112</v>
      </c>
      <c r="H40">
        <f t="shared" si="0"/>
        <v>-0.47980000000000267</v>
      </c>
      <c r="I40">
        <f t="shared" si="1"/>
        <v>-0.19309999999999938</v>
      </c>
      <c r="J40">
        <f t="shared" si="2"/>
        <v>-3.0300000000000438E-2</v>
      </c>
      <c r="R40" t="s">
        <v>207</v>
      </c>
      <c r="S40">
        <f t="shared" si="3"/>
        <v>1.5453472939710213</v>
      </c>
    </row>
    <row r="41" spans="1:19" x14ac:dyDescent="0.2">
      <c r="A41" s="1">
        <v>34730</v>
      </c>
      <c r="B41">
        <f>BrentForwardCurves!B39-'Dubai&amp;Tapis'!B40</f>
        <v>0.55530000000000257</v>
      </c>
      <c r="C41">
        <f>BrentForwardCurves!C39-'Dubai&amp;Tapis'!C40</f>
        <v>0.65220000000000056</v>
      </c>
      <c r="D41">
        <f>BrentForwardCurves!D39-'Dubai&amp;Tapis'!D40</f>
        <v>0.78149999999999942</v>
      </c>
      <c r="F41">
        <f>BrentForwardCurves!B39-'Dubai&amp;Tapis'!F40</f>
        <v>-1.7756999999999969</v>
      </c>
      <c r="H41">
        <f t="shared" si="0"/>
        <v>-0.13059999999999583</v>
      </c>
      <c r="I41">
        <f t="shared" si="1"/>
        <v>-0.21700000000000053</v>
      </c>
      <c r="J41">
        <f t="shared" si="2"/>
        <v>-0.2392000000000003</v>
      </c>
      <c r="R41" t="s">
        <v>208</v>
      </c>
      <c r="S41">
        <f t="shared" si="3"/>
        <v>1.5267452023636772</v>
      </c>
    </row>
    <row r="42" spans="1:19" x14ac:dyDescent="0.2">
      <c r="A42" s="1">
        <v>34758</v>
      </c>
      <c r="B42">
        <f>BrentForwardCurves!B40-'Dubai&amp;Tapis'!B41</f>
        <v>0.3963000000000001</v>
      </c>
      <c r="C42">
        <f>BrentForwardCurves!C40-'Dubai&amp;Tapis'!C41</f>
        <v>0.43130000000000024</v>
      </c>
      <c r="D42">
        <f>BrentForwardCurves!D40-'Dubai&amp;Tapis'!D41</f>
        <v>0.5660000000000025</v>
      </c>
      <c r="F42">
        <f>BrentForwardCurves!B40-'Dubai&amp;Tapis'!F41</f>
        <v>-1.936200000000003</v>
      </c>
      <c r="H42">
        <f t="shared" si="0"/>
        <v>-0.15900000000000247</v>
      </c>
      <c r="I42">
        <f t="shared" si="1"/>
        <v>-0.22090000000000032</v>
      </c>
      <c r="J42">
        <f t="shared" si="2"/>
        <v>-0.21549999999999692</v>
      </c>
      <c r="R42" t="s">
        <v>209</v>
      </c>
      <c r="S42">
        <f t="shared" si="3"/>
        <v>1.5115377152910168</v>
      </c>
    </row>
    <row r="43" spans="1:19" x14ac:dyDescent="0.2">
      <c r="A43" s="1">
        <v>34789</v>
      </c>
      <c r="B43">
        <f>BrentForwardCurves!B41-'Dubai&amp;Tapis'!B42</f>
        <v>0.59520000000000195</v>
      </c>
      <c r="C43">
        <f>BrentForwardCurves!C41-'Dubai&amp;Tapis'!C42</f>
        <v>0.49080000000000013</v>
      </c>
      <c r="D43">
        <f>BrentForwardCurves!D41-'Dubai&amp;Tapis'!D42</f>
        <v>0.5268999999999977</v>
      </c>
      <c r="F43">
        <f>BrentForwardCurves!B41-'Dubai&amp;Tapis'!F42</f>
        <v>-1.5167999999999999</v>
      </c>
      <c r="H43">
        <f t="shared" si="0"/>
        <v>0.19890000000000185</v>
      </c>
      <c r="I43">
        <f t="shared" si="1"/>
        <v>5.9499999999999886E-2</v>
      </c>
      <c r="J43">
        <f t="shared" si="2"/>
        <v>-3.9100000000004798E-2</v>
      </c>
      <c r="R43" t="s">
        <v>210</v>
      </c>
      <c r="S43">
        <f t="shared" si="3"/>
        <v>1.4991053680073472</v>
      </c>
    </row>
    <row r="44" spans="1:19" x14ac:dyDescent="0.2">
      <c r="A44" s="1">
        <v>34817</v>
      </c>
      <c r="B44">
        <f>BrentForwardCurves!B42-'Dubai&amp;Tapis'!B43</f>
        <v>0.95900000000000318</v>
      </c>
      <c r="C44">
        <f>BrentForwardCurves!C42-'Dubai&amp;Tapis'!C43</f>
        <v>0.57350000000000279</v>
      </c>
      <c r="D44">
        <f>BrentForwardCurves!D42-'Dubai&amp;Tapis'!D43</f>
        <v>0.46600000000000108</v>
      </c>
      <c r="F44">
        <f>BrentForwardCurves!B42-'Dubai&amp;Tapis'!F43</f>
        <v>-0.79909999999999926</v>
      </c>
      <c r="H44">
        <f t="shared" si="0"/>
        <v>0.36380000000000123</v>
      </c>
      <c r="I44">
        <f t="shared" si="1"/>
        <v>8.270000000000266E-2</v>
      </c>
      <c r="J44">
        <f t="shared" si="2"/>
        <v>-6.0899999999996624E-2</v>
      </c>
      <c r="R44" t="s">
        <v>211</v>
      </c>
      <c r="S44">
        <f t="shared" si="3"/>
        <v>1.4889417388526243</v>
      </c>
    </row>
    <row r="45" spans="1:19" x14ac:dyDescent="0.2">
      <c r="A45" s="1">
        <v>34850</v>
      </c>
      <c r="B45">
        <f>BrentForwardCurves!B43-'Dubai&amp;Tapis'!B44</f>
        <v>1.0897000000000006</v>
      </c>
      <c r="C45">
        <f>BrentForwardCurves!C43-'Dubai&amp;Tapis'!C44</f>
        <v>0.81940000000000168</v>
      </c>
      <c r="D45">
        <f>BrentForwardCurves!D43-'Dubai&amp;Tapis'!D44</f>
        <v>0.72889999999999944</v>
      </c>
      <c r="F45">
        <f>BrentForwardCurves!B43-'Dubai&amp;Tapis'!F44</f>
        <v>-0.89999999999999858</v>
      </c>
      <c r="H45">
        <f t="shared" si="0"/>
        <v>0.13069999999999737</v>
      </c>
      <c r="I45">
        <f t="shared" si="1"/>
        <v>0.2458999999999989</v>
      </c>
      <c r="J45">
        <f t="shared" si="2"/>
        <v>0.26289999999999836</v>
      </c>
      <c r="R45" t="s">
        <v>212</v>
      </c>
      <c r="S45">
        <f t="shared" si="3"/>
        <v>1.4806328205737387</v>
      </c>
    </row>
    <row r="46" spans="1:19" x14ac:dyDescent="0.2">
      <c r="A46" s="1">
        <v>34880</v>
      </c>
      <c r="B46">
        <f>BrentForwardCurves!B44-'Dubai&amp;Tapis'!B45</f>
        <v>1.0322999999999993</v>
      </c>
      <c r="C46">
        <f>BrentForwardCurves!C44-'Dubai&amp;Tapis'!C45</f>
        <v>0.83480000000000132</v>
      </c>
      <c r="D46">
        <f>BrentForwardCurves!D44-'Dubai&amp;Tapis'!D45</f>
        <v>0.80430000000000135</v>
      </c>
      <c r="F46">
        <f>BrentForwardCurves!B44-'Dubai&amp;Tapis'!F45</f>
        <v>-1.0591000000000008</v>
      </c>
      <c r="H46">
        <f t="shared" si="0"/>
        <v>-5.7400000000001228E-2</v>
      </c>
      <c r="I46">
        <f t="shared" si="1"/>
        <v>1.5399999999999636E-2</v>
      </c>
      <c r="J46">
        <f t="shared" si="2"/>
        <v>7.540000000000191E-2</v>
      </c>
      <c r="R46" t="s">
        <v>213</v>
      </c>
      <c r="S46">
        <f t="shared" si="3"/>
        <v>1.4738401560722878</v>
      </c>
    </row>
    <row r="47" spans="1:19" x14ac:dyDescent="0.2">
      <c r="A47" s="1">
        <v>34911</v>
      </c>
      <c r="B47">
        <f>BrentForwardCurves!B45-'Dubai&amp;Tapis'!B46</f>
        <v>0.96780000000000044</v>
      </c>
      <c r="C47">
        <f>BrentForwardCurves!C45-'Dubai&amp;Tapis'!C46</f>
        <v>0.86899999999999977</v>
      </c>
      <c r="D47">
        <f>BrentForwardCurves!D45-'Dubai&amp;Tapis'!D46</f>
        <v>0.85239999999999938</v>
      </c>
      <c r="F47">
        <f>BrentForwardCurves!B45-'Dubai&amp;Tapis'!F46</f>
        <v>-1.2728999999999999</v>
      </c>
      <c r="H47">
        <f t="shared" si="0"/>
        <v>-6.4499999999998892E-2</v>
      </c>
      <c r="I47">
        <f t="shared" si="1"/>
        <v>3.4199999999998454E-2</v>
      </c>
      <c r="J47">
        <f t="shared" si="2"/>
        <v>4.8099999999998033E-2</v>
      </c>
      <c r="R47" t="s">
        <v>214</v>
      </c>
      <c r="S47">
        <f t="shared" si="3"/>
        <v>1.4682870516270892</v>
      </c>
    </row>
    <row r="48" spans="1:19" x14ac:dyDescent="0.2">
      <c r="A48" s="1">
        <v>34942</v>
      </c>
      <c r="B48">
        <f>BrentForwardCurves!B46-'Dubai&amp;Tapis'!B47</f>
        <v>0.73120000000000118</v>
      </c>
      <c r="C48">
        <f>BrentForwardCurves!C46-'Dubai&amp;Tapis'!C47</f>
        <v>0.77059999999999995</v>
      </c>
      <c r="D48">
        <f>BrentForwardCurves!D46-'Dubai&amp;Tapis'!D47</f>
        <v>0.75060000000000038</v>
      </c>
      <c r="F48">
        <f>BrentForwardCurves!B46-'Dubai&amp;Tapis'!F47</f>
        <v>-1.2937999999999974</v>
      </c>
      <c r="H48">
        <f t="shared" si="0"/>
        <v>-0.23659999999999926</v>
      </c>
      <c r="I48">
        <f t="shared" si="1"/>
        <v>-9.8399999999999821E-2</v>
      </c>
      <c r="J48">
        <f t="shared" si="2"/>
        <v>-0.101799999999999</v>
      </c>
      <c r="R48" t="s">
        <v>215</v>
      </c>
      <c r="S48">
        <f t="shared" si="3"/>
        <v>1.4637473059981541</v>
      </c>
    </row>
    <row r="49" spans="1:34" x14ac:dyDescent="0.2">
      <c r="A49" s="1">
        <v>34971</v>
      </c>
      <c r="B49">
        <f>BrentForwardCurves!B47-'Dubai&amp;Tapis'!B48</f>
        <v>1.0043000000000006</v>
      </c>
      <c r="C49">
        <f>BrentForwardCurves!C47-'Dubai&amp;Tapis'!C48</f>
        <v>0.85330000000000084</v>
      </c>
      <c r="D49">
        <f>BrentForwardCurves!D47-'Dubai&amp;Tapis'!D48</f>
        <v>0.80290000000000106</v>
      </c>
      <c r="F49">
        <f>BrentForwardCurves!B47-'Dubai&amp;Tapis'!F48</f>
        <v>-0.9751999999999974</v>
      </c>
      <c r="H49">
        <f t="shared" si="0"/>
        <v>0.27309999999999945</v>
      </c>
      <c r="I49">
        <f t="shared" si="1"/>
        <v>8.2700000000000884E-2</v>
      </c>
      <c r="J49">
        <f t="shared" si="2"/>
        <v>5.2300000000000679E-2</v>
      </c>
      <c r="R49" t="s">
        <v>216</v>
      </c>
      <c r="S49">
        <f t="shared" si="3"/>
        <v>1.460035996301241</v>
      </c>
    </row>
    <row r="50" spans="1:34" x14ac:dyDescent="0.2">
      <c r="A50" s="1">
        <v>35003</v>
      </c>
      <c r="B50">
        <f>BrentForwardCurves!B48-'Dubai&amp;Tapis'!B49</f>
        <v>1.2053000000000011</v>
      </c>
      <c r="C50">
        <f>BrentForwardCurves!C48-'Dubai&amp;Tapis'!C49</f>
        <v>0.95200000000000173</v>
      </c>
      <c r="D50">
        <f>BrentForwardCurves!D48-'Dubai&amp;Tapis'!D49</f>
        <v>0.86660000000000004</v>
      </c>
      <c r="F50">
        <f>BrentForwardCurves!B48-'Dubai&amp;Tapis'!F49</f>
        <v>-1.194700000000001</v>
      </c>
      <c r="H50">
        <f t="shared" si="0"/>
        <v>0.20100000000000051</v>
      </c>
      <c r="I50">
        <f t="shared" si="1"/>
        <v>9.8700000000000898E-2</v>
      </c>
      <c r="J50">
        <f t="shared" si="2"/>
        <v>6.369999999999898E-2</v>
      </c>
      <c r="R50" t="s">
        <v>217</v>
      </c>
      <c r="S50">
        <f t="shared" si="3"/>
        <v>1.4570019453230081</v>
      </c>
    </row>
    <row r="51" spans="1:34" x14ac:dyDescent="0.2">
      <c r="A51" s="1">
        <v>35033</v>
      </c>
      <c r="B51">
        <f>BrentForwardCurves!B49-'Dubai&amp;Tapis'!B50</f>
        <v>1.0614000000000008</v>
      </c>
      <c r="C51">
        <f>BrentForwardCurves!C49-'Dubai&amp;Tapis'!C50</f>
        <v>1.003400000000001</v>
      </c>
      <c r="D51">
        <f>BrentForwardCurves!D49-'Dubai&amp;Tapis'!D50</f>
        <v>0.89429999999999943</v>
      </c>
      <c r="F51">
        <f>BrentForwardCurves!B49-'Dubai&amp;Tapis'!F50</f>
        <v>-1.4512999999999998</v>
      </c>
      <c r="H51">
        <f t="shared" si="0"/>
        <v>-0.14390000000000036</v>
      </c>
      <c r="I51">
        <f t="shared" si="1"/>
        <v>5.1399999999999224E-2</v>
      </c>
      <c r="J51">
        <f t="shared" si="2"/>
        <v>2.7699999999999392E-2</v>
      </c>
      <c r="R51" t="s">
        <v>218</v>
      </c>
      <c r="S51">
        <f t="shared" si="3"/>
        <v>1.4545215634389055</v>
      </c>
    </row>
    <row r="52" spans="1:34" x14ac:dyDescent="0.2">
      <c r="A52" s="1">
        <v>35062</v>
      </c>
      <c r="B52">
        <f>BrentForwardCurves!B50-'Dubai&amp;Tapis'!B51</f>
        <v>0.81280000000000285</v>
      </c>
      <c r="C52">
        <f>BrentForwardCurves!C50-'Dubai&amp;Tapis'!C51</f>
        <v>0.84309999999999974</v>
      </c>
      <c r="D52">
        <f>BrentForwardCurves!D50-'Dubai&amp;Tapis'!D51</f>
        <v>0.76810000000000045</v>
      </c>
      <c r="F52">
        <f>BrentForwardCurves!B50-'Dubai&amp;Tapis'!F51</f>
        <v>-1.7561999999999998</v>
      </c>
      <c r="H52">
        <f t="shared" si="0"/>
        <v>-0.24859999999999793</v>
      </c>
      <c r="I52">
        <f t="shared" si="1"/>
        <v>-0.16030000000000122</v>
      </c>
      <c r="J52">
        <f t="shared" si="2"/>
        <v>-0.12619999999999898</v>
      </c>
      <c r="R52" t="s">
        <v>219</v>
      </c>
      <c r="S52">
        <f t="shared" si="3"/>
        <v>1.452493814289296</v>
      </c>
    </row>
    <row r="53" spans="1:34" x14ac:dyDescent="0.2">
      <c r="A53" s="1">
        <v>35095</v>
      </c>
      <c r="B53">
        <f>BrentForwardCurves!B51-'Dubai&amp;Tapis'!B52</f>
        <v>1.0069000000000017</v>
      </c>
      <c r="C53">
        <f>BrentForwardCurves!C51-'Dubai&amp;Tapis'!C52</f>
        <v>0.84789999999999921</v>
      </c>
      <c r="D53">
        <f>BrentForwardCurves!D51-'Dubai&amp;Tapis'!D52</f>
        <v>0.80150000000000077</v>
      </c>
      <c r="F53">
        <f>BrentForwardCurves!B51-'Dubai&amp;Tapis'!F52</f>
        <v>-3.0764999999999993</v>
      </c>
      <c r="H53">
        <f t="shared" si="0"/>
        <v>0.19409999999999883</v>
      </c>
      <c r="I53">
        <f t="shared" si="1"/>
        <v>4.7999999999994714E-3</v>
      </c>
      <c r="J53">
        <f t="shared" si="2"/>
        <v>3.3400000000000318E-2</v>
      </c>
      <c r="R53" t="s">
        <v>220</v>
      </c>
      <c r="S53">
        <f t="shared" si="3"/>
        <v>1.4508360991446663</v>
      </c>
    </row>
    <row r="54" spans="1:34" x14ac:dyDescent="0.2">
      <c r="A54" s="1">
        <v>35124</v>
      </c>
      <c r="B54">
        <f>BrentForwardCurves!B52-'Dubai&amp;Tapis'!B53</f>
        <v>1.4087999999999976</v>
      </c>
      <c r="C54">
        <f>BrentForwardCurves!C52-'Dubai&amp;Tapis'!C53</f>
        <v>0.96359999999999957</v>
      </c>
      <c r="D54">
        <f>BrentForwardCurves!D52-'Dubai&amp;Tapis'!D53</f>
        <v>0.88350000000000151</v>
      </c>
      <c r="F54">
        <f>BrentForwardCurves!B52-'Dubai&amp;Tapis'!F53</f>
        <v>-3.0762</v>
      </c>
      <c r="H54">
        <f t="shared" si="0"/>
        <v>0.40189999999999593</v>
      </c>
      <c r="I54">
        <f t="shared" si="1"/>
        <v>0.11570000000000036</v>
      </c>
      <c r="J54">
        <f t="shared" si="2"/>
        <v>8.2000000000000739E-2</v>
      </c>
      <c r="R54" t="s">
        <v>221</v>
      </c>
      <c r="S54">
        <f t="shared" si="3"/>
        <v>1.4494808923128626</v>
      </c>
    </row>
    <row r="55" spans="1:34" x14ac:dyDescent="0.2">
      <c r="A55" s="1">
        <v>35153</v>
      </c>
      <c r="B55">
        <f>BrentForwardCurves!B53-'Dubai&amp;Tapis'!B54</f>
        <v>1.8272000000000013</v>
      </c>
      <c r="C55">
        <f>BrentForwardCurves!C53-'Dubai&amp;Tapis'!C54</f>
        <v>1.2588000000000008</v>
      </c>
      <c r="D55">
        <f>BrentForwardCurves!D53-'Dubai&amp;Tapis'!D54</f>
        <v>1.0181000000000004</v>
      </c>
      <c r="F55">
        <f>BrentForwardCurves!B53-'Dubai&amp;Tapis'!F54</f>
        <v>-2.110199999999999</v>
      </c>
      <c r="H55">
        <f t="shared" si="0"/>
        <v>0.41840000000000366</v>
      </c>
      <c r="I55">
        <f t="shared" si="1"/>
        <v>0.29520000000000124</v>
      </c>
      <c r="J55">
        <f t="shared" si="2"/>
        <v>0.13459999999999894</v>
      </c>
      <c r="R55" t="s">
        <v>222</v>
      </c>
      <c r="S55">
        <f t="shared" si="3"/>
        <v>1.4483729905343712</v>
      </c>
    </row>
    <row r="56" spans="1:34" x14ac:dyDescent="0.2">
      <c r="A56" s="1">
        <v>35185</v>
      </c>
      <c r="B56">
        <f>BrentForwardCurves!B54-'Dubai&amp;Tapis'!B55</f>
        <v>2.4955999999999996</v>
      </c>
      <c r="C56">
        <f>BrentForwardCurves!C54-'Dubai&amp;Tapis'!C55</f>
        <v>1.6984999999999992</v>
      </c>
      <c r="D56">
        <f>BrentForwardCurves!D54-'Dubai&amp;Tapis'!D55</f>
        <v>1.3628</v>
      </c>
      <c r="F56">
        <f>BrentForwardCurves!B54-'Dubai&amp;Tapis'!F55</f>
        <v>-0.36299999999999955</v>
      </c>
      <c r="H56">
        <f t="shared" si="0"/>
        <v>0.66839999999999833</v>
      </c>
      <c r="I56">
        <f t="shared" si="1"/>
        <v>0.43969999999999843</v>
      </c>
      <c r="J56">
        <f t="shared" si="2"/>
        <v>0.34469999999999956</v>
      </c>
      <c r="R56" t="s">
        <v>223</v>
      </c>
      <c r="S56">
        <f t="shared" si="3"/>
        <v>1.4474672643219739</v>
      </c>
    </row>
    <row r="57" spans="1:34" x14ac:dyDescent="0.2">
      <c r="A57" s="1">
        <v>35216</v>
      </c>
      <c r="B57">
        <f>BrentForwardCurves!B55-'Dubai&amp;Tapis'!B56</f>
        <v>1.9084000000000003</v>
      </c>
      <c r="C57">
        <f>BrentForwardCurves!C55-'Dubai&amp;Tapis'!C56</f>
        <v>1.5157999999999987</v>
      </c>
      <c r="D57">
        <f>BrentForwardCurves!D55-'Dubai&amp;Tapis'!D56</f>
        <v>1.4281000000000006</v>
      </c>
      <c r="F57">
        <f>BrentForwardCurves!B55-'Dubai&amp;Tapis'!F56</f>
        <v>-1.2961999999999989</v>
      </c>
      <c r="H57">
        <f t="shared" si="0"/>
        <v>-0.58719999999999928</v>
      </c>
      <c r="I57">
        <f t="shared" si="1"/>
        <v>-0.18270000000000053</v>
      </c>
      <c r="J57">
        <f t="shared" si="2"/>
        <v>6.530000000000058E-2</v>
      </c>
    </row>
    <row r="58" spans="1:34" x14ac:dyDescent="0.2">
      <c r="A58" s="1">
        <v>35244</v>
      </c>
      <c r="B58">
        <f>BrentForwardCurves!B56-'Dubai&amp;Tapis'!B57</f>
        <v>0.9740000000000002</v>
      </c>
      <c r="C58">
        <f>BrentForwardCurves!C56-'Dubai&amp;Tapis'!C57</f>
        <v>1.1778000000000013</v>
      </c>
      <c r="D58">
        <f>BrentForwardCurves!D56-'Dubai&amp;Tapis'!D57</f>
        <v>1.2882999999999996</v>
      </c>
      <c r="F58">
        <f>BrentForwardCurves!B56-'Dubai&amp;Tapis'!F57</f>
        <v>-2.2475000000000023</v>
      </c>
      <c r="H58">
        <f t="shared" si="0"/>
        <v>-0.93440000000000012</v>
      </c>
      <c r="I58">
        <f t="shared" si="1"/>
        <v>-0.33799999999999741</v>
      </c>
      <c r="J58">
        <f t="shared" si="2"/>
        <v>-0.13980000000000103</v>
      </c>
    </row>
    <row r="59" spans="1:34" x14ac:dyDescent="0.2">
      <c r="A59" s="1">
        <v>35277</v>
      </c>
      <c r="B59">
        <f>BrentForwardCurves!B57-'Dubai&amp;Tapis'!B58</f>
        <v>1.6318000000000019</v>
      </c>
      <c r="C59">
        <f>BrentForwardCurves!C57-'Dubai&amp;Tapis'!C58</f>
        <v>1.4798000000000009</v>
      </c>
      <c r="D59">
        <f>BrentForwardCurves!D57-'Dubai&amp;Tapis'!D58</f>
        <v>1.3831999999999987</v>
      </c>
      <c r="F59">
        <f>BrentForwardCurves!B57-'Dubai&amp;Tapis'!F58</f>
        <v>-1.2774000000000001</v>
      </c>
      <c r="H59">
        <f t="shared" si="0"/>
        <v>0.65780000000000172</v>
      </c>
      <c r="I59">
        <f t="shared" si="1"/>
        <v>0.3019999999999996</v>
      </c>
      <c r="J59">
        <f t="shared" si="2"/>
        <v>9.4899999999999096E-2</v>
      </c>
    </row>
    <row r="60" spans="1:34" x14ac:dyDescent="0.2">
      <c r="A60" s="1">
        <v>35307</v>
      </c>
      <c r="B60">
        <f>BrentForwardCurves!B58-'Dubai&amp;Tapis'!B59</f>
        <v>1.6208999999999989</v>
      </c>
      <c r="C60">
        <f>BrentForwardCurves!C58-'Dubai&amp;Tapis'!C59</f>
        <v>1.5644999999999989</v>
      </c>
      <c r="D60">
        <f>BrentForwardCurves!D58-'Dubai&amp;Tapis'!D59</f>
        <v>1.5091000000000001</v>
      </c>
      <c r="F60">
        <f>BrentForwardCurves!B58-'Dubai&amp;Tapis'!F59</f>
        <v>-0.86899999999999977</v>
      </c>
      <c r="H60">
        <f t="shared" si="0"/>
        <v>-1.0900000000003018E-2</v>
      </c>
      <c r="I60">
        <f t="shared" si="1"/>
        <v>8.4699999999997999E-2</v>
      </c>
      <c r="J60">
        <f t="shared" si="2"/>
        <v>0.12590000000000146</v>
      </c>
    </row>
    <row r="61" spans="1:34" x14ac:dyDescent="0.2">
      <c r="A61" s="1">
        <v>35338</v>
      </c>
      <c r="B61">
        <f>BrentForwardCurves!B59-'Dubai&amp;Tapis'!B60</f>
        <v>2.2275999999999989</v>
      </c>
      <c r="C61">
        <f>BrentForwardCurves!C59-'Dubai&amp;Tapis'!C60</f>
        <v>2.002600000000001</v>
      </c>
      <c r="D61">
        <f>BrentForwardCurves!D59-'Dubai&amp;Tapis'!D60</f>
        <v>1.7967000000000013</v>
      </c>
      <c r="F61">
        <f>BrentForwardCurves!B59-'Dubai&amp;Tapis'!F60</f>
        <v>-0.36450000000000315</v>
      </c>
      <c r="H61">
        <f t="shared" si="0"/>
        <v>0.60670000000000002</v>
      </c>
      <c r="I61">
        <f t="shared" si="1"/>
        <v>0.43810000000000215</v>
      </c>
      <c r="J61">
        <f t="shared" si="2"/>
        <v>0.28760000000000119</v>
      </c>
    </row>
    <row r="62" spans="1:34" x14ac:dyDescent="0.2">
      <c r="A62" s="1">
        <v>35369</v>
      </c>
      <c r="B62">
        <f>BrentForwardCurves!B60-'Dubai&amp;Tapis'!B61</f>
        <v>2.2958999999999996</v>
      </c>
      <c r="C62">
        <f>BrentForwardCurves!C60-'Dubai&amp;Tapis'!C61</f>
        <v>2.2134999999999998</v>
      </c>
      <c r="D62">
        <f>BrentForwardCurves!D60-'Dubai&amp;Tapis'!D61</f>
        <v>2.0657999999999994</v>
      </c>
      <c r="F62">
        <f>BrentForwardCurves!B60-'Dubai&amp;Tapis'!F61</f>
        <v>-1.6930000000000014</v>
      </c>
      <c r="H62">
        <f t="shared" si="0"/>
        <v>6.8300000000000693E-2</v>
      </c>
      <c r="I62">
        <f t="shared" si="1"/>
        <v>0.21089999999999876</v>
      </c>
      <c r="J62">
        <f t="shared" si="2"/>
        <v>0.26909999999999812</v>
      </c>
      <c r="R62" s="1">
        <v>36845</v>
      </c>
      <c r="S62" s="3">
        <v>33.900001525878906</v>
      </c>
      <c r="T62" s="3">
        <v>33.169998168945313</v>
      </c>
      <c r="U62" s="3">
        <v>32.200000762939453</v>
      </c>
      <c r="V62" s="3">
        <v>31.059999465942383</v>
      </c>
      <c r="W62" s="3">
        <v>30.020000457763672</v>
      </c>
      <c r="X62" s="3">
        <v>29.239999771118164</v>
      </c>
      <c r="Y62" s="3">
        <v>28.559999465942383</v>
      </c>
      <c r="Z62" s="3">
        <v>28.040000915527344</v>
      </c>
      <c r="AA62" s="3">
        <v>27.590000152587891</v>
      </c>
      <c r="AB62" s="3">
        <v>27.159999847412109</v>
      </c>
      <c r="AC62" s="3">
        <v>26.739999771118164</v>
      </c>
      <c r="AD62" s="3">
        <v>26.319999694824219</v>
      </c>
      <c r="AE62" s="3">
        <v>25.920000076293945</v>
      </c>
      <c r="AF62" s="3">
        <v>24.700000762939453</v>
      </c>
      <c r="AG62" s="3">
        <v>23.739999771118164</v>
      </c>
      <c r="AH62" s="3">
        <v>23.260000228881836</v>
      </c>
    </row>
    <row r="63" spans="1:34" x14ac:dyDescent="0.2">
      <c r="A63" s="1">
        <v>35398</v>
      </c>
      <c r="B63">
        <f>BrentForwardCurves!B61-'Dubai&amp;Tapis'!B62</f>
        <v>1.8927999999999976</v>
      </c>
      <c r="C63">
        <f>BrentForwardCurves!C61-'Dubai&amp;Tapis'!C62</f>
        <v>1.8638000000000012</v>
      </c>
      <c r="D63">
        <f>BrentForwardCurves!D61-'Dubai&amp;Tapis'!D62</f>
        <v>1.8375999999999983</v>
      </c>
      <c r="F63">
        <f>BrentForwardCurves!B61-'Dubai&amp;Tapis'!F62</f>
        <v>-1.8580000000000005</v>
      </c>
      <c r="H63">
        <f t="shared" si="0"/>
        <v>-0.40310000000000201</v>
      </c>
      <c r="I63">
        <f t="shared" si="1"/>
        <v>-0.34969999999999857</v>
      </c>
      <c r="J63">
        <f t="shared" si="2"/>
        <v>-0.22820000000000107</v>
      </c>
      <c r="S63">
        <v>2.0684000000000005</v>
      </c>
      <c r="T63">
        <v>1.9543485833789298</v>
      </c>
      <c r="U63">
        <v>1.8611098508485087</v>
      </c>
      <c r="V63">
        <v>1.7848857976851626</v>
      </c>
      <c r="W63">
        <v>1.7225714984345488</v>
      </c>
      <c r="X63">
        <v>1.6716286302722678</v>
      </c>
      <c r="Y63">
        <v>1.6299820764666582</v>
      </c>
      <c r="Z63">
        <v>1.5959353981689537</v>
      </c>
      <c r="AA63">
        <v>1.5681017313422105</v>
      </c>
      <c r="AB63">
        <v>1.5453472939710213</v>
      </c>
      <c r="AC63">
        <v>1.5267452023636772</v>
      </c>
      <c r="AD63">
        <v>1.5115377152910168</v>
      </c>
      <c r="AE63">
        <v>1.4991053680073472</v>
      </c>
      <c r="AF63">
        <v>1.4889417388526243</v>
      </c>
      <c r="AG63">
        <v>1.4806328205737387</v>
      </c>
      <c r="AH63">
        <v>1.4738401560722878</v>
      </c>
    </row>
    <row r="64" spans="1:34" x14ac:dyDescent="0.2">
      <c r="A64" s="1">
        <v>35430</v>
      </c>
      <c r="B64">
        <f>BrentForwardCurves!B62-'Dubai&amp;Tapis'!B63</f>
        <v>1.8506999999999998</v>
      </c>
      <c r="C64">
        <f>BrentForwardCurves!C62-'Dubai&amp;Tapis'!C63</f>
        <v>1.8350000000000009</v>
      </c>
      <c r="D64">
        <f>BrentForwardCurves!D62-'Dubai&amp;Tapis'!D63</f>
        <v>1.8113000000000028</v>
      </c>
      <c r="F64">
        <f>BrentForwardCurves!B62-'Dubai&amp;Tapis'!F63</f>
        <v>-1.7955000000000005</v>
      </c>
      <c r="H64">
        <f t="shared" si="0"/>
        <v>-4.2099999999997806E-2</v>
      </c>
      <c r="I64">
        <f t="shared" si="1"/>
        <v>-2.8800000000000381E-2</v>
      </c>
      <c r="J64">
        <f t="shared" si="2"/>
        <v>-2.6299999999995549E-2</v>
      </c>
    </row>
    <row r="65" spans="1:34" x14ac:dyDescent="0.2">
      <c r="A65" s="1">
        <v>35461</v>
      </c>
      <c r="B65">
        <f>BrentForwardCurves!B63-'Dubai&amp;Tapis'!B64</f>
        <v>1.9562999999999988</v>
      </c>
      <c r="C65">
        <f>BrentForwardCurves!C63-'Dubai&amp;Tapis'!C64</f>
        <v>1.9710999999999999</v>
      </c>
      <c r="D65">
        <f>BrentForwardCurves!D63-'Dubai&amp;Tapis'!D64</f>
        <v>1.9296000000000006</v>
      </c>
      <c r="F65">
        <f>BrentForwardCurves!B63-'Dubai&amp;Tapis'!F64</f>
        <v>-2.519400000000001</v>
      </c>
      <c r="H65">
        <f t="shared" si="0"/>
        <v>0.10559999999999903</v>
      </c>
      <c r="I65">
        <f t="shared" si="1"/>
        <v>0.136099999999999</v>
      </c>
      <c r="J65">
        <f t="shared" si="2"/>
        <v>0.11829999999999785</v>
      </c>
      <c r="S65" s="26">
        <f>S62-S63</f>
        <v>31.831601525878906</v>
      </c>
      <c r="T65" s="26">
        <f t="shared" ref="T65:AH65" si="4">T62-T63</f>
        <v>31.215649585566382</v>
      </c>
      <c r="U65" s="26">
        <f t="shared" si="4"/>
        <v>30.338890912090946</v>
      </c>
      <c r="V65" s="26">
        <f t="shared" si="4"/>
        <v>29.27511366825722</v>
      </c>
      <c r="W65" s="26">
        <f t="shared" si="4"/>
        <v>28.297428959329125</v>
      </c>
      <c r="X65" s="26">
        <f t="shared" si="4"/>
        <v>27.568371140845898</v>
      </c>
      <c r="Y65" s="26">
        <f t="shared" si="4"/>
        <v>26.930017389475726</v>
      </c>
      <c r="Z65" s="26">
        <f t="shared" si="4"/>
        <v>26.444065517358389</v>
      </c>
      <c r="AA65" s="26">
        <f t="shared" si="4"/>
        <v>26.02189842124568</v>
      </c>
      <c r="AB65" s="26">
        <f t="shared" si="4"/>
        <v>25.61465255344109</v>
      </c>
      <c r="AC65" s="26">
        <f t="shared" si="4"/>
        <v>25.213254568754486</v>
      </c>
      <c r="AD65" s="26">
        <f t="shared" si="4"/>
        <v>24.808461979533202</v>
      </c>
      <c r="AE65" s="26">
        <f t="shared" si="4"/>
        <v>24.4208947082866</v>
      </c>
      <c r="AF65" s="26">
        <f t="shared" si="4"/>
        <v>23.211059024086829</v>
      </c>
      <c r="AG65" s="26">
        <f t="shared" si="4"/>
        <v>22.259366950544425</v>
      </c>
      <c r="AH65" s="26">
        <f t="shared" si="4"/>
        <v>21.786160072809547</v>
      </c>
    </row>
    <row r="66" spans="1:34" x14ac:dyDescent="0.2">
      <c r="A66" s="1">
        <v>35489</v>
      </c>
      <c r="B66">
        <f>BrentForwardCurves!B64-'Dubai&amp;Tapis'!B65</f>
        <v>1.9055</v>
      </c>
      <c r="C66">
        <f>BrentForwardCurves!C64-'Dubai&amp;Tapis'!C65</f>
        <v>1.8815000000000026</v>
      </c>
      <c r="D66">
        <f>BrentForwardCurves!D64-'Dubai&amp;Tapis'!D65</f>
        <v>1.9134999999999991</v>
      </c>
      <c r="F66">
        <f>BrentForwardCurves!B64-'Dubai&amp;Tapis'!F65</f>
        <v>-2.5353999999999992</v>
      </c>
      <c r="H66">
        <f t="shared" si="0"/>
        <v>-5.0799999999998846E-2</v>
      </c>
      <c r="I66">
        <f t="shared" si="1"/>
        <v>-8.9599999999997237E-2</v>
      </c>
      <c r="J66">
        <f t="shared" si="2"/>
        <v>-1.6100000000001558E-2</v>
      </c>
    </row>
    <row r="67" spans="1:34" x14ac:dyDescent="0.2">
      <c r="A67" s="1">
        <v>35520</v>
      </c>
      <c r="B67">
        <f>BrentForwardCurves!B65-'Dubai&amp;Tapis'!B66</f>
        <v>1.5640999999999998</v>
      </c>
      <c r="C67">
        <f>BrentForwardCurves!C65-'Dubai&amp;Tapis'!C66</f>
        <v>1.589500000000001</v>
      </c>
      <c r="D67">
        <f>BrentForwardCurves!D65-'Dubai&amp;Tapis'!D66</f>
        <v>1.6713999999999984</v>
      </c>
      <c r="F67">
        <f>BrentForwardCurves!B65-'Dubai&amp;Tapis'!F66</f>
        <v>-2.2954000000000008</v>
      </c>
      <c r="H67">
        <f t="shared" si="0"/>
        <v>-0.34140000000000015</v>
      </c>
      <c r="I67">
        <f t="shared" si="1"/>
        <v>-0.29200000000000159</v>
      </c>
      <c r="J67">
        <f t="shared" si="2"/>
        <v>-0.24210000000000065</v>
      </c>
    </row>
    <row r="68" spans="1:34" x14ac:dyDescent="0.2">
      <c r="A68" s="1">
        <v>35550</v>
      </c>
      <c r="B68">
        <f>BrentForwardCurves!B66-'Dubai&amp;Tapis'!B67</f>
        <v>1.4932000000000016</v>
      </c>
      <c r="C68">
        <f>BrentForwardCurves!C66-'Dubai&amp;Tapis'!C67</f>
        <v>1.5343000000000018</v>
      </c>
      <c r="D68">
        <f>BrentForwardCurves!D66-'Dubai&amp;Tapis'!D67</f>
        <v>1.6630000000000003</v>
      </c>
      <c r="F68">
        <f>BrentForwardCurves!B66-'Dubai&amp;Tapis'!F67</f>
        <v>-2.6442999999999977</v>
      </c>
      <c r="H68">
        <f t="shared" si="0"/>
        <v>-7.0899999999998187E-2</v>
      </c>
      <c r="I68">
        <f t="shared" si="1"/>
        <v>-5.519999999999925E-2</v>
      </c>
      <c r="J68">
        <f t="shared" si="2"/>
        <v>-8.3999999999981867E-3</v>
      </c>
      <c r="R68" s="1"/>
    </row>
    <row r="69" spans="1:34" x14ac:dyDescent="0.2">
      <c r="A69" s="1">
        <v>35580</v>
      </c>
      <c r="B69">
        <f>BrentForwardCurves!B67-'Dubai&amp;Tapis'!B68</f>
        <v>0.7762999999999991</v>
      </c>
      <c r="C69">
        <f>BrentForwardCurves!C67-'Dubai&amp;Tapis'!C68</f>
        <v>1.0824999999999996</v>
      </c>
      <c r="D69">
        <f>BrentForwardCurves!D67-'Dubai&amp;Tapis'!D68</f>
        <v>1.2882999999999996</v>
      </c>
      <c r="F69">
        <f>BrentForwardCurves!B67-'Dubai&amp;Tapis'!F68</f>
        <v>-1.835799999999999</v>
      </c>
      <c r="H69">
        <f t="shared" si="0"/>
        <v>-0.71690000000000254</v>
      </c>
      <c r="I69">
        <f t="shared" si="1"/>
        <v>-0.4518000000000022</v>
      </c>
      <c r="J69">
        <f t="shared" si="2"/>
        <v>-0.3747000000000007</v>
      </c>
      <c r="R69" t="s">
        <v>198</v>
      </c>
      <c r="S69" s="3">
        <v>33.900001525878906</v>
      </c>
      <c r="T69">
        <v>2.0684000000000005</v>
      </c>
      <c r="U69" s="26">
        <f t="shared" ref="U69:U84" si="5">S69-T69</f>
        <v>31.831601525878906</v>
      </c>
    </row>
    <row r="70" spans="1:34" x14ac:dyDescent="0.2">
      <c r="A70" s="1">
        <v>35611</v>
      </c>
      <c r="B70">
        <f>BrentForwardCurves!B68-'Dubai&amp;Tapis'!B69</f>
        <v>0.74220000000000041</v>
      </c>
      <c r="C70">
        <f>BrentForwardCurves!C68-'Dubai&amp;Tapis'!C69</f>
        <v>0.88620000000000232</v>
      </c>
      <c r="D70">
        <f>BrentForwardCurves!D68-'Dubai&amp;Tapis'!D69</f>
        <v>1.0655000000000001</v>
      </c>
      <c r="F70">
        <f>BrentForwardCurves!B68-'Dubai&amp;Tapis'!F69</f>
        <v>-1.8443000000000005</v>
      </c>
      <c r="H70">
        <f t="shared" si="0"/>
        <v>-3.4099999999998687E-2</v>
      </c>
      <c r="I70">
        <f t="shared" si="1"/>
        <v>-0.19629999999999725</v>
      </c>
      <c r="J70">
        <f t="shared" si="2"/>
        <v>-0.22279999999999944</v>
      </c>
      <c r="R70" t="s">
        <v>199</v>
      </c>
      <c r="S70" s="3">
        <v>33.169998168945313</v>
      </c>
      <c r="T70">
        <v>1.9543485833789298</v>
      </c>
      <c r="U70" s="26">
        <f t="shared" si="5"/>
        <v>31.215649585566382</v>
      </c>
    </row>
    <row r="71" spans="1:34" x14ac:dyDescent="0.2">
      <c r="A71" s="1">
        <v>35642</v>
      </c>
      <c r="B71">
        <f>BrentForwardCurves!B69-'Dubai&amp;Tapis'!B70</f>
        <v>1.0350000000000001</v>
      </c>
      <c r="C71">
        <f>BrentForwardCurves!C69-'Dubai&amp;Tapis'!C70</f>
        <v>1.0686999999999998</v>
      </c>
      <c r="D71">
        <f>BrentForwardCurves!D69-'Dubai&amp;Tapis'!D70</f>
        <v>1.1147999999999989</v>
      </c>
      <c r="F71">
        <f>BrentForwardCurves!B69-'Dubai&amp;Tapis'!F70</f>
        <v>-0.66280000000000072</v>
      </c>
      <c r="H71">
        <f t="shared" ref="H71:H111" si="6">B71-B70</f>
        <v>0.29279999999999973</v>
      </c>
      <c r="I71">
        <f t="shared" ref="I71:I111" si="7">C71-C70</f>
        <v>0.18249999999999744</v>
      </c>
      <c r="J71">
        <f t="shared" ref="J71:J111" si="8">D71-D70</f>
        <v>4.9299999999998789E-2</v>
      </c>
      <c r="R71" t="s">
        <v>200</v>
      </c>
      <c r="S71" s="3">
        <v>32.200000762939453</v>
      </c>
      <c r="T71">
        <v>1.8611098508485087</v>
      </c>
      <c r="U71" s="26">
        <f t="shared" si="5"/>
        <v>30.338890912090946</v>
      </c>
    </row>
    <row r="72" spans="1:34" x14ac:dyDescent="0.2">
      <c r="A72" s="1">
        <v>35671</v>
      </c>
      <c r="B72">
        <f>BrentForwardCurves!B70-'Dubai&amp;Tapis'!B71</f>
        <v>1.1014000000000017</v>
      </c>
      <c r="C72">
        <f>BrentForwardCurves!C70-'Dubai&amp;Tapis'!C71</f>
        <v>1.2410999999999994</v>
      </c>
      <c r="D72">
        <f>BrentForwardCurves!D70-'Dubai&amp;Tapis'!D71</f>
        <v>1.3501000000000012</v>
      </c>
      <c r="F72">
        <f>BrentForwardCurves!B70-'Dubai&amp;Tapis'!F71</f>
        <v>-1.2735999999999983</v>
      </c>
      <c r="H72">
        <f t="shared" si="6"/>
        <v>6.6400000000001569E-2</v>
      </c>
      <c r="I72">
        <f t="shared" si="7"/>
        <v>0.17239999999999966</v>
      </c>
      <c r="J72">
        <f t="shared" si="8"/>
        <v>0.23530000000000229</v>
      </c>
      <c r="R72" t="s">
        <v>201</v>
      </c>
      <c r="S72" s="3">
        <v>31.059999465942383</v>
      </c>
      <c r="T72">
        <v>1.7848857976851626</v>
      </c>
      <c r="U72" s="26">
        <f t="shared" si="5"/>
        <v>29.27511366825722</v>
      </c>
    </row>
    <row r="73" spans="1:34" x14ac:dyDescent="0.2">
      <c r="A73" s="1">
        <v>35703</v>
      </c>
      <c r="B73">
        <f>BrentForwardCurves!B71-'Dubai&amp;Tapis'!B72</f>
        <v>0.67159999999999798</v>
      </c>
      <c r="C73">
        <f>BrentForwardCurves!C71-'Dubai&amp;Tapis'!C72</f>
        <v>0.88000000000000256</v>
      </c>
      <c r="D73">
        <f>BrentForwardCurves!D71-'Dubai&amp;Tapis'!D72</f>
        <v>1.0622000000000007</v>
      </c>
      <c r="F73">
        <f>BrentForwardCurves!B71-'Dubai&amp;Tapis'!F72</f>
        <v>-0.78000000000000114</v>
      </c>
      <c r="H73">
        <f t="shared" si="6"/>
        <v>-0.42980000000000373</v>
      </c>
      <c r="I73">
        <f t="shared" si="7"/>
        <v>-0.36109999999999687</v>
      </c>
      <c r="J73">
        <f t="shared" si="8"/>
        <v>-0.28790000000000049</v>
      </c>
      <c r="R73" t="s">
        <v>202</v>
      </c>
      <c r="S73" s="3">
        <v>30.020000457763672</v>
      </c>
      <c r="T73">
        <v>1.7225714984345488</v>
      </c>
      <c r="U73" s="26">
        <f t="shared" si="5"/>
        <v>28.297428959329125</v>
      </c>
    </row>
    <row r="74" spans="1:34" x14ac:dyDescent="0.2">
      <c r="A74" s="1">
        <v>35734</v>
      </c>
      <c r="B74">
        <f>BrentForwardCurves!B72-'Dubai&amp;Tapis'!B73</f>
        <v>0.96089999999999876</v>
      </c>
      <c r="C74">
        <f>BrentForwardCurves!C72-'Dubai&amp;Tapis'!C73</f>
        <v>1.0869999999999997</v>
      </c>
      <c r="D74">
        <f>BrentForwardCurves!D72-'Dubai&amp;Tapis'!D73</f>
        <v>1.1358999999999995</v>
      </c>
      <c r="F74">
        <f>BrentForwardCurves!B72-'Dubai&amp;Tapis'!F73</f>
        <v>-1.1735000000000007</v>
      </c>
      <c r="H74">
        <f t="shared" si="6"/>
        <v>0.28930000000000078</v>
      </c>
      <c r="I74">
        <f t="shared" si="7"/>
        <v>0.20699999999999719</v>
      </c>
      <c r="J74">
        <f t="shared" si="8"/>
        <v>7.3699999999998766E-2</v>
      </c>
      <c r="R74" t="s">
        <v>203</v>
      </c>
      <c r="S74" s="3">
        <v>29.239999771118164</v>
      </c>
      <c r="T74">
        <v>1.6716286302722678</v>
      </c>
      <c r="U74" s="26">
        <f t="shared" si="5"/>
        <v>27.568371140845898</v>
      </c>
    </row>
    <row r="75" spans="1:34" x14ac:dyDescent="0.2">
      <c r="A75" s="1">
        <v>35762</v>
      </c>
      <c r="B75">
        <f>BrentForwardCurves!B73-'Dubai&amp;Tapis'!B74</f>
        <v>0.83520000000000039</v>
      </c>
      <c r="C75">
        <f>BrentForwardCurves!C73-'Dubai&amp;Tapis'!C74</f>
        <v>0.91929999999999978</v>
      </c>
      <c r="D75">
        <f>BrentForwardCurves!D73-'Dubai&amp;Tapis'!D74</f>
        <v>0.96520000000000294</v>
      </c>
      <c r="F75">
        <f>BrentForwardCurves!B73-'Dubai&amp;Tapis'!F74</f>
        <v>-1.5710000000000015</v>
      </c>
      <c r="H75">
        <f t="shared" si="6"/>
        <v>-0.12569999999999837</v>
      </c>
      <c r="I75">
        <f t="shared" si="7"/>
        <v>-0.16769999999999996</v>
      </c>
      <c r="J75">
        <f t="shared" si="8"/>
        <v>-0.17069999999999652</v>
      </c>
      <c r="R75" t="s">
        <v>204</v>
      </c>
      <c r="S75" s="3">
        <v>28.559999465942383</v>
      </c>
      <c r="T75">
        <v>1.6299820764666582</v>
      </c>
      <c r="U75" s="26">
        <f t="shared" si="5"/>
        <v>26.930017389475726</v>
      </c>
    </row>
    <row r="76" spans="1:34" x14ac:dyDescent="0.2">
      <c r="A76" s="1">
        <v>35795</v>
      </c>
      <c r="B76">
        <f>BrentForwardCurves!B74-'Dubai&amp;Tapis'!B75</f>
        <v>1.2260999999999989</v>
      </c>
      <c r="C76">
        <f>BrentForwardCurves!C74-'Dubai&amp;Tapis'!C75</f>
        <v>1.2393999999999998</v>
      </c>
      <c r="D76">
        <f>BrentForwardCurves!D74-'Dubai&amp;Tapis'!D75</f>
        <v>1.2124000000000024</v>
      </c>
      <c r="F76">
        <f>BrentForwardCurves!B74-'Dubai&amp;Tapis'!F75</f>
        <v>-0.8005000000000031</v>
      </c>
      <c r="H76">
        <f t="shared" si="6"/>
        <v>0.39089999999999847</v>
      </c>
      <c r="I76">
        <f t="shared" si="7"/>
        <v>0.32010000000000005</v>
      </c>
      <c r="J76">
        <f t="shared" si="8"/>
        <v>0.24719999999999942</v>
      </c>
      <c r="R76" t="s">
        <v>205</v>
      </c>
      <c r="S76" s="3">
        <v>28.040000915527344</v>
      </c>
      <c r="T76">
        <v>1.5959353981689537</v>
      </c>
      <c r="U76" s="26">
        <f t="shared" si="5"/>
        <v>26.444065517358389</v>
      </c>
    </row>
    <row r="77" spans="1:34" x14ac:dyDescent="0.2">
      <c r="A77" s="1">
        <v>35825</v>
      </c>
      <c r="B77">
        <f>BrentForwardCurves!B75-'Dubai&amp;Tapis'!B76</f>
        <v>2.2127999999999997</v>
      </c>
      <c r="C77">
        <f>BrentForwardCurves!C75-'Dubai&amp;Tapis'!C76</f>
        <v>1.8704999999999998</v>
      </c>
      <c r="D77">
        <f>BrentForwardCurves!D75-'Dubai&amp;Tapis'!D76</f>
        <v>1.7485999999999997</v>
      </c>
      <c r="F77">
        <f>BrentForwardCurves!B75-'Dubai&amp;Tapis'!F76</f>
        <v>-0.18730000000000047</v>
      </c>
      <c r="H77">
        <f t="shared" si="6"/>
        <v>0.9867000000000008</v>
      </c>
      <c r="I77">
        <f t="shared" si="7"/>
        <v>0.63109999999999999</v>
      </c>
      <c r="J77">
        <f t="shared" si="8"/>
        <v>0.53619999999999735</v>
      </c>
      <c r="R77" t="s">
        <v>206</v>
      </c>
      <c r="S77" s="3">
        <v>27.590000152587891</v>
      </c>
      <c r="T77">
        <v>1.5681017313422105</v>
      </c>
      <c r="U77" s="26">
        <f t="shared" si="5"/>
        <v>26.02189842124568</v>
      </c>
    </row>
    <row r="78" spans="1:34" x14ac:dyDescent="0.2">
      <c r="A78" s="1">
        <v>35853</v>
      </c>
      <c r="B78">
        <f>BrentForwardCurves!B76-'Dubai&amp;Tapis'!B77</f>
        <v>2.3707999999999991</v>
      </c>
      <c r="C78">
        <f>BrentForwardCurves!C76-'Dubai&amp;Tapis'!C77</f>
        <v>2.2612000000000005</v>
      </c>
      <c r="D78">
        <f>BrentForwardCurves!D76-'Dubai&amp;Tapis'!D77</f>
        <v>2.2172999999999998</v>
      </c>
      <c r="F78">
        <f>BrentForwardCurves!B76-'Dubai&amp;Tapis'!F77</f>
        <v>-0.32880000000000109</v>
      </c>
      <c r="H78">
        <f t="shared" si="6"/>
        <v>0.15799999999999947</v>
      </c>
      <c r="I78">
        <f t="shared" si="7"/>
        <v>0.39070000000000071</v>
      </c>
      <c r="J78">
        <f t="shared" si="8"/>
        <v>0.46870000000000012</v>
      </c>
      <c r="R78" t="s">
        <v>207</v>
      </c>
      <c r="S78" s="3">
        <v>27.159999847412109</v>
      </c>
      <c r="T78">
        <v>1.5453472939710213</v>
      </c>
      <c r="U78" s="26">
        <f t="shared" si="5"/>
        <v>25.61465255344109</v>
      </c>
    </row>
    <row r="79" spans="1:34" x14ac:dyDescent="0.2">
      <c r="A79" s="1">
        <v>35885</v>
      </c>
      <c r="B79">
        <f>BrentForwardCurves!B77-'Dubai&amp;Tapis'!B78</f>
        <v>2.2851999999999997</v>
      </c>
      <c r="C79">
        <f>BrentForwardCurves!C77-'Dubai&amp;Tapis'!C78</f>
        <v>2.2174999999999994</v>
      </c>
      <c r="D79">
        <f>BrentForwardCurves!D77-'Dubai&amp;Tapis'!D78</f>
        <v>2.2501999999999995</v>
      </c>
      <c r="F79">
        <f>BrentForwardCurves!B77-'Dubai&amp;Tapis'!F78</f>
        <v>0.42910000000000004</v>
      </c>
      <c r="H79">
        <f t="shared" si="6"/>
        <v>-8.5599999999999454E-2</v>
      </c>
      <c r="I79">
        <f t="shared" si="7"/>
        <v>-4.3700000000001182E-2</v>
      </c>
      <c r="J79">
        <f t="shared" si="8"/>
        <v>3.2899999999999707E-2</v>
      </c>
      <c r="R79" t="s">
        <v>208</v>
      </c>
      <c r="S79" s="3">
        <v>26.739999771118164</v>
      </c>
      <c r="T79">
        <v>1.5267452023636772</v>
      </c>
      <c r="U79" s="26">
        <f t="shared" si="5"/>
        <v>25.213254568754486</v>
      </c>
    </row>
    <row r="80" spans="1:34" x14ac:dyDescent="0.2">
      <c r="A80" s="1">
        <v>35915</v>
      </c>
      <c r="B80">
        <f>BrentForwardCurves!B78-'Dubai&amp;Tapis'!B79</f>
        <v>1.8884999999999987</v>
      </c>
      <c r="C80">
        <f>BrentForwardCurves!C78-'Dubai&amp;Tapis'!C79</f>
        <v>1.9378999999999991</v>
      </c>
      <c r="D80">
        <f>BrentForwardCurves!D78-'Dubai&amp;Tapis'!D79</f>
        <v>2.0358999999999998</v>
      </c>
      <c r="F80">
        <f>BrentForwardCurves!B78-'Dubai&amp;Tapis'!F79</f>
        <v>-0.94150000000000134</v>
      </c>
      <c r="H80">
        <f t="shared" si="6"/>
        <v>-0.39670000000000094</v>
      </c>
      <c r="I80">
        <f t="shared" si="7"/>
        <v>-0.27960000000000029</v>
      </c>
      <c r="J80">
        <f t="shared" si="8"/>
        <v>-0.21429999999999971</v>
      </c>
      <c r="R80" t="s">
        <v>209</v>
      </c>
      <c r="S80" s="3">
        <v>26.319999694824219</v>
      </c>
      <c r="T80">
        <v>1.5115377152910168</v>
      </c>
      <c r="U80" s="26">
        <f t="shared" si="5"/>
        <v>24.808461979533202</v>
      </c>
    </row>
    <row r="81" spans="1:21" x14ac:dyDescent="0.2">
      <c r="A81" s="1">
        <v>35944</v>
      </c>
      <c r="B81">
        <f>BrentForwardCurves!B79-'Dubai&amp;Tapis'!B80</f>
        <v>1.6845999999999997</v>
      </c>
      <c r="C81">
        <f>BrentForwardCurves!C79-'Dubai&amp;Tapis'!C80</f>
        <v>1.7396999999999991</v>
      </c>
      <c r="D81">
        <f>BrentForwardCurves!D79-'Dubai&amp;Tapis'!D80</f>
        <v>1.8530999999999995</v>
      </c>
      <c r="F81">
        <f>BrentForwardCurves!B79-'Dubai&amp;Tapis'!F80</f>
        <v>9.2100000000000293E-2</v>
      </c>
      <c r="H81">
        <f t="shared" si="6"/>
        <v>-0.20389999999999908</v>
      </c>
      <c r="I81">
        <f t="shared" si="7"/>
        <v>-0.19819999999999993</v>
      </c>
      <c r="J81">
        <f t="shared" si="8"/>
        <v>-0.1828000000000003</v>
      </c>
      <c r="R81" t="s">
        <v>210</v>
      </c>
      <c r="S81" s="3">
        <v>25.920000076293945</v>
      </c>
      <c r="T81">
        <v>1.4991053680073472</v>
      </c>
      <c r="U81" s="26">
        <f t="shared" si="5"/>
        <v>24.4208947082866</v>
      </c>
    </row>
    <row r="82" spans="1:21" x14ac:dyDescent="0.2">
      <c r="A82" s="1">
        <v>35976</v>
      </c>
      <c r="B82">
        <f>BrentForwardCurves!B80-'Dubai&amp;Tapis'!B81</f>
        <v>1.6489000000000011</v>
      </c>
      <c r="C82">
        <f>BrentForwardCurves!C80-'Dubai&amp;Tapis'!C81</f>
        <v>1.8499999999999996</v>
      </c>
      <c r="D82">
        <f>BrentForwardCurves!D80-'Dubai&amp;Tapis'!D81</f>
        <v>1.9525000000000006</v>
      </c>
      <c r="F82">
        <f>BrentForwardCurves!B80-'Dubai&amp;Tapis'!F81</f>
        <v>-0.26130000000000031</v>
      </c>
      <c r="H82">
        <f t="shared" si="6"/>
        <v>-3.5699999999998511E-2</v>
      </c>
      <c r="I82">
        <f t="shared" si="7"/>
        <v>0.11030000000000051</v>
      </c>
      <c r="J82">
        <f t="shared" si="8"/>
        <v>9.9400000000001043E-2</v>
      </c>
      <c r="R82" t="s">
        <v>211</v>
      </c>
      <c r="S82" s="3">
        <v>24.700000762939453</v>
      </c>
      <c r="T82">
        <v>1.4889417388526243</v>
      </c>
      <c r="U82" s="26">
        <f t="shared" si="5"/>
        <v>23.211059024086829</v>
      </c>
    </row>
    <row r="83" spans="1:21" x14ac:dyDescent="0.2">
      <c r="A83" s="1">
        <v>36007</v>
      </c>
      <c r="B83">
        <f>BrentForwardCurves!B81-'Dubai&amp;Tapis'!B82</f>
        <v>0.85169999999999924</v>
      </c>
      <c r="C83">
        <f>BrentForwardCurves!C81-'Dubai&amp;Tapis'!C82</f>
        <v>1.1718999999999991</v>
      </c>
      <c r="D83">
        <f>BrentForwardCurves!D81-'Dubai&amp;Tapis'!D82</f>
        <v>1.4172000000000011</v>
      </c>
      <c r="F83">
        <f>BrentForwardCurves!B81-'Dubai&amp;Tapis'!F82</f>
        <v>-0.84830000000000005</v>
      </c>
      <c r="H83">
        <f t="shared" si="6"/>
        <v>-0.79720000000000191</v>
      </c>
      <c r="I83">
        <f t="shared" si="7"/>
        <v>-0.67810000000000059</v>
      </c>
      <c r="J83">
        <f t="shared" si="8"/>
        <v>-0.53529999999999944</v>
      </c>
      <c r="R83" t="s">
        <v>212</v>
      </c>
      <c r="S83" s="3">
        <v>23.739999771118164</v>
      </c>
      <c r="T83">
        <v>1.4806328205737387</v>
      </c>
      <c r="U83" s="26">
        <f t="shared" si="5"/>
        <v>22.259366950544425</v>
      </c>
    </row>
    <row r="84" spans="1:21" x14ac:dyDescent="0.2">
      <c r="A84" s="1">
        <v>36038</v>
      </c>
      <c r="B84">
        <f>BrentForwardCurves!B82-'Dubai&amp;Tapis'!B83</f>
        <v>8.2499999999999574E-2</v>
      </c>
      <c r="C84">
        <f>BrentForwardCurves!C82-'Dubai&amp;Tapis'!C83</f>
        <v>0.4977999999999998</v>
      </c>
      <c r="D84">
        <f>BrentForwardCurves!D82-'Dubai&amp;Tapis'!D83</f>
        <v>0.88260000000000005</v>
      </c>
      <c r="F84">
        <f>BrentForwardCurves!B82-'Dubai&amp;Tapis'!F83</f>
        <v>-0.6247000000000007</v>
      </c>
      <c r="H84">
        <f t="shared" si="6"/>
        <v>-0.76919999999999966</v>
      </c>
      <c r="I84">
        <f t="shared" si="7"/>
        <v>-0.67409999999999926</v>
      </c>
      <c r="J84">
        <f t="shared" si="8"/>
        <v>-0.53460000000000107</v>
      </c>
      <c r="R84" t="s">
        <v>213</v>
      </c>
      <c r="S84" s="3">
        <v>23.260000228881836</v>
      </c>
      <c r="T84">
        <v>1.4738401560722878</v>
      </c>
      <c r="U84" s="26">
        <f t="shared" si="5"/>
        <v>21.786160072809547</v>
      </c>
    </row>
    <row r="85" spans="1:21" x14ac:dyDescent="0.2">
      <c r="A85" s="1">
        <v>36068</v>
      </c>
      <c r="B85">
        <f>BrentForwardCurves!B83-'Dubai&amp;Tapis'!B84</f>
        <v>0.53159999999999918</v>
      </c>
      <c r="C85">
        <f>BrentForwardCurves!C83-'Dubai&amp;Tapis'!C84</f>
        <v>0.81589999999999918</v>
      </c>
      <c r="D85">
        <f>BrentForwardCurves!D83-'Dubai&amp;Tapis'!D84</f>
        <v>1.0505999999999993</v>
      </c>
      <c r="F85">
        <f>BrentForwardCurves!B83-'Dubai&amp;Tapis'!F84</f>
        <v>-4.3700000000001182E-2</v>
      </c>
      <c r="H85">
        <f t="shared" si="6"/>
        <v>0.44909999999999961</v>
      </c>
      <c r="I85">
        <f t="shared" si="7"/>
        <v>0.31809999999999938</v>
      </c>
      <c r="J85">
        <f t="shared" si="8"/>
        <v>0.16799999999999926</v>
      </c>
      <c r="R85" t="s">
        <v>214</v>
      </c>
    </row>
    <row r="86" spans="1:21" x14ac:dyDescent="0.2">
      <c r="A86" s="1">
        <v>36098</v>
      </c>
      <c r="B86">
        <f>BrentForwardCurves!B84-'Dubai&amp;Tapis'!B85</f>
        <v>0.43389999999999951</v>
      </c>
      <c r="C86">
        <f>BrentForwardCurves!C84-'Dubai&amp;Tapis'!C85</f>
        <v>0.59769999999999968</v>
      </c>
      <c r="D86">
        <f>BrentForwardCurves!D84-'Dubai&amp;Tapis'!D85</f>
        <v>0.85289999999999999</v>
      </c>
      <c r="F86">
        <f>BrentForwardCurves!B84-'Dubai&amp;Tapis'!F85</f>
        <v>-1.2370000000000001</v>
      </c>
      <c r="H86">
        <f t="shared" si="6"/>
        <v>-9.7699999999999676E-2</v>
      </c>
      <c r="I86">
        <f t="shared" si="7"/>
        <v>-0.21819999999999951</v>
      </c>
      <c r="J86">
        <f t="shared" si="8"/>
        <v>-0.19769999999999932</v>
      </c>
      <c r="R86" t="s">
        <v>215</v>
      </c>
    </row>
    <row r="87" spans="1:21" x14ac:dyDescent="0.2">
      <c r="A87" s="1">
        <v>36129</v>
      </c>
      <c r="B87">
        <f>BrentForwardCurves!B85-'Dubai&amp;Tapis'!B86</f>
        <v>7.809999999999917E-2</v>
      </c>
      <c r="C87">
        <f>BrentForwardCurves!C85-'Dubai&amp;Tapis'!C86</f>
        <v>0.32000000000000028</v>
      </c>
      <c r="D87">
        <f>BrentForwardCurves!D85-'Dubai&amp;Tapis'!D86</f>
        <v>0.59569999999999901</v>
      </c>
      <c r="F87">
        <f>BrentForwardCurves!B85-'Dubai&amp;Tapis'!F86</f>
        <v>-0.93379999999999974</v>
      </c>
      <c r="H87">
        <f t="shared" si="6"/>
        <v>-0.35580000000000034</v>
      </c>
      <c r="I87">
        <f t="shared" si="7"/>
        <v>-0.27769999999999939</v>
      </c>
      <c r="J87">
        <f t="shared" si="8"/>
        <v>-0.25720000000000098</v>
      </c>
      <c r="R87" t="s">
        <v>216</v>
      </c>
    </row>
    <row r="88" spans="1:21" x14ac:dyDescent="0.2">
      <c r="A88" s="1">
        <v>36160</v>
      </c>
      <c r="B88">
        <f>BrentForwardCurves!B86-'Dubai&amp;Tapis'!B87</f>
        <v>9.7300000000000608E-2</v>
      </c>
      <c r="C88">
        <f>BrentForwardCurves!C86-'Dubai&amp;Tapis'!C87</f>
        <v>0.11359999999999992</v>
      </c>
      <c r="D88">
        <f>BrentForwardCurves!D86-'Dubai&amp;Tapis'!D87</f>
        <v>0.20310000000000095</v>
      </c>
      <c r="F88">
        <f>BrentForwardCurves!B86-'Dubai&amp;Tapis'!F87</f>
        <v>-0.76789999999999914</v>
      </c>
      <c r="H88">
        <f t="shared" si="6"/>
        <v>1.9200000000001438E-2</v>
      </c>
      <c r="I88">
        <f t="shared" si="7"/>
        <v>-0.20640000000000036</v>
      </c>
      <c r="J88">
        <f t="shared" si="8"/>
        <v>-0.39259999999999806</v>
      </c>
      <c r="R88" t="s">
        <v>217</v>
      </c>
    </row>
    <row r="89" spans="1:21" x14ac:dyDescent="0.2">
      <c r="A89" s="1">
        <v>36189</v>
      </c>
      <c r="B89">
        <f>BrentForwardCurves!B87-'Dubai&amp;Tapis'!B88</f>
        <v>0.35630000000000095</v>
      </c>
      <c r="C89">
        <f>BrentForwardCurves!C87-'Dubai&amp;Tapis'!C88</f>
        <v>0.22550000000000026</v>
      </c>
      <c r="D89">
        <f>BrentForwardCurves!D87-'Dubai&amp;Tapis'!D88</f>
        <v>0.27200000000000024</v>
      </c>
      <c r="F89">
        <f>BrentForwardCurves!B87-'Dubai&amp;Tapis'!F88</f>
        <v>-1.3576999999999995</v>
      </c>
      <c r="H89">
        <f t="shared" si="6"/>
        <v>0.25900000000000034</v>
      </c>
      <c r="I89">
        <f t="shared" si="7"/>
        <v>0.11190000000000033</v>
      </c>
      <c r="J89">
        <f t="shared" si="8"/>
        <v>6.8899999999999295E-2</v>
      </c>
      <c r="R89" t="s">
        <v>218</v>
      </c>
    </row>
    <row r="90" spans="1:21" x14ac:dyDescent="0.2">
      <c r="A90" s="1">
        <v>36217</v>
      </c>
      <c r="B90">
        <f>BrentForwardCurves!B88-'Dubai&amp;Tapis'!B89</f>
        <v>0.51779999999999937</v>
      </c>
      <c r="C90">
        <f>BrentForwardCurves!C88-'Dubai&amp;Tapis'!C89</f>
        <v>0.44030000000000058</v>
      </c>
      <c r="D90">
        <f>BrentForwardCurves!D88-'Dubai&amp;Tapis'!D89</f>
        <v>0.46329999999999849</v>
      </c>
      <c r="F90">
        <f>BrentForwardCurves!B88-'Dubai&amp;Tapis'!F89</f>
        <v>-0.85440000000000005</v>
      </c>
      <c r="H90">
        <f t="shared" si="6"/>
        <v>0.16149999999999842</v>
      </c>
      <c r="I90">
        <f t="shared" si="7"/>
        <v>0.21480000000000032</v>
      </c>
      <c r="J90">
        <f t="shared" si="8"/>
        <v>0.19129999999999825</v>
      </c>
      <c r="R90" t="s">
        <v>219</v>
      </c>
    </row>
    <row r="91" spans="1:21" x14ac:dyDescent="0.2">
      <c r="A91" s="1">
        <v>36250</v>
      </c>
      <c r="B91">
        <f>BrentForwardCurves!B89-'Dubai&amp;Tapis'!B90</f>
        <v>0.47609999999999886</v>
      </c>
      <c r="C91">
        <f>BrentForwardCurves!C89-'Dubai&amp;Tapis'!C90</f>
        <v>0.47909999999999897</v>
      </c>
      <c r="D91">
        <f>BrentForwardCurves!D89-'Dubai&amp;Tapis'!D90</f>
        <v>0.52070000000000149</v>
      </c>
      <c r="F91">
        <f>BrentForwardCurves!B89-'Dubai&amp;Tapis'!F90</f>
        <v>-0.58619999999999983</v>
      </c>
      <c r="H91">
        <f t="shared" si="6"/>
        <v>-4.1700000000000514E-2</v>
      </c>
      <c r="I91">
        <f t="shared" si="7"/>
        <v>3.8799999999998391E-2</v>
      </c>
      <c r="J91">
        <f t="shared" si="8"/>
        <v>5.7400000000003004E-2</v>
      </c>
      <c r="R91" t="s">
        <v>220</v>
      </c>
    </row>
    <row r="92" spans="1:21" x14ac:dyDescent="0.2">
      <c r="A92" s="1">
        <v>36280</v>
      </c>
      <c r="B92">
        <f>BrentForwardCurves!B90-'Dubai&amp;Tapis'!B91</f>
        <v>0.4953000000000003</v>
      </c>
      <c r="C92">
        <f>BrentForwardCurves!C90-'Dubai&amp;Tapis'!C91</f>
        <v>0.38189999999999991</v>
      </c>
      <c r="D92">
        <f>BrentForwardCurves!D90-'Dubai&amp;Tapis'!D91</f>
        <v>0.39860000000000007</v>
      </c>
      <c r="F92">
        <f>BrentForwardCurves!B90-'Dubai&amp;Tapis'!F91</f>
        <v>-0.82469999999999821</v>
      </c>
      <c r="H92">
        <f t="shared" si="6"/>
        <v>1.9200000000001438E-2</v>
      </c>
      <c r="I92">
        <f t="shared" si="7"/>
        <v>-9.7199999999999065E-2</v>
      </c>
      <c r="J92">
        <f t="shared" si="8"/>
        <v>-0.12210000000000143</v>
      </c>
      <c r="R92" t="s">
        <v>221</v>
      </c>
    </row>
    <row r="93" spans="1:21" x14ac:dyDescent="0.2">
      <c r="A93" s="1">
        <v>36311</v>
      </c>
      <c r="B93">
        <f>BrentForwardCurves!B91-'Dubai&amp;Tapis'!B92</f>
        <v>0.43389999999999951</v>
      </c>
      <c r="C93">
        <f>BrentForwardCurves!C91-'Dubai&amp;Tapis'!C92</f>
        <v>0.45290000000000141</v>
      </c>
      <c r="D93">
        <f>BrentForwardCurves!D91-'Dubai&amp;Tapis'!D92</f>
        <v>0.52270000000000039</v>
      </c>
      <c r="F93">
        <f>BrentForwardCurves!B91-'Dubai&amp;Tapis'!F92</f>
        <v>-0.79650000000000176</v>
      </c>
      <c r="H93">
        <f t="shared" si="6"/>
        <v>-6.1400000000000787E-2</v>
      </c>
      <c r="I93">
        <f t="shared" si="7"/>
        <v>7.1000000000001506E-2</v>
      </c>
      <c r="J93">
        <f t="shared" si="8"/>
        <v>0.12410000000000032</v>
      </c>
      <c r="R93" t="s">
        <v>222</v>
      </c>
    </row>
    <row r="94" spans="1:21" x14ac:dyDescent="0.2">
      <c r="A94" s="1">
        <v>36341</v>
      </c>
      <c r="B94">
        <f>BrentForwardCurves!B92-'Dubai&amp;Tapis'!B93</f>
        <v>0.70800000000000196</v>
      </c>
      <c r="C94">
        <f>BrentForwardCurves!C92-'Dubai&amp;Tapis'!C93</f>
        <v>0.72409999999999819</v>
      </c>
      <c r="D94">
        <f>BrentForwardCurves!D92-'Dubai&amp;Tapis'!D93</f>
        <v>0.78349999999999831</v>
      </c>
      <c r="F94">
        <f>BrentForwardCurves!B92-'Dubai&amp;Tapis'!F93</f>
        <v>-0.83840000000000003</v>
      </c>
      <c r="H94">
        <f t="shared" si="6"/>
        <v>0.27410000000000245</v>
      </c>
      <c r="I94">
        <f t="shared" si="7"/>
        <v>0.27119999999999678</v>
      </c>
      <c r="J94">
        <f t="shared" si="8"/>
        <v>0.26079999999999792</v>
      </c>
      <c r="R94" t="s">
        <v>223</v>
      </c>
    </row>
    <row r="95" spans="1:21" x14ac:dyDescent="0.2">
      <c r="A95" s="1">
        <v>36371</v>
      </c>
      <c r="B95">
        <f>BrentForwardCurves!B93-'Dubai&amp;Tapis'!B94</f>
        <v>0.9015999999999984</v>
      </c>
      <c r="C95">
        <f>BrentForwardCurves!C93-'Dubai&amp;Tapis'!C94</f>
        <v>0.70790000000000219</v>
      </c>
      <c r="D95">
        <f>BrentForwardCurves!D93-'Dubai&amp;Tapis'!D94</f>
        <v>0.671400000000002</v>
      </c>
      <c r="F95">
        <f>BrentForwardCurves!B93-'Dubai&amp;Tapis'!F94</f>
        <v>-0.87679999999999936</v>
      </c>
      <c r="H95">
        <f t="shared" si="6"/>
        <v>0.19359999999999644</v>
      </c>
      <c r="I95">
        <f t="shared" si="7"/>
        <v>-1.6199999999995995E-2</v>
      </c>
      <c r="J95">
        <f t="shared" si="8"/>
        <v>-0.11209999999999631</v>
      </c>
    </row>
    <row r="96" spans="1:21" x14ac:dyDescent="0.2">
      <c r="A96" s="1">
        <v>36403</v>
      </c>
      <c r="B96">
        <f>BrentForwardCurves!B94-'Dubai&amp;Tapis'!B95</f>
        <v>0.95990000000000109</v>
      </c>
      <c r="C96">
        <f>BrentForwardCurves!C94-'Dubai&amp;Tapis'!C95</f>
        <v>0.77519999999999811</v>
      </c>
      <c r="D96">
        <f>BrentForwardCurves!D94-'Dubai&amp;Tapis'!D95</f>
        <v>0.69150000000000134</v>
      </c>
      <c r="F96">
        <f>BrentForwardCurves!B94-'Dubai&amp;Tapis'!F95</f>
        <v>-1.2862000000000009</v>
      </c>
      <c r="H96">
        <f t="shared" si="6"/>
        <v>5.8300000000002683E-2</v>
      </c>
      <c r="I96">
        <f t="shared" si="7"/>
        <v>6.7299999999995919E-2</v>
      </c>
      <c r="J96">
        <f t="shared" si="8"/>
        <v>2.0099999999999341E-2</v>
      </c>
    </row>
    <row r="97" spans="1:10" x14ac:dyDescent="0.2">
      <c r="A97" s="1">
        <v>36433</v>
      </c>
      <c r="B97">
        <f>BrentForwardCurves!B95-'Dubai&amp;Tapis'!B96</f>
        <v>0.93929999999999936</v>
      </c>
      <c r="C97">
        <f>BrentForwardCurves!C95-'Dubai&amp;Tapis'!C96</f>
        <v>0.97269999999999968</v>
      </c>
      <c r="D97">
        <f>BrentForwardCurves!D95-'Dubai&amp;Tapis'!D96</f>
        <v>0.95519999999999783</v>
      </c>
      <c r="F97">
        <f>BrentForwardCurves!B95-'Dubai&amp;Tapis'!F96</f>
        <v>-0.88230000000000075</v>
      </c>
      <c r="H97">
        <f t="shared" si="6"/>
        <v>-2.0600000000001728E-2</v>
      </c>
      <c r="I97">
        <f t="shared" si="7"/>
        <v>0.19750000000000156</v>
      </c>
      <c r="J97">
        <f t="shared" si="8"/>
        <v>0.26369999999999649</v>
      </c>
    </row>
    <row r="98" spans="1:10" x14ac:dyDescent="0.2">
      <c r="A98" s="1">
        <v>36462</v>
      </c>
      <c r="B98">
        <f>BrentForwardCurves!B96-'Dubai&amp;Tapis'!B97</f>
        <v>0.77780000000000271</v>
      </c>
      <c r="C98">
        <f>BrentForwardCurves!C96-'Dubai&amp;Tapis'!C97</f>
        <v>1.0285000000000011</v>
      </c>
      <c r="D98">
        <f>BrentForwardCurves!D96-'Dubai&amp;Tapis'!D97</f>
        <v>1.0780999999999992</v>
      </c>
      <c r="F98">
        <f>BrentForwardCurves!B96-'Dubai&amp;Tapis'!F97</f>
        <v>-1.351899999999997</v>
      </c>
      <c r="H98">
        <f t="shared" si="6"/>
        <v>-0.16149999999999665</v>
      </c>
      <c r="I98">
        <f t="shared" si="7"/>
        <v>5.5800000000001404E-2</v>
      </c>
      <c r="J98">
        <f t="shared" si="8"/>
        <v>0.12290000000000134</v>
      </c>
    </row>
    <row r="99" spans="1:10" x14ac:dyDescent="0.2">
      <c r="A99" s="1">
        <v>36494</v>
      </c>
      <c r="B99">
        <f>BrentForwardCurves!B97-'Dubai&amp;Tapis'!B98</f>
        <v>1.1238000000000028</v>
      </c>
      <c r="C99">
        <f>BrentForwardCurves!C97-'Dubai&amp;Tapis'!C98</f>
        <v>0.99750000000000227</v>
      </c>
      <c r="D99">
        <f>BrentForwardCurves!D97-'Dubai&amp;Tapis'!D98</f>
        <v>0.93359999999999843</v>
      </c>
      <c r="F99">
        <f>BrentForwardCurves!B97-'Dubai&amp;Tapis'!F98</f>
        <v>-0.65539999999999665</v>
      </c>
      <c r="H99">
        <f t="shared" si="6"/>
        <v>0.34600000000000009</v>
      </c>
      <c r="I99">
        <f t="shared" si="7"/>
        <v>-3.0999999999998806E-2</v>
      </c>
      <c r="J99">
        <f t="shared" si="8"/>
        <v>-0.14450000000000074</v>
      </c>
    </row>
    <row r="100" spans="1:10" x14ac:dyDescent="0.2">
      <c r="A100" s="1">
        <v>36525</v>
      </c>
      <c r="B100">
        <f>BrentForwardCurves!B98-'Dubai&amp;Tapis'!B99</f>
        <v>1.5484000000000009</v>
      </c>
      <c r="C100">
        <f>BrentForwardCurves!C98-'Dubai&amp;Tapis'!C99</f>
        <v>1.2110999999999983</v>
      </c>
      <c r="D100">
        <f>BrentForwardCurves!D98-'Dubai&amp;Tapis'!D99</f>
        <v>1.0333999999999968</v>
      </c>
      <c r="F100">
        <f>BrentForwardCurves!B98-'Dubai&amp;Tapis'!F99</f>
        <v>-5.969999999999942E-2</v>
      </c>
      <c r="H100">
        <f t="shared" si="6"/>
        <v>0.42459999999999809</v>
      </c>
      <c r="I100">
        <f t="shared" si="7"/>
        <v>0.21359999999999602</v>
      </c>
      <c r="J100">
        <f t="shared" si="8"/>
        <v>9.9799999999998334E-2</v>
      </c>
    </row>
    <row r="101" spans="1:10" x14ac:dyDescent="0.2">
      <c r="A101" s="1">
        <v>36556</v>
      </c>
      <c r="B101">
        <f>BrentForwardCurves!B99-'Dubai&amp;Tapis'!B100</f>
        <v>1.8354999999999997</v>
      </c>
      <c r="C101">
        <f>BrentForwardCurves!C99-'Dubai&amp;Tapis'!C100</f>
        <v>1.5683000000000007</v>
      </c>
      <c r="D101">
        <f>BrentForwardCurves!D99-'Dubai&amp;Tapis'!D100</f>
        <v>1.4212999999999987</v>
      </c>
      <c r="F101">
        <f>BrentForwardCurves!B99-'Dubai&amp;Tapis'!F100</f>
        <v>-0.56010000000000204</v>
      </c>
      <c r="H101">
        <f t="shared" si="6"/>
        <v>0.2870999999999988</v>
      </c>
      <c r="I101">
        <f t="shared" si="7"/>
        <v>0.3572000000000024</v>
      </c>
      <c r="J101">
        <f t="shared" si="8"/>
        <v>0.38790000000000191</v>
      </c>
    </row>
    <row r="102" spans="1:10" x14ac:dyDescent="0.2">
      <c r="A102" s="1">
        <v>36585</v>
      </c>
      <c r="B102">
        <f>BrentForwardCurves!B100-'Dubai&amp;Tapis'!B101</f>
        <v>2.3485999999999976</v>
      </c>
      <c r="C102">
        <f>BrentForwardCurves!C100-'Dubai&amp;Tapis'!C101</f>
        <v>1.7393000000000001</v>
      </c>
      <c r="D102">
        <f>BrentForwardCurves!D100-'Dubai&amp;Tapis'!D101</f>
        <v>1.4468999999999994</v>
      </c>
      <c r="F102">
        <f>BrentForwardCurves!B100-'Dubai&amp;Tapis'!F101</f>
        <v>-0.48310000000000031</v>
      </c>
      <c r="H102">
        <f t="shared" si="6"/>
        <v>0.51309999999999789</v>
      </c>
      <c r="I102">
        <f t="shared" si="7"/>
        <v>0.17099999999999937</v>
      </c>
      <c r="J102">
        <f t="shared" si="8"/>
        <v>2.5600000000000733E-2</v>
      </c>
    </row>
    <row r="103" spans="1:10" x14ac:dyDescent="0.2">
      <c r="A103" s="1">
        <v>36616</v>
      </c>
      <c r="B103">
        <f>BrentForwardCurves!B101-'Dubai&amp;Tapis'!B102</f>
        <v>2.2133000000000003</v>
      </c>
      <c r="C103">
        <f>BrentForwardCurves!C101-'Dubai&amp;Tapis'!C102</f>
        <v>1.9819999999999993</v>
      </c>
      <c r="D103">
        <f>BrentForwardCurves!D101-'Dubai&amp;Tapis'!D102</f>
        <v>1.7698</v>
      </c>
      <c r="F103">
        <f>BrentForwardCurves!B101-'Dubai&amp;Tapis'!F102</f>
        <v>-1.204699999999999</v>
      </c>
      <c r="H103">
        <f t="shared" si="6"/>
        <v>-0.13529999999999731</v>
      </c>
      <c r="I103">
        <f t="shared" si="7"/>
        <v>0.24269999999999925</v>
      </c>
      <c r="J103">
        <f t="shared" si="8"/>
        <v>0.32290000000000063</v>
      </c>
    </row>
    <row r="104" spans="1:10" x14ac:dyDescent="0.2">
      <c r="A104" s="1">
        <v>36644</v>
      </c>
      <c r="B104">
        <f>BrentForwardCurves!B102-'Dubai&amp;Tapis'!B103</f>
        <v>1.0287000000000006</v>
      </c>
      <c r="C104">
        <f>BrentForwardCurves!C102-'Dubai&amp;Tapis'!C103</f>
        <v>1.3216000000000001</v>
      </c>
      <c r="D104">
        <f>BrentForwardCurves!D102-'Dubai&amp;Tapis'!D103</f>
        <v>1.4327000000000005</v>
      </c>
      <c r="F104">
        <f>BrentForwardCurves!B102-'Dubai&amp;Tapis'!F103</f>
        <v>-2.1718000000000011</v>
      </c>
      <c r="H104">
        <f t="shared" si="6"/>
        <v>-1.1845999999999997</v>
      </c>
      <c r="I104">
        <f t="shared" si="7"/>
        <v>-0.66039999999999921</v>
      </c>
      <c r="J104">
        <f t="shared" si="8"/>
        <v>-0.33709999999999951</v>
      </c>
    </row>
    <row r="105" spans="1:10" x14ac:dyDescent="0.2">
      <c r="A105" s="1">
        <v>36677</v>
      </c>
      <c r="B105">
        <f>BrentForwardCurves!B103-'Dubai&amp;Tapis'!B104</f>
        <v>1.7295000000000016</v>
      </c>
      <c r="C105">
        <f>BrentForwardCurves!C103-'Dubai&amp;Tapis'!C104</f>
        <v>1.911999999999999</v>
      </c>
      <c r="D105">
        <f>BrentForwardCurves!D103-'Dubai&amp;Tapis'!D104</f>
        <v>1.8125999999999998</v>
      </c>
      <c r="F105">
        <f>BrentForwardCurves!B103-'Dubai&amp;Tapis'!F104</f>
        <v>-1.2811999999999983</v>
      </c>
      <c r="H105">
        <f t="shared" si="6"/>
        <v>0.70080000000000098</v>
      </c>
      <c r="I105">
        <f t="shared" si="7"/>
        <v>0.59039999999999893</v>
      </c>
      <c r="J105">
        <f t="shared" si="8"/>
        <v>0.37989999999999924</v>
      </c>
    </row>
    <row r="106" spans="1:10" x14ac:dyDescent="0.2">
      <c r="A106" s="1">
        <v>36707</v>
      </c>
      <c r="B106">
        <f>BrentForwardCurves!B104-'Dubai&amp;Tapis'!B105</f>
        <v>2.5227000000000004</v>
      </c>
      <c r="C106">
        <f>BrentForwardCurves!C104-'Dubai&amp;Tapis'!C105</f>
        <v>1.8861000000000026</v>
      </c>
      <c r="D106">
        <f>BrentForwardCurves!D104-'Dubai&amp;Tapis'!D105</f>
        <v>1.5897000000000006</v>
      </c>
      <c r="F106">
        <f>BrentForwardCurves!B104-'Dubai&amp;Tapis'!F105</f>
        <v>-0.75730000000000075</v>
      </c>
      <c r="H106">
        <f t="shared" si="6"/>
        <v>0.79319999999999879</v>
      </c>
      <c r="I106">
        <f t="shared" si="7"/>
        <v>-2.5899999999996481E-2</v>
      </c>
      <c r="J106">
        <f t="shared" si="8"/>
        <v>-0.22289999999999921</v>
      </c>
    </row>
    <row r="107" spans="1:10" x14ac:dyDescent="0.2">
      <c r="A107" s="1">
        <v>36738</v>
      </c>
      <c r="B107">
        <f>BrentForwardCurves!B105-'Dubai&amp;Tapis'!B106</f>
        <v>2.5871999999999993</v>
      </c>
      <c r="C107">
        <f>BrentForwardCurves!C105-'Dubai&amp;Tapis'!C106</f>
        <v>2.4020999999999972</v>
      </c>
      <c r="D107">
        <f>BrentForwardCurves!D105-'Dubai&amp;Tapis'!D106</f>
        <v>2.1530000000000022</v>
      </c>
      <c r="F107">
        <f>BrentForwardCurves!B105-'Dubai&amp;Tapis'!F106</f>
        <v>-2.0766999999999989</v>
      </c>
      <c r="H107">
        <f t="shared" si="6"/>
        <v>6.4499999999998892E-2</v>
      </c>
      <c r="I107">
        <f t="shared" si="7"/>
        <v>0.51599999999999469</v>
      </c>
      <c r="J107">
        <f t="shared" si="8"/>
        <v>0.56330000000000169</v>
      </c>
    </row>
    <row r="108" spans="1:10" x14ac:dyDescent="0.2">
      <c r="A108" s="1">
        <v>36769</v>
      </c>
      <c r="B108">
        <f>BrentForwardCurves!B106-'Dubai&amp;Tapis'!B107</f>
        <v>3.2222000000000008</v>
      </c>
      <c r="C108">
        <f>BrentForwardCurves!C106-'Dubai&amp;Tapis'!C107</f>
        <v>2.2796000000000021</v>
      </c>
      <c r="D108">
        <f>BrentForwardCurves!D106-'Dubai&amp;Tapis'!D107</f>
        <v>2.0517000000000003</v>
      </c>
      <c r="F108">
        <f>BrentForwardCurves!B106-'Dubai&amp;Tapis'!F107</f>
        <v>-1.8471999999999973</v>
      </c>
      <c r="H108">
        <f t="shared" si="6"/>
        <v>0.63500000000000156</v>
      </c>
      <c r="I108">
        <f t="shared" si="7"/>
        <v>-0.12249999999999517</v>
      </c>
      <c r="J108">
        <f t="shared" si="8"/>
        <v>-0.10130000000000194</v>
      </c>
    </row>
    <row r="109" spans="1:10" x14ac:dyDescent="0.2">
      <c r="A109" s="1">
        <v>36798</v>
      </c>
      <c r="B109">
        <f>BrentForwardCurves!B107-'Dubai&amp;Tapis'!B108</f>
        <v>2.3648000000000025</v>
      </c>
      <c r="C109">
        <f>BrentForwardCurves!C107-'Dubai&amp;Tapis'!C108</f>
        <v>1.6823999999999977</v>
      </c>
      <c r="D109">
        <f>BrentForwardCurves!D107-'Dubai&amp;Tapis'!D108</f>
        <v>1.6809999999999974</v>
      </c>
      <c r="F109">
        <f>BrentForwardCurves!B107-'Dubai&amp;Tapis'!F108</f>
        <v>-2.1146999999999991</v>
      </c>
      <c r="H109">
        <f t="shared" si="6"/>
        <v>-0.85739999999999839</v>
      </c>
      <c r="I109">
        <f t="shared" si="7"/>
        <v>-0.59720000000000439</v>
      </c>
      <c r="J109">
        <f t="shared" si="8"/>
        <v>-0.37070000000000292</v>
      </c>
    </row>
    <row r="110" spans="1:10" x14ac:dyDescent="0.2">
      <c r="A110" s="1">
        <v>36830</v>
      </c>
      <c r="B110">
        <f>BrentForwardCurves!B108-'Dubai&amp;Tapis'!B109</f>
        <v>0.86749999999999972</v>
      </c>
      <c r="C110">
        <f>BrentForwardCurves!C108-'Dubai&amp;Tapis'!C109</f>
        <v>1.3375000000000021</v>
      </c>
      <c r="D110">
        <f>BrentForwardCurves!D108-'Dubai&amp;Tapis'!D109</f>
        <v>1.8177000000000021</v>
      </c>
      <c r="F110">
        <f>BrentForwardCurves!B108-'Dubai&amp;Tapis'!F109</f>
        <v>-1.339100000000002</v>
      </c>
      <c r="H110">
        <f t="shared" si="6"/>
        <v>-1.4973000000000027</v>
      </c>
      <c r="I110">
        <f t="shared" si="7"/>
        <v>-0.34489999999999554</v>
      </c>
      <c r="J110">
        <f t="shared" si="8"/>
        <v>0.13670000000000471</v>
      </c>
    </row>
    <row r="111" spans="1:10" x14ac:dyDescent="0.2">
      <c r="A111" s="1">
        <v>36860</v>
      </c>
      <c r="B111">
        <f>BrentForwardCurves!B109-'Dubai&amp;Tapis'!B110</f>
        <v>2.0684000000000005</v>
      </c>
      <c r="C111">
        <f>BrentForwardCurves!C109-'Dubai&amp;Tapis'!C110</f>
        <v>2.665899999999997</v>
      </c>
      <c r="D111">
        <f>BrentForwardCurves!D109-'Dubai&amp;Tapis'!D110</f>
        <v>2.1112000000000002</v>
      </c>
      <c r="F111">
        <f>BrentForwardCurves!B109-'Dubai&amp;Tapis'!F110</f>
        <v>-0.26879999999999882</v>
      </c>
      <c r="H111">
        <f t="shared" si="6"/>
        <v>1.2009000000000007</v>
      </c>
      <c r="I111">
        <f t="shared" si="7"/>
        <v>1.3283999999999949</v>
      </c>
      <c r="J111">
        <f t="shared" si="8"/>
        <v>0.2934999999999981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78"/>
  <sheetViews>
    <sheetView workbookViewId="0">
      <selection activeCell="D27" sqref="D27"/>
    </sheetView>
  </sheetViews>
  <sheetFormatPr defaultRowHeight="12.75" x14ac:dyDescent="0.2"/>
  <cols>
    <col min="1" max="1" width="10.140625" bestFit="1" customWidth="1"/>
    <col min="2" max="2" width="10.85546875" customWidth="1"/>
    <col min="3" max="3" width="8.7109375" customWidth="1"/>
    <col min="4" max="4" width="5.42578125" customWidth="1"/>
    <col min="5" max="5" width="9.7109375" customWidth="1"/>
    <col min="6" max="6" width="8.7109375" customWidth="1"/>
    <col min="7" max="7" width="9.7109375" customWidth="1"/>
    <col min="8" max="8" width="8.7109375" customWidth="1"/>
  </cols>
  <sheetData>
    <row r="1" spans="1:8" x14ac:dyDescent="0.2">
      <c r="A1" s="2" t="s">
        <v>19</v>
      </c>
    </row>
    <row r="2" spans="1:8" x14ac:dyDescent="0.2">
      <c r="A2" t="s">
        <v>18</v>
      </c>
    </row>
    <row r="3" spans="1:8" ht="54" customHeight="1" x14ac:dyDescent="0.2">
      <c r="B3" s="14" t="s">
        <v>24</v>
      </c>
      <c r="C3" s="14" t="s">
        <v>25</v>
      </c>
      <c r="E3" s="14" t="s">
        <v>26</v>
      </c>
      <c r="F3" s="14" t="s">
        <v>28</v>
      </c>
      <c r="G3" s="14" t="s">
        <v>27</v>
      </c>
      <c r="H3" s="14" t="s">
        <v>29</v>
      </c>
    </row>
    <row r="4" spans="1:8" x14ac:dyDescent="0.2">
      <c r="A4" s="1">
        <v>34730</v>
      </c>
      <c r="B4" s="3">
        <v>21.123699999999999</v>
      </c>
      <c r="C4" s="3">
        <v>21.163699999999999</v>
      </c>
      <c r="D4" s="3"/>
      <c r="E4" s="3">
        <v>108.7</v>
      </c>
      <c r="F4" s="3">
        <f>E4/6.3</f>
        <v>17.253968253968257</v>
      </c>
      <c r="G4" s="3">
        <v>92.4375</v>
      </c>
      <c r="H4" s="3">
        <f>G4/6.3</f>
        <v>14.672619047619047</v>
      </c>
    </row>
    <row r="5" spans="1:8" x14ac:dyDescent="0.2">
      <c r="A5" s="1">
        <v>34758</v>
      </c>
      <c r="B5" s="3">
        <v>21.248699999999999</v>
      </c>
      <c r="C5" s="3">
        <v>21.2684</v>
      </c>
      <c r="D5" s="3"/>
      <c r="E5" s="3">
        <v>114.6395</v>
      </c>
      <c r="F5" s="3">
        <f t="shared" ref="F5:F68" si="0">E5/6.3</f>
        <v>18.196746031746031</v>
      </c>
      <c r="G5" s="3">
        <v>98.744699999999995</v>
      </c>
      <c r="H5" s="3">
        <f t="shared" ref="H5:H68" si="1">G5/6.3</f>
        <v>15.673761904761905</v>
      </c>
    </row>
    <row r="6" spans="1:8" x14ac:dyDescent="0.2">
      <c r="A6" s="1">
        <v>34789</v>
      </c>
      <c r="B6" s="3">
        <v>21.0943</v>
      </c>
      <c r="C6" s="3">
        <v>21.1068</v>
      </c>
      <c r="D6" s="3"/>
      <c r="E6" s="3">
        <v>111.7273</v>
      </c>
      <c r="F6" s="3">
        <f t="shared" si="0"/>
        <v>17.734492063492063</v>
      </c>
      <c r="G6" s="3">
        <v>101.48860000000001</v>
      </c>
      <c r="H6" s="3">
        <f t="shared" si="1"/>
        <v>16.109301587301587</v>
      </c>
    </row>
    <row r="7" spans="1:8" x14ac:dyDescent="0.2">
      <c r="A7" s="1">
        <v>34817</v>
      </c>
      <c r="B7" s="3">
        <v>22.161799999999999</v>
      </c>
      <c r="C7" s="3">
        <v>22.0961</v>
      </c>
      <c r="D7" s="3"/>
      <c r="E7" s="3">
        <v>111.4539</v>
      </c>
      <c r="F7" s="3">
        <f t="shared" si="0"/>
        <v>17.69109523809524</v>
      </c>
      <c r="G7" s="3">
        <v>102.4539</v>
      </c>
      <c r="H7" s="3">
        <f t="shared" si="1"/>
        <v>16.26252380952381</v>
      </c>
    </row>
    <row r="8" spans="1:8" x14ac:dyDescent="0.2">
      <c r="A8" s="1">
        <v>34850</v>
      </c>
      <c r="B8" s="3">
        <v>22.762499999999999</v>
      </c>
      <c r="C8" s="3">
        <v>22.476199999999999</v>
      </c>
      <c r="D8" s="3"/>
      <c r="E8" s="3">
        <v>111.6125</v>
      </c>
      <c r="F8" s="3">
        <f t="shared" si="0"/>
        <v>17.716269841269842</v>
      </c>
      <c r="G8" s="3">
        <v>102.02500000000001</v>
      </c>
      <c r="H8" s="3">
        <f t="shared" si="1"/>
        <v>16.194444444444446</v>
      </c>
    </row>
    <row r="9" spans="1:8" x14ac:dyDescent="0.2">
      <c r="A9" s="1">
        <v>34880</v>
      </c>
      <c r="B9" s="3">
        <v>21.904499999999999</v>
      </c>
      <c r="C9" s="3">
        <v>21.6159</v>
      </c>
      <c r="D9" s="3"/>
      <c r="E9" s="3">
        <v>101.0341</v>
      </c>
      <c r="F9" s="3">
        <f t="shared" si="0"/>
        <v>16.03715873015873</v>
      </c>
      <c r="G9" s="3">
        <v>89.403400000000005</v>
      </c>
      <c r="H9" s="3">
        <f t="shared" si="1"/>
        <v>14.191015873015875</v>
      </c>
    </row>
    <row r="10" spans="1:8" x14ac:dyDescent="0.2">
      <c r="A10" s="1">
        <v>34911</v>
      </c>
      <c r="B10" s="3">
        <v>20.8536</v>
      </c>
      <c r="C10" s="3">
        <v>20.975000000000001</v>
      </c>
      <c r="D10" s="3"/>
      <c r="E10" s="3">
        <v>93.369</v>
      </c>
      <c r="F10" s="3">
        <f t="shared" si="0"/>
        <v>14.820476190476191</v>
      </c>
      <c r="G10" s="3">
        <v>80.636899999999997</v>
      </c>
      <c r="H10" s="3">
        <f t="shared" si="1"/>
        <v>12.799507936507936</v>
      </c>
    </row>
    <row r="11" spans="1:8" x14ac:dyDescent="0.2">
      <c r="A11" s="1">
        <v>34942</v>
      </c>
      <c r="B11" s="3">
        <v>20.831800000000001</v>
      </c>
      <c r="C11" s="3">
        <v>21.229500000000002</v>
      </c>
      <c r="D11" s="3"/>
      <c r="E11" s="3">
        <v>93.1477</v>
      </c>
      <c r="F11" s="3">
        <f t="shared" si="0"/>
        <v>14.785349206349206</v>
      </c>
      <c r="G11" s="3">
        <v>81.221599999999995</v>
      </c>
      <c r="H11" s="3">
        <f t="shared" si="1"/>
        <v>12.892317460317459</v>
      </c>
    </row>
    <row r="12" spans="1:8" x14ac:dyDescent="0.2">
      <c r="A12" s="1">
        <v>34971</v>
      </c>
      <c r="B12" s="3">
        <v>21.081</v>
      </c>
      <c r="C12" s="3">
        <v>21.454799999999999</v>
      </c>
      <c r="D12" s="3"/>
      <c r="E12" s="3">
        <v>89.881</v>
      </c>
      <c r="F12" s="3">
        <f t="shared" si="0"/>
        <v>14.266825396825396</v>
      </c>
      <c r="G12" s="3">
        <v>79.851200000000006</v>
      </c>
      <c r="H12" s="3">
        <f t="shared" si="1"/>
        <v>12.674793650793653</v>
      </c>
    </row>
    <row r="13" spans="1:8" x14ac:dyDescent="0.2">
      <c r="A13" s="1">
        <v>35003</v>
      </c>
      <c r="B13" s="3">
        <v>20.724499999999999</v>
      </c>
      <c r="C13" s="3">
        <v>20.783300000000001</v>
      </c>
      <c r="D13" s="3"/>
      <c r="E13" s="3">
        <v>94.136899999999997</v>
      </c>
      <c r="F13" s="3">
        <f t="shared" si="0"/>
        <v>14.942365079365079</v>
      </c>
      <c r="G13" s="3">
        <v>85.851200000000006</v>
      </c>
      <c r="H13" s="3">
        <f t="shared" si="1"/>
        <v>13.627174603174604</v>
      </c>
    </row>
    <row r="14" spans="1:8" x14ac:dyDescent="0.2">
      <c r="A14" s="1">
        <v>35033</v>
      </c>
      <c r="B14" s="3">
        <v>21.7377</v>
      </c>
      <c r="C14" s="3">
        <v>21.535</v>
      </c>
      <c r="D14" s="3"/>
      <c r="E14" s="3">
        <v>101.9205</v>
      </c>
      <c r="F14" s="3">
        <f t="shared" si="0"/>
        <v>16.177857142857142</v>
      </c>
      <c r="G14" s="3">
        <v>91.994299999999996</v>
      </c>
      <c r="H14" s="3">
        <f t="shared" si="1"/>
        <v>14.602269841269841</v>
      </c>
    </row>
    <row r="15" spans="1:8" x14ac:dyDescent="0.2">
      <c r="A15" s="1">
        <v>35062</v>
      </c>
      <c r="B15" s="3">
        <v>23.8048</v>
      </c>
      <c r="C15" s="3">
        <v>23.222000000000001</v>
      </c>
      <c r="D15" s="3"/>
      <c r="E15" s="3">
        <v>115.9875</v>
      </c>
      <c r="F15" s="3">
        <f t="shared" si="0"/>
        <v>18.410714285714285</v>
      </c>
      <c r="G15" s="3">
        <v>104.8438</v>
      </c>
      <c r="H15" s="3">
        <f t="shared" si="1"/>
        <v>16.641873015873017</v>
      </c>
    </row>
    <row r="16" spans="1:8" x14ac:dyDescent="0.2">
      <c r="A16" s="1">
        <v>35095</v>
      </c>
      <c r="B16" s="3">
        <v>24.000699999999998</v>
      </c>
      <c r="C16" s="3">
        <v>22.8825</v>
      </c>
      <c r="D16" s="3"/>
      <c r="E16" s="3">
        <v>121.233</v>
      </c>
      <c r="F16" s="3">
        <f t="shared" si="0"/>
        <v>19.243333333333336</v>
      </c>
      <c r="G16" s="3">
        <v>109.517</v>
      </c>
      <c r="H16" s="3">
        <f t="shared" si="1"/>
        <v>17.383650793650794</v>
      </c>
    </row>
    <row r="17" spans="1:8" x14ac:dyDescent="0.2">
      <c r="A17" s="1">
        <v>35124</v>
      </c>
      <c r="B17" s="3">
        <v>24.256900000000002</v>
      </c>
      <c r="C17" s="3">
        <v>22.559699999999999</v>
      </c>
      <c r="D17" s="3"/>
      <c r="E17" s="3">
        <v>113.5</v>
      </c>
      <c r="F17" s="3">
        <f t="shared" si="0"/>
        <v>18.015873015873016</v>
      </c>
      <c r="G17" s="3">
        <v>99.729200000000006</v>
      </c>
      <c r="H17" s="3">
        <f t="shared" si="1"/>
        <v>15.830031746031747</v>
      </c>
    </row>
    <row r="18" spans="1:8" x14ac:dyDescent="0.2">
      <c r="A18" s="1">
        <v>35153</v>
      </c>
      <c r="B18" s="3">
        <v>24.4298</v>
      </c>
      <c r="C18" s="3">
        <v>23.213100000000001</v>
      </c>
      <c r="D18" s="3"/>
      <c r="E18" s="3">
        <v>113.444</v>
      </c>
      <c r="F18" s="3">
        <f t="shared" si="0"/>
        <v>18.006984126984129</v>
      </c>
      <c r="G18" s="3">
        <v>99.791700000000006</v>
      </c>
      <c r="H18" s="3">
        <f t="shared" si="1"/>
        <v>15.839952380952383</v>
      </c>
    </row>
    <row r="19" spans="1:8" x14ac:dyDescent="0.2">
      <c r="A19" s="1">
        <v>35185</v>
      </c>
      <c r="B19" s="3">
        <v>25.1</v>
      </c>
      <c r="C19" s="3">
        <v>24.07</v>
      </c>
      <c r="D19" s="3"/>
      <c r="E19" s="3">
        <v>118.25</v>
      </c>
      <c r="F19" s="3">
        <f t="shared" si="0"/>
        <v>18.769841269841269</v>
      </c>
      <c r="G19" s="3">
        <v>105.2062</v>
      </c>
      <c r="H19" s="3">
        <f t="shared" si="1"/>
        <v>16.699396825396825</v>
      </c>
    </row>
    <row r="20" spans="1:8" x14ac:dyDescent="0.2">
      <c r="A20" s="1">
        <v>35216</v>
      </c>
      <c r="B20" s="3">
        <v>25.157599999999999</v>
      </c>
      <c r="C20" s="3">
        <v>23.874300000000002</v>
      </c>
      <c r="D20" s="3"/>
      <c r="E20" s="3">
        <v>106.5536</v>
      </c>
      <c r="F20" s="3">
        <f t="shared" si="0"/>
        <v>16.913269841269841</v>
      </c>
      <c r="G20" s="3">
        <v>93.720200000000006</v>
      </c>
      <c r="H20" s="3">
        <f t="shared" si="1"/>
        <v>14.876222222222223</v>
      </c>
    </row>
    <row r="21" spans="1:8" x14ac:dyDescent="0.2">
      <c r="A21" s="1">
        <v>35244</v>
      </c>
      <c r="B21" s="3">
        <v>23.409800000000001</v>
      </c>
      <c r="C21" s="3">
        <v>22.844000000000001</v>
      </c>
      <c r="D21" s="3"/>
      <c r="E21" s="3">
        <v>97.443799999999996</v>
      </c>
      <c r="F21" s="3">
        <f t="shared" si="0"/>
        <v>15.467269841269841</v>
      </c>
      <c r="G21" s="3">
        <v>84.887500000000003</v>
      </c>
      <c r="H21" s="3">
        <f t="shared" si="1"/>
        <v>13.47420634920635</v>
      </c>
    </row>
    <row r="22" spans="1:8" x14ac:dyDescent="0.2">
      <c r="A22" s="1">
        <v>35277</v>
      </c>
      <c r="B22" s="3">
        <v>23.930399999999999</v>
      </c>
      <c r="C22" s="3">
        <v>23.762</v>
      </c>
      <c r="D22" s="3"/>
      <c r="E22" s="3">
        <v>98.875</v>
      </c>
      <c r="F22" s="3">
        <f t="shared" si="0"/>
        <v>15.694444444444445</v>
      </c>
      <c r="G22" s="3">
        <v>88.5</v>
      </c>
      <c r="H22" s="3">
        <f t="shared" si="1"/>
        <v>14.047619047619047</v>
      </c>
    </row>
    <row r="23" spans="1:8" x14ac:dyDescent="0.2">
      <c r="A23" s="1">
        <v>35307</v>
      </c>
      <c r="B23" s="3">
        <v>25.159500000000001</v>
      </c>
      <c r="C23" s="3">
        <v>25.1524</v>
      </c>
      <c r="D23" s="3"/>
      <c r="E23" s="3">
        <v>105.131</v>
      </c>
      <c r="F23" s="3">
        <f t="shared" si="0"/>
        <v>16.687460317460317</v>
      </c>
      <c r="G23" s="3">
        <v>95.047600000000003</v>
      </c>
      <c r="H23" s="3">
        <f t="shared" si="1"/>
        <v>15.086920634920636</v>
      </c>
    </row>
    <row r="24" spans="1:8" x14ac:dyDescent="0.2">
      <c r="A24" s="1">
        <v>35338</v>
      </c>
      <c r="B24" s="3">
        <v>27.642900000000001</v>
      </c>
      <c r="C24" s="3">
        <v>27.5</v>
      </c>
      <c r="D24" s="3"/>
      <c r="E24" s="3">
        <v>120.2381</v>
      </c>
      <c r="F24" s="3">
        <f t="shared" si="0"/>
        <v>19.0854126984127</v>
      </c>
      <c r="G24" s="3">
        <v>110.97620000000001</v>
      </c>
      <c r="H24" s="3">
        <f t="shared" si="1"/>
        <v>17.615269841269843</v>
      </c>
    </row>
    <row r="25" spans="1:8" x14ac:dyDescent="0.2">
      <c r="A25" s="1">
        <v>35369</v>
      </c>
      <c r="B25" s="3">
        <v>29.753299999999999</v>
      </c>
      <c r="C25" s="3">
        <v>29.4435</v>
      </c>
      <c r="D25" s="3"/>
      <c r="E25" s="3">
        <v>124.0163</v>
      </c>
      <c r="F25" s="3">
        <f t="shared" si="0"/>
        <v>19.685126984126985</v>
      </c>
      <c r="G25" s="3">
        <v>114.8935</v>
      </c>
      <c r="H25" s="3">
        <f t="shared" si="1"/>
        <v>18.237063492063491</v>
      </c>
    </row>
    <row r="26" spans="1:8" x14ac:dyDescent="0.2">
      <c r="A26" s="1">
        <v>35398</v>
      </c>
      <c r="B26" s="3">
        <v>30.26</v>
      </c>
      <c r="C26" s="3">
        <v>29.612200000000001</v>
      </c>
      <c r="D26" s="3"/>
      <c r="E26" s="3">
        <v>125.08750000000001</v>
      </c>
      <c r="F26" s="3">
        <f t="shared" si="0"/>
        <v>19.855158730158731</v>
      </c>
      <c r="G26" s="3">
        <v>114.7</v>
      </c>
      <c r="H26" s="3">
        <f t="shared" si="1"/>
        <v>18.206349206349206</v>
      </c>
    </row>
    <row r="27" spans="1:8" x14ac:dyDescent="0.2">
      <c r="A27" s="1">
        <v>35430</v>
      </c>
      <c r="B27" s="3">
        <v>31.673300000000001</v>
      </c>
      <c r="C27" s="3">
        <v>30.6693</v>
      </c>
      <c r="D27" s="3"/>
      <c r="E27" s="3">
        <v>127.54170000000001</v>
      </c>
      <c r="F27" s="3">
        <f t="shared" si="0"/>
        <v>20.244714285714288</v>
      </c>
      <c r="G27" s="3">
        <v>116.27979999999999</v>
      </c>
      <c r="H27" s="3">
        <f t="shared" si="1"/>
        <v>18.457111111111111</v>
      </c>
    </row>
    <row r="28" spans="1:8" x14ac:dyDescent="0.2">
      <c r="A28" s="1">
        <v>35461</v>
      </c>
      <c r="B28" s="3">
        <v>27.883600000000001</v>
      </c>
      <c r="C28" s="3">
        <v>27.857600000000001</v>
      </c>
      <c r="D28" s="3"/>
      <c r="E28" s="3">
        <v>113.6429</v>
      </c>
      <c r="F28" s="3">
        <f t="shared" si="0"/>
        <v>18.038555555555554</v>
      </c>
      <c r="G28" s="3">
        <v>101.58329999999999</v>
      </c>
      <c r="H28" s="3">
        <f t="shared" si="1"/>
        <v>16.124333333333333</v>
      </c>
    </row>
    <row r="29" spans="1:8" x14ac:dyDescent="0.2">
      <c r="A29" s="1">
        <v>35489</v>
      </c>
      <c r="B29" s="3">
        <v>25.5397</v>
      </c>
      <c r="C29" s="3">
        <v>25.3064</v>
      </c>
      <c r="D29" s="3"/>
      <c r="E29" s="3">
        <v>106.4653</v>
      </c>
      <c r="F29" s="3">
        <f t="shared" si="0"/>
        <v>16.899253968253969</v>
      </c>
      <c r="G29" s="3">
        <v>93.256900000000002</v>
      </c>
      <c r="H29" s="3">
        <f t="shared" si="1"/>
        <v>14.802682539682541</v>
      </c>
    </row>
    <row r="30" spans="1:8" x14ac:dyDescent="0.2">
      <c r="A30" s="1">
        <v>35520</v>
      </c>
      <c r="B30" s="3">
        <v>25.591200000000001</v>
      </c>
      <c r="C30" s="3">
        <v>24.923200000000001</v>
      </c>
      <c r="D30" s="3"/>
      <c r="E30" s="3">
        <v>105.2375</v>
      </c>
      <c r="F30" s="3">
        <f t="shared" si="0"/>
        <v>16.704365079365079</v>
      </c>
      <c r="G30" s="3">
        <v>94.018799999999999</v>
      </c>
      <c r="H30" s="3">
        <f t="shared" si="1"/>
        <v>14.923619047619049</v>
      </c>
    </row>
    <row r="31" spans="1:8" x14ac:dyDescent="0.2">
      <c r="A31" s="1">
        <v>35550</v>
      </c>
      <c r="B31" s="3">
        <v>25.5686</v>
      </c>
      <c r="C31" s="3">
        <v>24.621400000000001</v>
      </c>
      <c r="D31" s="3"/>
      <c r="E31" s="3">
        <v>103.29170000000001</v>
      </c>
      <c r="F31" s="3">
        <f t="shared" si="0"/>
        <v>16.395507936507936</v>
      </c>
      <c r="G31" s="3">
        <v>92.506</v>
      </c>
      <c r="H31" s="3">
        <f t="shared" si="1"/>
        <v>14.683492063492064</v>
      </c>
    </row>
    <row r="32" spans="1:8" x14ac:dyDescent="0.2">
      <c r="A32" s="1">
        <v>35580</v>
      </c>
      <c r="B32" s="3">
        <v>25.007000000000001</v>
      </c>
      <c r="C32" s="3">
        <v>24.793800000000001</v>
      </c>
      <c r="D32" s="3"/>
      <c r="E32" s="3">
        <v>105.6125</v>
      </c>
      <c r="F32" s="3">
        <f t="shared" si="0"/>
        <v>16.763888888888889</v>
      </c>
      <c r="G32" s="3">
        <v>94.9</v>
      </c>
      <c r="H32" s="3">
        <f t="shared" si="1"/>
        <v>15.063492063492065</v>
      </c>
    </row>
    <row r="33" spans="1:8" x14ac:dyDescent="0.2">
      <c r="A33" s="1">
        <v>35611</v>
      </c>
      <c r="B33" s="3">
        <v>23.1083</v>
      </c>
      <c r="C33" s="3">
        <v>23.425000000000001</v>
      </c>
      <c r="D33" s="3"/>
      <c r="E33" s="3">
        <v>103.619</v>
      </c>
      <c r="F33" s="3">
        <f t="shared" si="0"/>
        <v>16.447460317460319</v>
      </c>
      <c r="G33" s="3">
        <v>94.333299999999994</v>
      </c>
      <c r="H33" s="3">
        <f t="shared" si="1"/>
        <v>14.973539682539682</v>
      </c>
    </row>
    <row r="34" spans="1:8" x14ac:dyDescent="0.2">
      <c r="A34" s="1">
        <v>35642</v>
      </c>
      <c r="B34" s="3">
        <v>22.104800000000001</v>
      </c>
      <c r="C34" s="3">
        <v>22.843499999999999</v>
      </c>
      <c r="D34" s="3"/>
      <c r="E34" s="3">
        <v>103.962</v>
      </c>
      <c r="F34" s="3">
        <f t="shared" si="0"/>
        <v>16.501904761904761</v>
      </c>
      <c r="G34" s="3">
        <v>95.777199999999993</v>
      </c>
      <c r="H34" s="3">
        <f t="shared" si="1"/>
        <v>15.202730158730159</v>
      </c>
    </row>
    <row r="35" spans="1:8" x14ac:dyDescent="0.2">
      <c r="A35" s="1">
        <v>35671</v>
      </c>
      <c r="B35" s="3">
        <v>23.071899999999999</v>
      </c>
      <c r="C35" s="3">
        <v>23.794499999999999</v>
      </c>
      <c r="D35" s="3"/>
      <c r="E35" s="3">
        <v>108.59520000000001</v>
      </c>
      <c r="F35" s="3">
        <f t="shared" si="0"/>
        <v>17.237333333333336</v>
      </c>
      <c r="G35" s="3">
        <v>100.54170000000001</v>
      </c>
      <c r="H35" s="3">
        <f t="shared" si="1"/>
        <v>15.959000000000001</v>
      </c>
    </row>
    <row r="36" spans="1:8" x14ac:dyDescent="0.2">
      <c r="A36" s="1">
        <v>35703</v>
      </c>
      <c r="B36" s="3">
        <v>23.5486</v>
      </c>
      <c r="C36" s="3">
        <v>23.975000000000001</v>
      </c>
      <c r="D36" s="3"/>
      <c r="E36" s="3">
        <v>113.5568</v>
      </c>
      <c r="F36" s="3">
        <f t="shared" si="0"/>
        <v>18.024888888888889</v>
      </c>
      <c r="G36" s="3">
        <v>106.0966</v>
      </c>
      <c r="H36" s="3">
        <f t="shared" si="1"/>
        <v>16.840730158730157</v>
      </c>
    </row>
    <row r="37" spans="1:8" x14ac:dyDescent="0.2">
      <c r="A37" s="1">
        <v>35734</v>
      </c>
      <c r="B37" s="3">
        <v>24.601099999999999</v>
      </c>
      <c r="C37" s="3">
        <v>25.258400000000002</v>
      </c>
      <c r="D37" s="3"/>
      <c r="E37" s="3">
        <v>116.4318</v>
      </c>
      <c r="F37" s="3">
        <f t="shared" si="0"/>
        <v>18.481238095238094</v>
      </c>
      <c r="G37" s="3">
        <v>107.0625</v>
      </c>
      <c r="H37" s="3">
        <f t="shared" si="1"/>
        <v>16.99404761904762</v>
      </c>
    </row>
    <row r="38" spans="1:8" x14ac:dyDescent="0.2">
      <c r="A38" s="1">
        <v>35762</v>
      </c>
      <c r="B38" s="3">
        <v>24.535799999999998</v>
      </c>
      <c r="C38" s="3">
        <v>24.9</v>
      </c>
      <c r="D38" s="3"/>
      <c r="E38" s="3">
        <v>112.50620000000001</v>
      </c>
      <c r="F38" s="3">
        <f t="shared" si="0"/>
        <v>17.858126984126987</v>
      </c>
      <c r="G38" s="3">
        <v>102.1562</v>
      </c>
      <c r="H38" s="3">
        <f t="shared" si="1"/>
        <v>16.215269841269841</v>
      </c>
    </row>
    <row r="39" spans="1:8" x14ac:dyDescent="0.2">
      <c r="A39" s="1">
        <v>35795</v>
      </c>
      <c r="B39" s="3">
        <v>21.177</v>
      </c>
      <c r="C39" s="3">
        <v>21.683</v>
      </c>
      <c r="D39" s="3"/>
      <c r="E39" s="3">
        <v>96.448899999999995</v>
      </c>
      <c r="F39" s="3">
        <f t="shared" si="0"/>
        <v>15.309349206349205</v>
      </c>
      <c r="G39" s="3">
        <v>87.778400000000005</v>
      </c>
      <c r="H39" s="3">
        <f t="shared" si="1"/>
        <v>13.933079365079367</v>
      </c>
    </row>
    <row r="40" spans="1:8" x14ac:dyDescent="0.2">
      <c r="A40" s="1">
        <v>35825</v>
      </c>
      <c r="B40" s="3">
        <v>18.214200000000002</v>
      </c>
      <c r="C40" s="3">
        <v>18.787500000000001</v>
      </c>
      <c r="D40" s="3"/>
      <c r="E40" s="3">
        <v>69.722200000000001</v>
      </c>
      <c r="F40" s="3">
        <f t="shared" si="0"/>
        <v>11.067015873015874</v>
      </c>
      <c r="G40" s="3">
        <v>61.0486</v>
      </c>
      <c r="H40" s="3">
        <f t="shared" si="1"/>
        <v>9.6902539682539679</v>
      </c>
    </row>
    <row r="41" spans="1:8" x14ac:dyDescent="0.2">
      <c r="A41" s="1">
        <v>35853</v>
      </c>
      <c r="B41" s="3">
        <v>17.7758</v>
      </c>
      <c r="C41" s="3">
        <v>18.2682</v>
      </c>
      <c r="D41" s="3"/>
      <c r="E41" s="3">
        <v>61.8</v>
      </c>
      <c r="F41" s="3">
        <f t="shared" si="0"/>
        <v>9.8095238095238102</v>
      </c>
      <c r="G41" s="3">
        <v>54.4938</v>
      </c>
      <c r="H41" s="3">
        <f t="shared" si="1"/>
        <v>8.6498095238095249</v>
      </c>
    </row>
    <row r="42" spans="1:8" x14ac:dyDescent="0.2">
      <c r="A42" s="1">
        <v>35885</v>
      </c>
      <c r="B42" s="3">
        <v>16.431799999999999</v>
      </c>
      <c r="C42" s="3">
        <v>17.025700000000001</v>
      </c>
      <c r="D42" s="3"/>
      <c r="E42" s="3">
        <v>72.818200000000004</v>
      </c>
      <c r="F42" s="3">
        <f t="shared" si="0"/>
        <v>11.558444444444445</v>
      </c>
      <c r="G42" s="3">
        <v>65.653400000000005</v>
      </c>
      <c r="H42" s="3">
        <f t="shared" si="1"/>
        <v>10.421174603174604</v>
      </c>
    </row>
    <row r="43" spans="1:8" x14ac:dyDescent="0.2">
      <c r="A43" s="1">
        <v>35915</v>
      </c>
      <c r="B43" s="3">
        <v>17.851500000000001</v>
      </c>
      <c r="C43" s="3">
        <v>18.097999999999999</v>
      </c>
      <c r="D43" s="3"/>
      <c r="E43" s="3">
        <v>83.15</v>
      </c>
      <c r="F43" s="3">
        <f t="shared" si="0"/>
        <v>13.198412698412699</v>
      </c>
      <c r="G43" s="3">
        <v>74.668800000000005</v>
      </c>
      <c r="H43" s="3">
        <f t="shared" si="1"/>
        <v>11.852190476190477</v>
      </c>
    </row>
    <row r="44" spans="1:8" x14ac:dyDescent="0.2">
      <c r="A44" s="1">
        <v>35944</v>
      </c>
      <c r="B44" s="3">
        <v>16.427399999999999</v>
      </c>
      <c r="C44" s="3">
        <v>16.979500000000002</v>
      </c>
      <c r="D44" s="3"/>
      <c r="E44" s="3">
        <v>77.671099999999996</v>
      </c>
      <c r="F44" s="3">
        <f t="shared" si="0"/>
        <v>12.328746031746032</v>
      </c>
      <c r="G44" s="3">
        <v>67.907899999999998</v>
      </c>
      <c r="H44" s="3">
        <f t="shared" si="1"/>
        <v>10.779031746031746</v>
      </c>
    </row>
    <row r="45" spans="1:8" x14ac:dyDescent="0.2">
      <c r="A45" s="1">
        <v>35976</v>
      </c>
      <c r="B45" s="3">
        <v>15.595000000000001</v>
      </c>
      <c r="C45" s="3">
        <v>16.0761</v>
      </c>
      <c r="D45" s="3"/>
      <c r="E45" s="3">
        <v>71.034099999999995</v>
      </c>
      <c r="F45" s="3">
        <f t="shared" si="0"/>
        <v>11.275253968253967</v>
      </c>
      <c r="G45" s="3">
        <v>59.369300000000003</v>
      </c>
      <c r="H45" s="3">
        <f t="shared" si="1"/>
        <v>9.423698412698414</v>
      </c>
    </row>
    <row r="46" spans="1:8" x14ac:dyDescent="0.2">
      <c r="A46" s="1">
        <v>36007</v>
      </c>
      <c r="B46" s="3">
        <v>15.2943</v>
      </c>
      <c r="C46" s="3">
        <v>15.7087</v>
      </c>
      <c r="D46" s="3"/>
      <c r="E46" s="3">
        <v>67.157600000000002</v>
      </c>
      <c r="F46" s="3">
        <f t="shared" si="0"/>
        <v>10.659936507936509</v>
      </c>
      <c r="G46" s="3">
        <v>58.407600000000002</v>
      </c>
      <c r="H46" s="3">
        <f t="shared" si="1"/>
        <v>9.2710476190476196</v>
      </c>
    </row>
    <row r="47" spans="1:8" x14ac:dyDescent="0.2">
      <c r="A47" s="1">
        <v>36038</v>
      </c>
      <c r="B47" s="3">
        <v>14.1145</v>
      </c>
      <c r="C47" s="3">
        <v>14.6372</v>
      </c>
      <c r="D47" s="3"/>
      <c r="E47" s="3">
        <v>65.043800000000005</v>
      </c>
      <c r="F47" s="3">
        <f t="shared" si="0"/>
        <v>10.324412698412699</v>
      </c>
      <c r="G47" s="3">
        <v>57.362499999999997</v>
      </c>
      <c r="H47" s="3">
        <f t="shared" si="1"/>
        <v>9.1051587301587293</v>
      </c>
    </row>
    <row r="48" spans="1:8" x14ac:dyDescent="0.2">
      <c r="A48" s="1">
        <v>36068</v>
      </c>
      <c r="B48" s="3">
        <v>15.6791</v>
      </c>
      <c r="C48" s="3">
        <v>16.141400000000001</v>
      </c>
      <c r="D48" s="3"/>
      <c r="E48" s="3">
        <v>80.1023</v>
      </c>
      <c r="F48" s="3">
        <f t="shared" si="0"/>
        <v>12.714650793650794</v>
      </c>
      <c r="G48" s="3">
        <v>74.045500000000004</v>
      </c>
      <c r="H48" s="3">
        <f t="shared" si="1"/>
        <v>11.753253968253969</v>
      </c>
    </row>
    <row r="49" spans="1:8" x14ac:dyDescent="0.2">
      <c r="A49" s="1">
        <v>36098</v>
      </c>
      <c r="B49" s="3">
        <v>15.450699999999999</v>
      </c>
      <c r="C49" s="3">
        <v>15.8352</v>
      </c>
      <c r="D49" s="3"/>
      <c r="E49" s="3">
        <v>84.160700000000006</v>
      </c>
      <c r="F49" s="3">
        <f t="shared" si="0"/>
        <v>13.358841269841271</v>
      </c>
      <c r="G49" s="3">
        <v>78.958299999999994</v>
      </c>
      <c r="H49" s="3">
        <f t="shared" si="1"/>
        <v>12.533063492063491</v>
      </c>
    </row>
    <row r="50" spans="1:8" x14ac:dyDescent="0.2">
      <c r="A50" s="1">
        <v>36129</v>
      </c>
      <c r="B50" s="3">
        <v>14.047599999999999</v>
      </c>
      <c r="C50" s="3">
        <v>14.481199999999999</v>
      </c>
      <c r="D50" s="3"/>
      <c r="E50" s="3">
        <v>78.053600000000003</v>
      </c>
      <c r="F50" s="3">
        <f t="shared" si="0"/>
        <v>12.389460317460319</v>
      </c>
      <c r="G50" s="3">
        <v>71.154799999999994</v>
      </c>
      <c r="H50" s="3">
        <f t="shared" si="1"/>
        <v>11.294412698412698</v>
      </c>
    </row>
    <row r="51" spans="1:8" x14ac:dyDescent="0.2">
      <c r="A51" s="1">
        <v>36160</v>
      </c>
      <c r="B51" s="3">
        <v>13.0345</v>
      </c>
      <c r="C51" s="3">
        <v>13.2645</v>
      </c>
      <c r="D51" s="3"/>
      <c r="E51" s="3">
        <v>66.3917</v>
      </c>
      <c r="F51" s="3">
        <f t="shared" si="0"/>
        <v>10.53836507936508</v>
      </c>
      <c r="G51" s="3">
        <v>60.547600000000003</v>
      </c>
      <c r="H51" s="3">
        <f t="shared" si="1"/>
        <v>9.6107301587301599</v>
      </c>
    </row>
    <row r="52" spans="1:8" x14ac:dyDescent="0.2">
      <c r="A52" s="1">
        <v>36189</v>
      </c>
      <c r="B52" s="3">
        <v>14.3279</v>
      </c>
      <c r="C52" s="3">
        <v>14.146100000000001</v>
      </c>
      <c r="D52" s="3"/>
      <c r="E52" s="3">
        <v>69.085499999999996</v>
      </c>
      <c r="F52" s="3">
        <f t="shared" si="0"/>
        <v>10.96595238095238</v>
      </c>
      <c r="G52" s="3">
        <v>62.263199999999998</v>
      </c>
      <c r="H52" s="3">
        <f t="shared" si="1"/>
        <v>9.8830476190476197</v>
      </c>
    </row>
    <row r="53" spans="1:8" x14ac:dyDescent="0.2">
      <c r="A53" s="1">
        <v>36217</v>
      </c>
      <c r="B53" s="3">
        <v>12.5175</v>
      </c>
      <c r="C53" s="3">
        <v>12.86</v>
      </c>
      <c r="D53" s="3"/>
      <c r="E53" s="3">
        <v>60.729199999999999</v>
      </c>
      <c r="F53" s="3">
        <f t="shared" si="0"/>
        <v>9.639555555555555</v>
      </c>
      <c r="G53" s="3">
        <v>54.5486</v>
      </c>
      <c r="H53" s="3">
        <f t="shared" si="1"/>
        <v>8.6585079365079363</v>
      </c>
    </row>
    <row r="54" spans="1:8" x14ac:dyDescent="0.2">
      <c r="A54" s="1">
        <v>36250</v>
      </c>
      <c r="B54" s="3">
        <v>14.461399999999999</v>
      </c>
      <c r="C54" s="3">
        <v>14.7164</v>
      </c>
      <c r="D54" s="3"/>
      <c r="E54" s="3">
        <v>70.769300000000001</v>
      </c>
      <c r="F54" s="3">
        <f t="shared" si="0"/>
        <v>11.233222222222222</v>
      </c>
      <c r="G54" s="3">
        <v>63.375</v>
      </c>
      <c r="H54" s="3">
        <f t="shared" si="1"/>
        <v>10.05952380952381</v>
      </c>
    </row>
    <row r="55" spans="1:8" x14ac:dyDescent="0.2">
      <c r="A55" s="1">
        <v>36280</v>
      </c>
      <c r="B55" s="3">
        <v>16.846</v>
      </c>
      <c r="C55" s="3">
        <v>16.932400000000001</v>
      </c>
      <c r="D55" s="3"/>
      <c r="E55" s="3">
        <v>85.452399999999997</v>
      </c>
      <c r="F55" s="3">
        <f t="shared" si="0"/>
        <v>13.563873015873016</v>
      </c>
      <c r="G55" s="3">
        <v>77.541700000000006</v>
      </c>
      <c r="H55" s="3">
        <f t="shared" si="1"/>
        <v>12.308206349206351</v>
      </c>
    </row>
    <row r="56" spans="1:8" x14ac:dyDescent="0.2">
      <c r="A56" s="1">
        <v>36311</v>
      </c>
      <c r="B56" s="3">
        <v>16.9771</v>
      </c>
      <c r="C56" s="3">
        <v>16.975300000000001</v>
      </c>
      <c r="D56" s="3"/>
      <c r="E56" s="3">
        <v>90.259200000000007</v>
      </c>
      <c r="F56" s="3">
        <f t="shared" si="0"/>
        <v>14.326857142857145</v>
      </c>
      <c r="G56" s="3">
        <v>82.664500000000004</v>
      </c>
      <c r="H56" s="3">
        <f t="shared" si="1"/>
        <v>13.121349206349207</v>
      </c>
    </row>
    <row r="57" spans="1:8" x14ac:dyDescent="0.2">
      <c r="A57" s="1">
        <v>36341</v>
      </c>
      <c r="B57" s="3">
        <v>17.200900000000001</v>
      </c>
      <c r="C57" s="3">
        <v>17.282</v>
      </c>
      <c r="D57" s="3"/>
      <c r="E57" s="3">
        <v>89.704499999999996</v>
      </c>
      <c r="F57" s="3">
        <f t="shared" si="0"/>
        <v>14.238809523809524</v>
      </c>
      <c r="G57" s="3">
        <v>82.704499999999996</v>
      </c>
      <c r="H57" s="3">
        <f t="shared" si="1"/>
        <v>13.127698412698413</v>
      </c>
    </row>
    <row r="58" spans="1:8" x14ac:dyDescent="0.2">
      <c r="A58" s="1">
        <v>36371</v>
      </c>
      <c r="B58" s="3">
        <v>19.649999999999999</v>
      </c>
      <c r="C58" s="3">
        <v>19.8232</v>
      </c>
      <c r="D58" s="3"/>
      <c r="E58" s="3">
        <v>101.9693</v>
      </c>
      <c r="F58" s="3">
        <f t="shared" si="0"/>
        <v>16.185603174603177</v>
      </c>
      <c r="G58" s="3">
        <v>95.755700000000004</v>
      </c>
      <c r="H58" s="3">
        <f t="shared" si="1"/>
        <v>15.199317460317461</v>
      </c>
    </row>
    <row r="59" spans="1:8" x14ac:dyDescent="0.2">
      <c r="A59" s="1">
        <v>36403</v>
      </c>
      <c r="B59" s="3">
        <v>21.6343</v>
      </c>
      <c r="C59" s="3">
        <v>21.729299999999999</v>
      </c>
      <c r="D59" s="3"/>
      <c r="E59" s="3">
        <v>119.2976</v>
      </c>
      <c r="F59" s="3">
        <f t="shared" si="0"/>
        <v>18.936126984126986</v>
      </c>
      <c r="G59" s="3">
        <v>114.35120000000001</v>
      </c>
      <c r="H59" s="3">
        <f t="shared" si="1"/>
        <v>18.150984126984127</v>
      </c>
    </row>
    <row r="60" spans="1:8" x14ac:dyDescent="0.2">
      <c r="A60" s="1">
        <v>36433</v>
      </c>
      <c r="B60" s="3">
        <v>23.2532</v>
      </c>
      <c r="C60" s="3">
        <v>23.262499999999999</v>
      </c>
      <c r="D60" s="3"/>
      <c r="E60" s="3">
        <v>129.32390000000001</v>
      </c>
      <c r="F60" s="3">
        <f t="shared" si="0"/>
        <v>20.527603174603176</v>
      </c>
      <c r="G60" s="3">
        <v>124.67610000000001</v>
      </c>
      <c r="H60" s="3">
        <f t="shared" si="1"/>
        <v>19.789857142857144</v>
      </c>
    </row>
    <row r="61" spans="1:8" x14ac:dyDescent="0.2">
      <c r="A61" s="1">
        <v>36462</v>
      </c>
      <c r="B61" s="3">
        <v>23.318999999999999</v>
      </c>
      <c r="C61" s="3">
        <v>23.0762</v>
      </c>
      <c r="D61" s="3"/>
      <c r="E61" s="3">
        <v>140.02979999999999</v>
      </c>
      <c r="F61" s="3">
        <f t="shared" si="0"/>
        <v>22.22695238095238</v>
      </c>
      <c r="G61" s="3">
        <v>135.44049999999999</v>
      </c>
      <c r="H61" s="3">
        <f t="shared" si="1"/>
        <v>21.498492063492062</v>
      </c>
    </row>
    <row r="62" spans="1:8" x14ac:dyDescent="0.2">
      <c r="A62" s="1">
        <v>36494</v>
      </c>
      <c r="B62" s="3">
        <v>24.8095</v>
      </c>
      <c r="C62" s="3">
        <v>24.613800000000001</v>
      </c>
      <c r="D62" s="3"/>
      <c r="E62" s="3">
        <v>145.375</v>
      </c>
      <c r="F62" s="3">
        <f t="shared" si="0"/>
        <v>23.075396825396826</v>
      </c>
      <c r="G62" s="3">
        <v>140.29759999999999</v>
      </c>
      <c r="H62" s="3">
        <f t="shared" si="1"/>
        <v>22.269460317460315</v>
      </c>
    </row>
    <row r="63" spans="1:8" x14ac:dyDescent="0.2">
      <c r="A63" s="1">
        <v>36525</v>
      </c>
      <c r="B63" s="3">
        <v>25.456</v>
      </c>
      <c r="C63" s="3">
        <v>24.904800000000002</v>
      </c>
      <c r="D63" s="3"/>
      <c r="E63" s="3">
        <v>144.2381</v>
      </c>
      <c r="F63" s="3">
        <f t="shared" si="0"/>
        <v>22.89493650793651</v>
      </c>
      <c r="G63" s="3">
        <v>138.92859999999999</v>
      </c>
      <c r="H63" s="3">
        <f t="shared" si="1"/>
        <v>22.05215873015873</v>
      </c>
    </row>
    <row r="64" spans="1:8" x14ac:dyDescent="0.2">
      <c r="A64" s="1">
        <v>36556</v>
      </c>
      <c r="B64" s="3">
        <v>27.1113</v>
      </c>
      <c r="C64" s="3">
        <v>26.0395</v>
      </c>
      <c r="D64" s="3"/>
      <c r="E64" s="3">
        <v>139.4211</v>
      </c>
      <c r="F64" s="3">
        <f t="shared" si="0"/>
        <v>22.130333333333333</v>
      </c>
      <c r="G64" s="3">
        <v>132.11840000000001</v>
      </c>
      <c r="H64" s="3">
        <f t="shared" si="1"/>
        <v>20.971174603174607</v>
      </c>
    </row>
    <row r="65" spans="1:8" x14ac:dyDescent="0.2">
      <c r="A65" s="1">
        <v>36585</v>
      </c>
      <c r="B65" s="3">
        <v>28.226199999999999</v>
      </c>
      <c r="C65" s="3">
        <v>27.085000000000001</v>
      </c>
      <c r="D65" s="3"/>
      <c r="E65" s="3">
        <v>147.80000000000001</v>
      </c>
      <c r="F65" s="3">
        <f t="shared" si="0"/>
        <v>23.460317460317462</v>
      </c>
      <c r="G65" s="3">
        <v>140.00620000000001</v>
      </c>
      <c r="H65" s="3">
        <f t="shared" si="1"/>
        <v>22.22320634920635</v>
      </c>
    </row>
    <row r="66" spans="1:8" x14ac:dyDescent="0.2">
      <c r="A66" s="1">
        <v>36616</v>
      </c>
      <c r="B66" s="3">
        <v>30.123899999999999</v>
      </c>
      <c r="C66" s="3">
        <v>28.323899999999998</v>
      </c>
      <c r="D66" s="3"/>
      <c r="E66" s="3">
        <v>173.858</v>
      </c>
      <c r="F66" s="3">
        <f t="shared" si="0"/>
        <v>27.596507936507937</v>
      </c>
      <c r="G66" s="3">
        <v>163.38069999999999</v>
      </c>
      <c r="H66" s="3">
        <f t="shared" si="1"/>
        <v>25.933444444444444</v>
      </c>
    </row>
    <row r="67" spans="1:8" x14ac:dyDescent="0.2">
      <c r="A67" s="1">
        <v>36644</v>
      </c>
      <c r="B67" s="3">
        <v>25.517099999999999</v>
      </c>
      <c r="C67" s="3">
        <v>25.065799999999999</v>
      </c>
      <c r="D67" s="3"/>
      <c r="E67" s="3">
        <v>157.65790000000001</v>
      </c>
      <c r="F67" s="3">
        <f t="shared" si="0"/>
        <v>25.025063492063495</v>
      </c>
      <c r="G67" s="3">
        <v>148.22370000000001</v>
      </c>
      <c r="H67" s="3">
        <f t="shared" si="1"/>
        <v>23.527571428571431</v>
      </c>
    </row>
    <row r="68" spans="1:8" x14ac:dyDescent="0.2">
      <c r="A68" s="1">
        <v>36677</v>
      </c>
      <c r="B68" s="3">
        <v>27.886900000000001</v>
      </c>
      <c r="C68" s="3">
        <v>27.6357</v>
      </c>
      <c r="D68" s="3"/>
      <c r="E68" s="3">
        <v>167.7679</v>
      </c>
      <c r="F68" s="3">
        <f t="shared" si="0"/>
        <v>26.629825396825396</v>
      </c>
      <c r="G68" s="3">
        <v>156.2321</v>
      </c>
      <c r="H68" s="3">
        <f t="shared" si="1"/>
        <v>24.798746031746031</v>
      </c>
    </row>
    <row r="69" spans="1:8" x14ac:dyDescent="0.2">
      <c r="A69" s="1">
        <v>36707</v>
      </c>
      <c r="B69" s="3">
        <v>30.197700000000001</v>
      </c>
      <c r="C69" s="3">
        <v>29.8</v>
      </c>
      <c r="D69" s="3"/>
      <c r="E69" s="3">
        <v>179.9205</v>
      </c>
      <c r="F69" s="3">
        <f t="shared" ref="F69:F74" si="2">E69/6.3</f>
        <v>28.558809523809526</v>
      </c>
      <c r="G69" s="3">
        <v>167.6011</v>
      </c>
      <c r="H69" s="3">
        <f t="shared" ref="H69:H74" si="3">G69/6.3</f>
        <v>26.603349206349208</v>
      </c>
    </row>
    <row r="70" spans="1:8" x14ac:dyDescent="0.2">
      <c r="A70" s="1">
        <v>36738</v>
      </c>
      <c r="B70" s="3">
        <v>31.377400000000002</v>
      </c>
      <c r="C70" s="3">
        <v>30.8095</v>
      </c>
      <c r="D70" s="3"/>
      <c r="E70" s="3">
        <v>156.98929999999999</v>
      </c>
      <c r="F70" s="3">
        <f t="shared" si="2"/>
        <v>24.918936507936507</v>
      </c>
      <c r="G70" s="3">
        <v>146.28569999999999</v>
      </c>
      <c r="H70" s="3">
        <f t="shared" si="3"/>
        <v>23.219952380952382</v>
      </c>
    </row>
    <row r="71" spans="1:8" x14ac:dyDescent="0.2">
      <c r="A71" s="1">
        <v>36769</v>
      </c>
      <c r="B71" s="3">
        <v>36.060200000000002</v>
      </c>
      <c r="C71" s="3">
        <v>34.640900000000002</v>
      </c>
      <c r="D71" s="3"/>
      <c r="E71" s="3">
        <v>154.52950000000001</v>
      </c>
      <c r="F71" s="3">
        <f t="shared" si="2"/>
        <v>24.528492063492067</v>
      </c>
      <c r="G71" s="3">
        <v>143.35910000000001</v>
      </c>
      <c r="H71" s="3">
        <f t="shared" si="3"/>
        <v>22.755412698412702</v>
      </c>
    </row>
    <row r="72" spans="1:8" x14ac:dyDescent="0.2">
      <c r="A72" s="1">
        <v>36798</v>
      </c>
      <c r="B72" s="3">
        <v>39.549999999999997</v>
      </c>
      <c r="C72" s="3">
        <v>38.482100000000003</v>
      </c>
      <c r="D72" s="3"/>
      <c r="E72" s="3">
        <v>177.72020000000001</v>
      </c>
      <c r="F72" s="3">
        <f t="shared" si="2"/>
        <v>28.209555555555557</v>
      </c>
      <c r="G72" s="3">
        <v>164.69049999999999</v>
      </c>
      <c r="H72" s="3">
        <f t="shared" si="3"/>
        <v>26.141349206349204</v>
      </c>
    </row>
    <row r="73" spans="1:8" x14ac:dyDescent="0.2">
      <c r="A73" s="1">
        <v>36830</v>
      </c>
      <c r="B73" s="3">
        <v>37.735700000000001</v>
      </c>
      <c r="C73" s="3">
        <v>36.916699999999999</v>
      </c>
      <c r="D73" s="3"/>
      <c r="E73" s="3">
        <v>187.47620000000001</v>
      </c>
      <c r="F73" s="3">
        <f t="shared" si="2"/>
        <v>29.758126984126985</v>
      </c>
      <c r="G73" s="3">
        <v>175.881</v>
      </c>
      <c r="H73" s="3">
        <f t="shared" si="3"/>
        <v>27.917619047619048</v>
      </c>
    </row>
    <row r="74" spans="1:8" x14ac:dyDescent="0.2">
      <c r="A74" s="1">
        <v>36860</v>
      </c>
      <c r="B74" s="3">
        <v>35.084499999999998</v>
      </c>
      <c r="C74" s="3">
        <v>34.801099999999998</v>
      </c>
      <c r="D74" s="3"/>
      <c r="E74" s="3">
        <v>172.81819999999999</v>
      </c>
      <c r="F74" s="3">
        <f t="shared" si="2"/>
        <v>27.431460317460317</v>
      </c>
      <c r="G74" s="3">
        <v>161.37610000000001</v>
      </c>
      <c r="H74" s="3">
        <f t="shared" si="3"/>
        <v>25.61525396825397</v>
      </c>
    </row>
    <row r="75" spans="1:8" x14ac:dyDescent="0.2">
      <c r="A75" s="1"/>
      <c r="B75" s="3"/>
      <c r="C75" s="3"/>
      <c r="D75" s="3"/>
      <c r="E75" s="3"/>
      <c r="F75" s="3"/>
      <c r="G75" s="3"/>
      <c r="H75" s="3"/>
    </row>
    <row r="76" spans="1:8" x14ac:dyDescent="0.2">
      <c r="B76" s="3"/>
      <c r="C76" s="3"/>
      <c r="D76" s="3"/>
      <c r="E76" s="3"/>
      <c r="F76" s="3"/>
      <c r="G76" s="3"/>
      <c r="H76" s="3"/>
    </row>
    <row r="77" spans="1:8" x14ac:dyDescent="0.2">
      <c r="B77" s="3"/>
      <c r="C77" s="3"/>
      <c r="D77" s="3"/>
      <c r="E77" s="3"/>
      <c r="F77" s="3"/>
      <c r="G77" s="3"/>
      <c r="H77" s="3"/>
    </row>
    <row r="78" spans="1:8" x14ac:dyDescent="0.2">
      <c r="B78" s="3"/>
      <c r="C78" s="3"/>
      <c r="D78" s="3"/>
      <c r="E78" s="3"/>
      <c r="F78" s="3"/>
      <c r="G78" s="3"/>
      <c r="H78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130"/>
  <sheetViews>
    <sheetView workbookViewId="0">
      <selection activeCell="E16" sqref="E16"/>
    </sheetView>
  </sheetViews>
  <sheetFormatPr defaultRowHeight="12.75" x14ac:dyDescent="0.2"/>
  <cols>
    <col min="2" max="2" width="10.140625" bestFit="1" customWidth="1"/>
  </cols>
  <sheetData>
    <row r="1" spans="1:20" x14ac:dyDescent="0.2">
      <c r="A1" s="2" t="s">
        <v>33</v>
      </c>
    </row>
    <row r="2" spans="1:20" x14ac:dyDescent="0.2">
      <c r="A2" t="s">
        <v>32</v>
      </c>
      <c r="B2" t="s">
        <v>18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</row>
    <row r="3" spans="1:20" x14ac:dyDescent="0.2">
      <c r="A3" s="4">
        <v>33604</v>
      </c>
      <c r="B3" s="1">
        <v>33588</v>
      </c>
      <c r="C3" s="3">
        <v>18.579999923706055</v>
      </c>
      <c r="D3" s="3">
        <v>18.379999160766602</v>
      </c>
      <c r="E3" s="3">
        <v>18.370000839233398</v>
      </c>
      <c r="F3" s="3">
        <v>18.290000915527344</v>
      </c>
      <c r="G3" s="3">
        <v>18.209999084472656</v>
      </c>
      <c r="H3" s="3">
        <v>18.170000076293945</v>
      </c>
      <c r="I3" s="3">
        <v>18.120000839233398</v>
      </c>
      <c r="J3" s="3">
        <v>18.069999694824219</v>
      </c>
      <c r="K3" s="3">
        <v>18.049999237060547</v>
      </c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4">
        <v>33635</v>
      </c>
      <c r="B4" s="1">
        <v>33619</v>
      </c>
      <c r="C4" s="3">
        <v>18.540000915527344</v>
      </c>
      <c r="D4" s="3">
        <v>17.979999542236328</v>
      </c>
      <c r="E4" s="3">
        <v>17.809999465942383</v>
      </c>
      <c r="F4" s="3">
        <v>17.700000762939453</v>
      </c>
      <c r="G4" s="3">
        <v>17.700000762939453</v>
      </c>
      <c r="H4" s="3">
        <v>17.729999542236328</v>
      </c>
      <c r="I4" s="3">
        <v>17.850000381469727</v>
      </c>
      <c r="J4" s="3">
        <v>17.899999618530273</v>
      </c>
      <c r="K4" s="3">
        <v>17.899999618530273</v>
      </c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4">
        <v>33664</v>
      </c>
      <c r="B5" s="1">
        <v>33647</v>
      </c>
      <c r="C5" s="3">
        <v>18.5</v>
      </c>
      <c r="D5" s="3">
        <v>18.530000686645508</v>
      </c>
      <c r="E5" s="3">
        <v>18.489999771118164</v>
      </c>
      <c r="F5" s="3">
        <v>18.459999084472656</v>
      </c>
      <c r="G5" s="3">
        <v>18.299999237060547</v>
      </c>
      <c r="H5" s="3">
        <v>18.389999389648438</v>
      </c>
      <c r="I5" s="3">
        <v>18.350000381469727</v>
      </c>
      <c r="J5" s="3">
        <v>18.350000381469727</v>
      </c>
      <c r="K5" s="3">
        <v>17.950000762939453</v>
      </c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4">
        <v>33695</v>
      </c>
      <c r="B6" s="1">
        <v>33679</v>
      </c>
      <c r="C6" s="3">
        <v>17.819999694824219</v>
      </c>
      <c r="D6" s="3">
        <v>17.840000152587891</v>
      </c>
      <c r="E6" s="3">
        <v>17.920000076293945</v>
      </c>
      <c r="F6" s="3">
        <v>17.899999618530273</v>
      </c>
      <c r="G6" s="3">
        <v>17.909999847412109</v>
      </c>
      <c r="H6" s="3">
        <v>17.930000305175781</v>
      </c>
      <c r="I6" s="3">
        <v>17.950000762939453</v>
      </c>
      <c r="J6" s="3">
        <v>17.950000762939453</v>
      </c>
      <c r="K6" s="3">
        <v>18</v>
      </c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4">
        <v>33725</v>
      </c>
      <c r="B7" s="1">
        <v>33709</v>
      </c>
      <c r="C7" s="3">
        <v>18.629999160766602</v>
      </c>
      <c r="D7" s="3">
        <v>18.629999160766602</v>
      </c>
      <c r="E7" s="3">
        <v>18.590000152587891</v>
      </c>
      <c r="F7" s="3">
        <v>18.540000915527344</v>
      </c>
      <c r="G7" s="3">
        <v>18.510000228881836</v>
      </c>
      <c r="H7" s="3">
        <v>18.5</v>
      </c>
      <c r="I7" s="3">
        <v>18.450000762939453</v>
      </c>
      <c r="J7" s="3">
        <v>18.450000762939453</v>
      </c>
      <c r="K7" s="3">
        <v>18.399999618530273</v>
      </c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4">
        <v>33756</v>
      </c>
      <c r="B8" s="1">
        <v>33738</v>
      </c>
      <c r="C8" s="3">
        <v>19.829999923706055</v>
      </c>
      <c r="D8" s="3">
        <v>19.459999084472656</v>
      </c>
      <c r="E8" s="3">
        <v>19.370000839233398</v>
      </c>
      <c r="F8" s="3">
        <v>19.350000381469727</v>
      </c>
      <c r="G8" s="3">
        <v>19.319999694824219</v>
      </c>
      <c r="H8" s="3">
        <v>19.25</v>
      </c>
      <c r="I8" s="3">
        <v>19.25</v>
      </c>
      <c r="J8" s="3">
        <v>19.030000686645508</v>
      </c>
      <c r="K8" s="3">
        <v>18.959999084472656</v>
      </c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4">
        <v>33786</v>
      </c>
      <c r="B9" s="1">
        <v>33770</v>
      </c>
      <c r="C9" s="3">
        <v>21.25</v>
      </c>
      <c r="D9" s="3">
        <v>21.149999618530273</v>
      </c>
      <c r="E9" s="3">
        <v>21.049999237060547</v>
      </c>
      <c r="F9" s="3">
        <v>20.899999618530273</v>
      </c>
      <c r="G9" s="3">
        <v>20.790000915527344</v>
      </c>
      <c r="H9" s="3">
        <v>20.690000534057617</v>
      </c>
      <c r="I9" s="3">
        <v>20.549999237060547</v>
      </c>
      <c r="J9" s="3">
        <v>20.399999618530273</v>
      </c>
      <c r="K9" s="3">
        <v>20.299999237060547</v>
      </c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4">
        <v>33817</v>
      </c>
      <c r="B10" s="1">
        <v>33801</v>
      </c>
      <c r="C10" s="3">
        <v>20.309999465942383</v>
      </c>
      <c r="D10" s="3">
        <v>20.340000152587891</v>
      </c>
      <c r="E10" s="3">
        <v>20.309999465942383</v>
      </c>
      <c r="F10" s="3">
        <v>20.25</v>
      </c>
      <c r="G10" s="3">
        <v>20.149999618530273</v>
      </c>
      <c r="H10" s="3">
        <v>20.059999465942383</v>
      </c>
      <c r="I10" s="3">
        <v>19.940000534057617</v>
      </c>
      <c r="J10" s="3">
        <v>19.829999923706055</v>
      </c>
      <c r="K10" s="3">
        <v>19.719999313354492</v>
      </c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4">
        <v>33848</v>
      </c>
      <c r="B11" s="1">
        <v>33830</v>
      </c>
      <c r="C11" s="3">
        <v>20</v>
      </c>
      <c r="D11" s="3">
        <v>19.950000762939453</v>
      </c>
      <c r="E11" s="3">
        <v>19.940000534057617</v>
      </c>
      <c r="F11" s="3">
        <v>19.920000076293945</v>
      </c>
      <c r="G11" s="3">
        <v>19.829999923706055</v>
      </c>
      <c r="H11" s="3">
        <v>19.700000762939453</v>
      </c>
      <c r="I11" s="3">
        <v>19.590000152587891</v>
      </c>
      <c r="J11" s="3">
        <v>19.479999542236328</v>
      </c>
      <c r="K11" s="3">
        <v>19.350000381469727</v>
      </c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4">
        <v>33878</v>
      </c>
      <c r="B12" s="1">
        <v>33862</v>
      </c>
      <c r="C12" s="3">
        <v>20.579999923706055</v>
      </c>
      <c r="D12" s="3">
        <v>20.559999465942383</v>
      </c>
      <c r="E12" s="3">
        <v>20.549999237060547</v>
      </c>
      <c r="F12" s="3">
        <v>20.479999542236328</v>
      </c>
      <c r="G12" s="3">
        <v>20.399999618530273</v>
      </c>
      <c r="H12" s="3">
        <v>20.25</v>
      </c>
      <c r="I12" s="3">
        <v>20.139999389648438</v>
      </c>
      <c r="J12" s="3">
        <v>20.030000686645508</v>
      </c>
      <c r="K12" s="3">
        <v>19.930000305175781</v>
      </c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4">
        <v>33909</v>
      </c>
      <c r="B13" s="1">
        <v>33892</v>
      </c>
      <c r="C13" s="3">
        <v>20.809999465942383</v>
      </c>
      <c r="D13" s="3">
        <v>20.879999160766602</v>
      </c>
      <c r="E13" s="3">
        <v>20.840000152587891</v>
      </c>
      <c r="F13" s="3">
        <v>20.739999771118164</v>
      </c>
      <c r="G13" s="3">
        <v>20.540000915527344</v>
      </c>
      <c r="H13" s="3">
        <v>20.409999847412109</v>
      </c>
      <c r="I13" s="3">
        <v>20.350000381469727</v>
      </c>
      <c r="J13" s="3">
        <v>20.239999771118164</v>
      </c>
      <c r="K13" s="3">
        <v>20.149999618530273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4">
        <v>33939</v>
      </c>
      <c r="B14" s="1">
        <v>33921</v>
      </c>
      <c r="C14" s="3">
        <v>19.010000228881836</v>
      </c>
      <c r="D14" s="3">
        <v>18.979999542236328</v>
      </c>
      <c r="E14" s="3">
        <v>19.069999694824219</v>
      </c>
      <c r="F14" s="3">
        <v>19.030000686645508</v>
      </c>
      <c r="G14" s="3">
        <v>19.020000457763672</v>
      </c>
      <c r="H14" s="3">
        <v>18.969999313354492</v>
      </c>
      <c r="I14" s="3">
        <v>18.959999084472656</v>
      </c>
      <c r="J14" s="3">
        <v>18.899999618530273</v>
      </c>
      <c r="K14" s="3">
        <v>18.840000152587891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4">
        <v>33970</v>
      </c>
      <c r="B16" s="1">
        <v>33954</v>
      </c>
      <c r="C16" s="3">
        <v>18.059999465942383</v>
      </c>
      <c r="D16" s="3">
        <v>18.299999237060547</v>
      </c>
      <c r="E16" s="3">
        <v>18.340000152587891</v>
      </c>
      <c r="F16" s="3">
        <v>18.350000381469727</v>
      </c>
      <c r="G16" s="3">
        <v>18.309999465942383</v>
      </c>
      <c r="H16" s="3">
        <v>18.389999389648438</v>
      </c>
      <c r="I16" s="3">
        <v>18.379999160766602</v>
      </c>
      <c r="J16" s="3">
        <v>18.379999160766602</v>
      </c>
      <c r="K16" s="3">
        <v>18.379999160766602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4">
        <v>34001</v>
      </c>
      <c r="B17" s="1">
        <v>33983</v>
      </c>
      <c r="C17" s="3">
        <v>17.229999542236328</v>
      </c>
      <c r="D17" s="3">
        <v>17.389999389648438</v>
      </c>
      <c r="E17" s="3">
        <v>17.530000686645508</v>
      </c>
      <c r="F17" s="3">
        <v>17.659999847412109</v>
      </c>
      <c r="G17" s="3">
        <v>17.760000228881836</v>
      </c>
      <c r="H17" s="3">
        <v>17.860000610351563</v>
      </c>
      <c r="I17" s="3">
        <v>17.899999618530273</v>
      </c>
      <c r="J17" s="3">
        <v>17.940000534057617</v>
      </c>
      <c r="K17" s="3">
        <v>17.979999542236328</v>
      </c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4">
        <v>34029</v>
      </c>
      <c r="B18" s="1">
        <v>34011</v>
      </c>
      <c r="C18" s="3">
        <v>18.389999389648438</v>
      </c>
      <c r="D18" s="3">
        <v>18.469999313354492</v>
      </c>
      <c r="E18" s="3">
        <v>18.489999771118164</v>
      </c>
      <c r="F18" s="3">
        <v>18.559999465942383</v>
      </c>
      <c r="G18" s="3">
        <v>18.590000152587891</v>
      </c>
      <c r="H18" s="3">
        <v>18.639999389648438</v>
      </c>
      <c r="I18" s="3">
        <v>18.700000762939453</v>
      </c>
      <c r="J18" s="3">
        <v>18.680000305175781</v>
      </c>
      <c r="K18" s="3">
        <v>18.700000762939453</v>
      </c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4">
        <v>34060</v>
      </c>
      <c r="B19" s="1">
        <v>34044</v>
      </c>
      <c r="C19" s="3">
        <v>18.600000381469727</v>
      </c>
      <c r="D19" s="3">
        <v>18.639999389648438</v>
      </c>
      <c r="E19" s="3">
        <v>18.75</v>
      </c>
      <c r="F19" s="3">
        <v>18.690000534057617</v>
      </c>
      <c r="G19" s="3">
        <v>18.760000228881836</v>
      </c>
      <c r="H19" s="3">
        <v>18.790000915527344</v>
      </c>
      <c r="I19" s="3">
        <v>18.790000915527344</v>
      </c>
      <c r="J19" s="3">
        <v>18.780000686645508</v>
      </c>
      <c r="K19" s="3">
        <v>18.790000915527344</v>
      </c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4">
        <v>34090</v>
      </c>
      <c r="B20" s="1">
        <v>34074</v>
      </c>
      <c r="C20" s="3">
        <v>18.850000381469727</v>
      </c>
      <c r="D20" s="3">
        <v>18.909999847412109</v>
      </c>
      <c r="E20" s="3">
        <v>18.909999847412109</v>
      </c>
      <c r="F20" s="3">
        <v>18.959999084472656</v>
      </c>
      <c r="G20" s="3">
        <v>19.040000915527344</v>
      </c>
      <c r="H20" s="3">
        <v>19.120000839233398</v>
      </c>
      <c r="I20" s="3">
        <v>19.180000305175781</v>
      </c>
      <c r="J20" s="3">
        <v>19.139999389648438</v>
      </c>
      <c r="K20" s="3">
        <v>19.139999389648438</v>
      </c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4">
        <v>34121</v>
      </c>
      <c r="B21" s="1">
        <v>34103</v>
      </c>
      <c r="C21" s="3">
        <v>18.600000381469727</v>
      </c>
      <c r="D21" s="3">
        <v>18.409999847412109</v>
      </c>
      <c r="E21" s="3">
        <v>18.530000686645508</v>
      </c>
      <c r="F21" s="3">
        <v>18.639999389648438</v>
      </c>
      <c r="G21" s="3">
        <v>18.709999084472656</v>
      </c>
      <c r="H21" s="3">
        <v>18.790000915527344</v>
      </c>
      <c r="I21" s="3">
        <v>18.799999237060547</v>
      </c>
      <c r="J21" s="3">
        <v>18.780000686645508</v>
      </c>
      <c r="K21" s="3">
        <v>18.799999237060547</v>
      </c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4">
        <v>34151</v>
      </c>
      <c r="B22" s="1">
        <v>34135</v>
      </c>
      <c r="C22" s="3">
        <v>17.329999923706055</v>
      </c>
      <c r="D22" s="3">
        <v>17.459999084472656</v>
      </c>
      <c r="E22" s="3">
        <v>17.700000762939453</v>
      </c>
      <c r="F22" s="3">
        <v>17.899999618530273</v>
      </c>
      <c r="G22" s="3">
        <v>18.100000381469727</v>
      </c>
      <c r="H22" s="3">
        <v>18.260000228881836</v>
      </c>
      <c r="I22" s="3">
        <v>18.229999542236328</v>
      </c>
      <c r="J22" s="3">
        <v>18.209999084472656</v>
      </c>
      <c r="K22" s="3">
        <v>18.239999771118164</v>
      </c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4">
        <v>34182</v>
      </c>
      <c r="B23" s="1">
        <v>34165</v>
      </c>
      <c r="C23" s="3">
        <v>16.379999160766602</v>
      </c>
      <c r="D23" s="3">
        <v>16.649999618530273</v>
      </c>
      <c r="E23" s="3">
        <v>16.850000381469727</v>
      </c>
      <c r="F23" s="3">
        <v>17.049999237060547</v>
      </c>
      <c r="G23" s="3">
        <v>17.340000152587891</v>
      </c>
      <c r="H23" s="3">
        <v>17.450000762939453</v>
      </c>
      <c r="I23" s="3">
        <v>17.579999923706055</v>
      </c>
      <c r="J23" s="3">
        <v>17.680000305175781</v>
      </c>
      <c r="K23" s="3">
        <v>17.75</v>
      </c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4">
        <v>34213</v>
      </c>
      <c r="B24" s="1">
        <v>34197</v>
      </c>
      <c r="C24" s="3">
        <v>16.959999084472656</v>
      </c>
      <c r="D24" s="3">
        <v>17.079999923706055</v>
      </c>
      <c r="E24" s="3">
        <v>17.260000228881836</v>
      </c>
      <c r="F24" s="3">
        <v>17.360000610351563</v>
      </c>
      <c r="G24" s="3">
        <v>17.5</v>
      </c>
      <c r="H24" s="3">
        <v>17.610000610351563</v>
      </c>
      <c r="I24" s="3">
        <v>17.729999542236328</v>
      </c>
      <c r="J24" s="3">
        <v>17.770000457763672</v>
      </c>
      <c r="K24" s="3">
        <v>17.860000610351563</v>
      </c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4">
        <v>34243</v>
      </c>
      <c r="B25" s="1">
        <v>34227</v>
      </c>
      <c r="C25" s="3">
        <v>15.600000381469727</v>
      </c>
      <c r="D25" s="3">
        <v>15.979999542236328</v>
      </c>
      <c r="E25" s="3">
        <v>16.290000915527344</v>
      </c>
      <c r="F25" s="3">
        <v>16.530000686645508</v>
      </c>
      <c r="G25" s="3">
        <v>16.729999542236328</v>
      </c>
      <c r="H25" s="3">
        <v>16.879999160766602</v>
      </c>
      <c r="I25" s="3">
        <v>17.049999237060547</v>
      </c>
      <c r="J25" s="3">
        <v>17.180000305175781</v>
      </c>
      <c r="K25" s="3">
        <v>17.329999923706055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4">
        <v>34274</v>
      </c>
      <c r="B26" s="1">
        <v>34256</v>
      </c>
      <c r="C26" s="3">
        <v>16.979999542236328</v>
      </c>
      <c r="D26" s="3">
        <v>17.159999847412109</v>
      </c>
      <c r="E26" s="3">
        <v>17.350000381469727</v>
      </c>
      <c r="F26" s="3">
        <v>17.469999313354492</v>
      </c>
      <c r="G26" s="3">
        <v>17.540000915527344</v>
      </c>
      <c r="H26" s="3">
        <v>17.610000610351563</v>
      </c>
      <c r="I26" s="3">
        <v>17.680000305175781</v>
      </c>
      <c r="J26" s="3">
        <v>17.709999084472656</v>
      </c>
      <c r="K26" s="3">
        <v>17.760000228881836</v>
      </c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4">
        <v>34304</v>
      </c>
      <c r="B27" s="1">
        <v>34288</v>
      </c>
      <c r="C27" s="3">
        <v>15.430000305175781</v>
      </c>
      <c r="D27" s="3">
        <v>15.880000114440918</v>
      </c>
      <c r="E27" s="3">
        <v>16.120000839233398</v>
      </c>
      <c r="F27" s="3">
        <v>16.299999237060547</v>
      </c>
      <c r="G27" s="3">
        <v>16.459999084472656</v>
      </c>
      <c r="H27" s="3">
        <v>16.579999923706055</v>
      </c>
      <c r="I27" s="3">
        <v>16.719999313354492</v>
      </c>
      <c r="J27" s="3">
        <v>16.790000915527344</v>
      </c>
      <c r="K27" s="3">
        <v>16.870000839233398</v>
      </c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4">
        <v>34335</v>
      </c>
      <c r="B29" s="1">
        <v>34319</v>
      </c>
      <c r="C29" s="3">
        <v>13.439999580383301</v>
      </c>
      <c r="D29" s="3">
        <v>13.510000228881836</v>
      </c>
      <c r="E29" s="3">
        <v>13.810000419616699</v>
      </c>
      <c r="F29" s="3">
        <v>14.050000190734863</v>
      </c>
      <c r="G29" s="3">
        <v>14.300000190734863</v>
      </c>
      <c r="H29" s="3">
        <v>14.590000152587891</v>
      </c>
      <c r="I29" s="3">
        <v>14.770000457763672</v>
      </c>
      <c r="J29" s="3">
        <v>14.939999580383301</v>
      </c>
      <c r="K29" s="3">
        <v>15.270000457763672</v>
      </c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4">
        <v>34366</v>
      </c>
      <c r="B30" s="1">
        <v>34348</v>
      </c>
      <c r="C30" s="3">
        <v>13.939999580383301</v>
      </c>
      <c r="D30" s="3">
        <v>13.729999542236328</v>
      </c>
      <c r="E30" s="3">
        <v>13.810000419616699</v>
      </c>
      <c r="F30" s="3">
        <v>14.020000457763672</v>
      </c>
      <c r="G30" s="3">
        <v>14.270000457763672</v>
      </c>
      <c r="H30" s="3">
        <v>14.470000267028809</v>
      </c>
      <c r="I30" s="3">
        <v>14.659999847412109</v>
      </c>
      <c r="J30" s="3">
        <v>14.649999618530273</v>
      </c>
      <c r="K30" s="3">
        <v>14.829999923706055</v>
      </c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4">
        <v>34394</v>
      </c>
      <c r="B31" s="1">
        <v>34376</v>
      </c>
      <c r="C31" s="3">
        <v>13.630000114440918</v>
      </c>
      <c r="D31" s="3">
        <v>13.760000228881836</v>
      </c>
      <c r="E31" s="3">
        <v>13.949999809265137</v>
      </c>
      <c r="F31" s="3">
        <v>14.109999656677246</v>
      </c>
      <c r="G31" s="3">
        <v>14.25</v>
      </c>
      <c r="H31" s="3">
        <v>14.430000305175781</v>
      </c>
      <c r="I31" s="3">
        <v>14.600000381469727</v>
      </c>
      <c r="J31" s="3">
        <v>14.779999732971191</v>
      </c>
      <c r="K31" s="3">
        <v>14.989999771118164</v>
      </c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4">
        <v>34425</v>
      </c>
      <c r="B32" s="1">
        <v>34409</v>
      </c>
      <c r="C32" s="3">
        <v>14.119999885559082</v>
      </c>
      <c r="D32" s="3">
        <v>13.819999694824219</v>
      </c>
      <c r="E32" s="3">
        <v>13.810000419616699</v>
      </c>
      <c r="F32" s="3">
        <v>13.880000114440918</v>
      </c>
      <c r="G32" s="3">
        <v>13.899999618530273</v>
      </c>
      <c r="H32" s="3">
        <v>14.050000190734863</v>
      </c>
      <c r="I32" s="3">
        <v>14.199999809265137</v>
      </c>
      <c r="J32" s="3">
        <v>14.289999961853027</v>
      </c>
      <c r="K32" s="3">
        <v>14.409999847412109</v>
      </c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4">
        <v>34455</v>
      </c>
      <c r="B33" s="1">
        <v>34438</v>
      </c>
      <c r="C33" s="3">
        <v>15.010000228881836</v>
      </c>
      <c r="D33" s="3">
        <v>14.850000381469727</v>
      </c>
      <c r="E33" s="3">
        <v>14.789999961853027</v>
      </c>
      <c r="F33" s="3">
        <v>14.800000190734863</v>
      </c>
      <c r="G33" s="3">
        <v>14.850000381469727</v>
      </c>
      <c r="H33" s="3">
        <v>14.880000114440918</v>
      </c>
      <c r="I33" s="3">
        <v>14.939999580383301</v>
      </c>
      <c r="J33" s="3">
        <v>15.010000228881836</v>
      </c>
      <c r="K33" s="3">
        <v>15.039999961853027</v>
      </c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4">
        <v>34486</v>
      </c>
      <c r="B34" s="1">
        <v>34470</v>
      </c>
      <c r="C34" s="3">
        <v>16.360000610351563</v>
      </c>
      <c r="D34" s="3">
        <v>16.059999465942383</v>
      </c>
      <c r="E34" s="3">
        <v>15.960000038146973</v>
      </c>
      <c r="F34" s="3">
        <v>15.899999618530273</v>
      </c>
      <c r="G34" s="3">
        <v>15.850000381469727</v>
      </c>
      <c r="H34" s="3">
        <v>15.829999923706055</v>
      </c>
      <c r="I34" s="3">
        <v>15.829999923706055</v>
      </c>
      <c r="J34" s="3">
        <v>15.840000152587891</v>
      </c>
      <c r="K34" s="3">
        <v>15.840000152587891</v>
      </c>
      <c r="L34" s="3">
        <v>15.840000152587891</v>
      </c>
      <c r="M34" s="3">
        <v>15.840000152587891</v>
      </c>
      <c r="N34" s="3">
        <v>15.840000152587891</v>
      </c>
      <c r="O34" s="3"/>
      <c r="P34" s="3"/>
      <c r="Q34" s="3"/>
      <c r="R34" s="3"/>
      <c r="S34" s="3"/>
      <c r="T34" s="3"/>
    </row>
    <row r="35" spans="1:20" x14ac:dyDescent="0.2">
      <c r="A35" s="4">
        <v>34516</v>
      </c>
      <c r="B35" s="1">
        <v>34500</v>
      </c>
      <c r="C35" s="3">
        <v>16.659999847412109</v>
      </c>
      <c r="D35" s="3">
        <v>16.940000534057617</v>
      </c>
      <c r="E35" s="3">
        <v>16.829999923706055</v>
      </c>
      <c r="F35" s="3">
        <v>16.709999084472656</v>
      </c>
      <c r="G35" s="3">
        <v>16.729999542236328</v>
      </c>
      <c r="H35" s="3">
        <v>16.680000305175781</v>
      </c>
      <c r="I35" s="3">
        <v>16.649999618530273</v>
      </c>
      <c r="J35" s="3">
        <v>16.649999618530273</v>
      </c>
      <c r="K35" s="3">
        <v>16.649999618530273</v>
      </c>
      <c r="L35" s="3">
        <v>16.649999618530273</v>
      </c>
      <c r="M35" s="3">
        <v>16.649999618530273</v>
      </c>
      <c r="N35" s="3">
        <v>16.670000076293945</v>
      </c>
      <c r="O35" s="3"/>
      <c r="P35" s="3"/>
      <c r="Q35" s="3"/>
      <c r="R35" s="3"/>
      <c r="S35" s="3"/>
      <c r="T35" s="3"/>
    </row>
    <row r="36" spans="1:20" x14ac:dyDescent="0.2">
      <c r="A36" s="4">
        <v>34547</v>
      </c>
      <c r="B36" s="1">
        <v>34529</v>
      </c>
      <c r="C36" s="3">
        <v>18.590000152587891</v>
      </c>
      <c r="D36" s="3">
        <v>17.889999389648438</v>
      </c>
      <c r="E36" s="3">
        <v>17.670000076293945</v>
      </c>
      <c r="F36" s="3">
        <v>17.530000686645508</v>
      </c>
      <c r="G36" s="3">
        <v>17.399999618530273</v>
      </c>
      <c r="H36" s="3">
        <v>17.319999694824219</v>
      </c>
      <c r="I36" s="3">
        <v>17.299999237060547</v>
      </c>
      <c r="J36" s="3">
        <v>17.260000228881836</v>
      </c>
      <c r="K36" s="3">
        <v>17.239999771118164</v>
      </c>
      <c r="L36" s="3">
        <v>17.219999313354492</v>
      </c>
      <c r="M36" s="3">
        <v>17.200000762939453</v>
      </c>
      <c r="N36" s="3">
        <v>17.180000305175781</v>
      </c>
      <c r="O36" s="3"/>
      <c r="P36" s="3"/>
      <c r="Q36" s="3"/>
      <c r="R36" s="3"/>
      <c r="S36" s="3"/>
      <c r="T36" s="3"/>
    </row>
    <row r="37" spans="1:20" x14ac:dyDescent="0.2">
      <c r="A37" s="4">
        <v>34578</v>
      </c>
      <c r="B37" s="1">
        <v>34562</v>
      </c>
      <c r="C37" s="3">
        <v>16.819999694824219</v>
      </c>
      <c r="D37" s="3">
        <v>16.600000381469727</v>
      </c>
      <c r="E37" s="3">
        <v>16.639999389648438</v>
      </c>
      <c r="F37" s="3">
        <v>16.709999084472656</v>
      </c>
      <c r="G37" s="3">
        <v>16.729999542236328</v>
      </c>
      <c r="H37" s="3">
        <v>16.610000610351563</v>
      </c>
      <c r="I37" s="3">
        <v>16.620000839233398</v>
      </c>
      <c r="J37" s="3">
        <v>16.620000839233398</v>
      </c>
      <c r="K37" s="3">
        <v>16.620000839233398</v>
      </c>
      <c r="L37" s="3">
        <v>16.629999160766602</v>
      </c>
      <c r="M37" s="3">
        <v>16.649999618530273</v>
      </c>
      <c r="N37" s="3">
        <v>16.670000076293945</v>
      </c>
      <c r="O37" s="3"/>
      <c r="P37" s="3"/>
      <c r="Q37" s="3"/>
      <c r="R37" s="3"/>
      <c r="S37" s="3"/>
      <c r="T37" s="3"/>
    </row>
    <row r="38" spans="1:20" x14ac:dyDescent="0.2">
      <c r="A38" s="4">
        <v>34608</v>
      </c>
      <c r="B38" s="1">
        <v>34592</v>
      </c>
      <c r="C38" s="3">
        <v>15.529999732971191</v>
      </c>
      <c r="D38" s="3">
        <v>15.659999847412109</v>
      </c>
      <c r="E38" s="3">
        <v>15.899999618530273</v>
      </c>
      <c r="F38" s="3">
        <v>16.030000686645508</v>
      </c>
      <c r="G38" s="3">
        <v>16.059999465942383</v>
      </c>
      <c r="H38" s="3">
        <v>16.110000610351563</v>
      </c>
      <c r="I38" s="3">
        <v>16.200000762939453</v>
      </c>
      <c r="J38" s="3">
        <v>16.229999542236328</v>
      </c>
      <c r="K38" s="3">
        <v>16.260000228881836</v>
      </c>
      <c r="L38" s="3">
        <v>16.290000915527344</v>
      </c>
      <c r="M38" s="3">
        <v>16.319999694824219</v>
      </c>
      <c r="N38" s="3">
        <v>16.350000381469727</v>
      </c>
      <c r="O38" s="3"/>
      <c r="P38" s="3"/>
      <c r="Q38" s="3"/>
      <c r="R38" s="3"/>
      <c r="S38" s="3"/>
      <c r="T38" s="3"/>
    </row>
    <row r="39" spans="1:20" x14ac:dyDescent="0.2">
      <c r="A39" s="4">
        <v>34639</v>
      </c>
      <c r="B39" s="1">
        <v>34621</v>
      </c>
      <c r="C39" s="3">
        <v>15.810000419616699</v>
      </c>
      <c r="D39" s="3">
        <v>15.760000228881836</v>
      </c>
      <c r="E39" s="3">
        <v>15.800000190734863</v>
      </c>
      <c r="F39" s="3">
        <v>15.819999694824219</v>
      </c>
      <c r="G39" s="3">
        <v>15.850000381469727</v>
      </c>
      <c r="H39" s="3">
        <v>15.890000343322754</v>
      </c>
      <c r="I39" s="3">
        <v>15.899999618530273</v>
      </c>
      <c r="J39" s="3">
        <v>15.920000076293945</v>
      </c>
      <c r="K39" s="3">
        <v>15.970000267028809</v>
      </c>
      <c r="L39" s="3">
        <v>16</v>
      </c>
      <c r="M39" s="3">
        <v>16</v>
      </c>
      <c r="N39" s="3">
        <v>16</v>
      </c>
      <c r="O39" s="3"/>
      <c r="P39" s="3"/>
      <c r="Q39" s="3"/>
      <c r="R39" s="3"/>
      <c r="S39" s="3"/>
      <c r="T39" s="3"/>
    </row>
    <row r="40" spans="1:20" x14ac:dyDescent="0.2">
      <c r="A40" s="4">
        <v>34669</v>
      </c>
      <c r="B40" s="1">
        <v>34653</v>
      </c>
      <c r="C40" s="3">
        <v>17.360000610351563</v>
      </c>
      <c r="D40" s="3">
        <v>16.690000534057617</v>
      </c>
      <c r="E40" s="3">
        <v>16.489999771118164</v>
      </c>
      <c r="F40" s="3">
        <v>16.329999923706055</v>
      </c>
      <c r="G40" s="3">
        <v>16.25</v>
      </c>
      <c r="H40" s="3">
        <v>16.129999160766602</v>
      </c>
      <c r="I40" s="3">
        <v>16.129999160766602</v>
      </c>
      <c r="J40" s="3">
        <v>16.100000381469727</v>
      </c>
      <c r="K40" s="3">
        <v>16.129999160766602</v>
      </c>
      <c r="L40" s="3">
        <v>16.159999847412109</v>
      </c>
      <c r="M40" s="3">
        <v>16.190000534057617</v>
      </c>
      <c r="N40" s="3">
        <v>16.219999313354492</v>
      </c>
      <c r="O40" s="3"/>
      <c r="P40" s="3"/>
      <c r="Q40" s="3"/>
      <c r="R40" s="3"/>
      <c r="S40" s="3"/>
      <c r="T40" s="3"/>
    </row>
    <row r="41" spans="1:20" x14ac:dyDescent="0.2"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4">
        <v>34700</v>
      </c>
      <c r="B42" s="1">
        <v>34683</v>
      </c>
      <c r="C42" s="3">
        <v>15.869999885559082</v>
      </c>
      <c r="D42" s="3">
        <v>15.779999732971191</v>
      </c>
      <c r="E42" s="3">
        <v>15.810000419616699</v>
      </c>
      <c r="F42" s="3">
        <v>15.869999885559082</v>
      </c>
      <c r="G42" s="3">
        <v>15.890000343322754</v>
      </c>
      <c r="H42" s="3">
        <v>15.920000076293945</v>
      </c>
      <c r="I42" s="3">
        <v>15.920000076293945</v>
      </c>
      <c r="J42" s="3">
        <v>16.049999237060547</v>
      </c>
      <c r="K42" s="3">
        <v>16.079999923706055</v>
      </c>
      <c r="L42" s="3">
        <v>16.100000381469727</v>
      </c>
      <c r="M42" s="3">
        <v>16.149999618530273</v>
      </c>
      <c r="N42" s="3">
        <v>16.209999084472656</v>
      </c>
      <c r="O42" s="3"/>
      <c r="P42" s="3"/>
      <c r="Q42" s="3"/>
      <c r="R42" s="3"/>
      <c r="S42" s="3"/>
      <c r="T42" s="3"/>
    </row>
    <row r="43" spans="1:20" x14ac:dyDescent="0.2">
      <c r="A43" s="4">
        <v>34731</v>
      </c>
      <c r="B43" s="1">
        <v>34715</v>
      </c>
      <c r="C43" s="3">
        <v>16.370000839233398</v>
      </c>
      <c r="D43" s="3">
        <v>16.430000305175781</v>
      </c>
      <c r="E43" s="3">
        <v>16.290000915527344</v>
      </c>
      <c r="F43" s="3">
        <v>16.25</v>
      </c>
      <c r="G43" s="3">
        <v>16.260000228881836</v>
      </c>
      <c r="H43" s="3">
        <v>16.219999313354492</v>
      </c>
      <c r="I43" s="3">
        <v>16.25</v>
      </c>
      <c r="J43" s="3">
        <v>16.270000457763672</v>
      </c>
      <c r="K43" s="3">
        <v>16.290000915527344</v>
      </c>
      <c r="L43" s="3">
        <v>16.309999465942383</v>
      </c>
      <c r="M43" s="3">
        <v>16.399999618530273</v>
      </c>
      <c r="N43" s="3">
        <v>16.450000762939453</v>
      </c>
      <c r="O43" s="3"/>
      <c r="P43" s="3"/>
      <c r="Q43" s="3"/>
      <c r="R43" s="3"/>
      <c r="S43" s="3"/>
      <c r="T43" s="3"/>
    </row>
    <row r="44" spans="1:20" x14ac:dyDescent="0.2">
      <c r="A44" s="4">
        <v>34759</v>
      </c>
      <c r="B44" s="1">
        <v>34743</v>
      </c>
      <c r="C44" s="3">
        <v>17.420000076293945</v>
      </c>
      <c r="D44" s="3">
        <v>16.729999542236328</v>
      </c>
      <c r="E44" s="3">
        <v>16.629999160766602</v>
      </c>
      <c r="F44" s="3">
        <v>16.549999237060547</v>
      </c>
      <c r="G44" s="3">
        <v>16.440000534057617</v>
      </c>
      <c r="H44" s="3">
        <v>16.399999618530273</v>
      </c>
      <c r="I44" s="3">
        <v>16.379999160766602</v>
      </c>
      <c r="J44" s="3">
        <v>16.360000610351563</v>
      </c>
      <c r="K44" s="3">
        <v>16.340000152587891</v>
      </c>
      <c r="L44" s="3">
        <v>16.420000076293945</v>
      </c>
      <c r="M44" s="3">
        <v>16.420000076293945</v>
      </c>
      <c r="N44" s="3">
        <v>16.420000076293945</v>
      </c>
      <c r="O44" s="3"/>
      <c r="P44" s="3"/>
      <c r="Q44" s="3"/>
      <c r="R44" s="3"/>
      <c r="S44" s="3"/>
      <c r="T44" s="3"/>
    </row>
    <row r="45" spans="1:20" x14ac:dyDescent="0.2">
      <c r="A45" s="4">
        <v>34790</v>
      </c>
      <c r="B45" s="1">
        <v>34774</v>
      </c>
      <c r="C45" s="3">
        <v>16.649999618530273</v>
      </c>
      <c r="D45" s="3">
        <v>16.579999923706055</v>
      </c>
      <c r="E45" s="3">
        <v>16.569999694824219</v>
      </c>
      <c r="F45" s="3">
        <v>16.469999313354492</v>
      </c>
      <c r="G45" s="3">
        <v>16.399999618530273</v>
      </c>
      <c r="H45" s="3">
        <v>16.389999389648438</v>
      </c>
      <c r="I45" s="3">
        <v>16.379999160766602</v>
      </c>
      <c r="J45" s="3">
        <v>16.389999389648438</v>
      </c>
      <c r="K45" s="3">
        <v>16.389999389648438</v>
      </c>
      <c r="L45" s="3">
        <v>16.399999618530273</v>
      </c>
      <c r="M45" s="3">
        <v>16.409999847412109</v>
      </c>
      <c r="N45" s="3">
        <v>16.409999847412109</v>
      </c>
      <c r="O45" s="3"/>
      <c r="P45" s="3"/>
      <c r="Q45" s="3"/>
      <c r="R45" s="3"/>
      <c r="S45" s="3"/>
      <c r="T45" s="3"/>
    </row>
    <row r="46" spans="1:20" x14ac:dyDescent="0.2">
      <c r="A46" s="4">
        <v>34820</v>
      </c>
      <c r="B46" s="1">
        <v>34801</v>
      </c>
      <c r="C46" s="3">
        <v>18.899999618530273</v>
      </c>
      <c r="D46" s="3">
        <v>17.979999542236328</v>
      </c>
      <c r="E46" s="3">
        <v>17.690000534057617</v>
      </c>
      <c r="F46" s="3">
        <v>17.450000762939453</v>
      </c>
      <c r="G46" s="3">
        <v>17.299999237060547</v>
      </c>
      <c r="H46" s="3">
        <v>17.200000762939453</v>
      </c>
      <c r="I46" s="3">
        <v>17.100000381469727</v>
      </c>
      <c r="J46" s="3">
        <v>17.010000228881836</v>
      </c>
      <c r="K46" s="3">
        <v>16.959999084472656</v>
      </c>
      <c r="L46" s="3">
        <v>16.909999847412109</v>
      </c>
      <c r="M46" s="3">
        <v>16.860000610351563</v>
      </c>
      <c r="N46" s="3">
        <v>16.809999465942383</v>
      </c>
      <c r="O46" s="3"/>
      <c r="P46" s="3"/>
      <c r="Q46" s="3"/>
      <c r="R46" s="3"/>
      <c r="S46" s="3"/>
      <c r="T46" s="3"/>
    </row>
    <row r="47" spans="1:20" x14ac:dyDescent="0.2">
      <c r="A47" s="4">
        <v>34851</v>
      </c>
      <c r="B47" s="1">
        <v>34835</v>
      </c>
      <c r="C47" s="3">
        <v>18.770000457763672</v>
      </c>
      <c r="D47" s="3">
        <v>18.450000762939453</v>
      </c>
      <c r="E47" s="3">
        <v>18.100000381469727</v>
      </c>
      <c r="F47" s="3">
        <v>17.889999389648438</v>
      </c>
      <c r="G47" s="3">
        <v>17.680000305175781</v>
      </c>
      <c r="H47" s="3">
        <v>17.540000915527344</v>
      </c>
      <c r="I47" s="3">
        <v>17.409999847412109</v>
      </c>
      <c r="J47" s="3">
        <v>17.319999694824219</v>
      </c>
      <c r="K47" s="3">
        <v>17.239999771118164</v>
      </c>
      <c r="L47" s="3">
        <v>17.159999847412109</v>
      </c>
      <c r="M47" s="3">
        <v>17.100000381469727</v>
      </c>
      <c r="N47" s="3">
        <v>17.040000915527344</v>
      </c>
      <c r="O47" s="3"/>
      <c r="P47" s="3"/>
      <c r="Q47" s="3"/>
      <c r="R47" s="3"/>
      <c r="S47" s="3"/>
      <c r="T47" s="3"/>
    </row>
    <row r="48" spans="1:20" x14ac:dyDescent="0.2">
      <c r="A48" s="4">
        <v>34881</v>
      </c>
      <c r="B48" s="1">
        <v>34865</v>
      </c>
      <c r="C48" s="3">
        <v>17.899999618530273</v>
      </c>
      <c r="D48" s="3">
        <v>17.489999771118164</v>
      </c>
      <c r="E48" s="3">
        <v>17.280000686645508</v>
      </c>
      <c r="F48" s="3">
        <v>17.180000305175781</v>
      </c>
      <c r="G48" s="3">
        <v>17.090000152587891</v>
      </c>
      <c r="H48" s="3">
        <v>17.010000228881836</v>
      </c>
      <c r="I48" s="3">
        <v>16.940000534057617</v>
      </c>
      <c r="J48" s="3">
        <v>16.909999847412109</v>
      </c>
      <c r="K48" s="3">
        <v>16.860000610351563</v>
      </c>
      <c r="L48" s="3">
        <v>16.819999694824219</v>
      </c>
      <c r="M48" s="3">
        <v>16.819999694824219</v>
      </c>
      <c r="N48" s="3">
        <v>16.799999237060547</v>
      </c>
      <c r="O48" s="3"/>
      <c r="P48" s="3"/>
      <c r="Q48" s="3"/>
      <c r="R48" s="3"/>
      <c r="S48" s="3"/>
      <c r="T48" s="3"/>
    </row>
    <row r="49" spans="1:20" x14ac:dyDescent="0.2">
      <c r="A49" s="4">
        <v>34912</v>
      </c>
      <c r="B49" s="1">
        <v>34894</v>
      </c>
      <c r="C49" s="3">
        <v>16.059999465942383</v>
      </c>
      <c r="D49" s="3">
        <v>15.890000343322754</v>
      </c>
      <c r="E49" s="3">
        <v>15.810000419616699</v>
      </c>
      <c r="F49" s="3">
        <v>15.859999656677246</v>
      </c>
      <c r="G49" s="3">
        <v>15.859999656677246</v>
      </c>
      <c r="H49" s="3">
        <v>15.890000343322754</v>
      </c>
      <c r="I49" s="3">
        <v>15.890000343322754</v>
      </c>
      <c r="J49" s="3">
        <v>15.909999847412109</v>
      </c>
      <c r="K49" s="3">
        <v>15.930000305175781</v>
      </c>
      <c r="L49" s="3">
        <v>15.930000305175781</v>
      </c>
      <c r="M49" s="3">
        <v>15.909999847412109</v>
      </c>
      <c r="N49" s="3">
        <v>16.030000686645508</v>
      </c>
      <c r="O49" s="3"/>
      <c r="P49" s="3"/>
      <c r="Q49" s="3"/>
      <c r="R49" s="3"/>
      <c r="S49" s="3"/>
      <c r="T49" s="3"/>
    </row>
    <row r="50" spans="1:20" x14ac:dyDescent="0.2">
      <c r="A50" s="4">
        <v>34943</v>
      </c>
      <c r="B50" s="1">
        <v>34927</v>
      </c>
      <c r="C50" s="3">
        <v>15.840000152587891</v>
      </c>
      <c r="D50" s="3">
        <v>15.819999694824219</v>
      </c>
      <c r="E50" s="3">
        <v>15.789999961853027</v>
      </c>
      <c r="F50" s="3">
        <v>15.810000419616699</v>
      </c>
      <c r="G50" s="3">
        <v>15.800000190734863</v>
      </c>
      <c r="H50" s="3">
        <v>15.840000152587891</v>
      </c>
      <c r="I50" s="3">
        <v>15.859999656677246</v>
      </c>
      <c r="J50" s="3">
        <v>15.890000343322754</v>
      </c>
      <c r="K50" s="3">
        <v>15.920000076293945</v>
      </c>
      <c r="L50" s="3">
        <v>15.949999809265137</v>
      </c>
      <c r="M50" s="3">
        <v>15.979999542236328</v>
      </c>
      <c r="N50" s="3">
        <v>16</v>
      </c>
      <c r="O50" s="3"/>
      <c r="P50" s="3"/>
      <c r="Q50" s="3"/>
      <c r="R50" s="3"/>
      <c r="S50" s="3"/>
      <c r="T50" s="3"/>
    </row>
    <row r="51" spans="1:20" x14ac:dyDescent="0.2">
      <c r="A51" s="4">
        <v>34973</v>
      </c>
      <c r="B51" s="1">
        <v>34956</v>
      </c>
      <c r="C51" s="3">
        <v>16.909999847412109</v>
      </c>
      <c r="D51" s="3">
        <v>16.840000152587891</v>
      </c>
      <c r="E51" s="3">
        <v>16.680000305175781</v>
      </c>
      <c r="F51" s="3">
        <v>16.569999694824219</v>
      </c>
      <c r="G51" s="3">
        <v>16.540000915527344</v>
      </c>
      <c r="H51" s="3">
        <v>16.450000762939453</v>
      </c>
      <c r="I51" s="3">
        <v>16.389999389648438</v>
      </c>
      <c r="J51" s="3">
        <v>16.389999389648438</v>
      </c>
      <c r="K51" s="3">
        <v>16.389999389648438</v>
      </c>
      <c r="L51" s="3">
        <v>16.299999237060547</v>
      </c>
      <c r="M51" s="3">
        <v>16.229999542236328</v>
      </c>
      <c r="N51" s="3">
        <v>16.25</v>
      </c>
      <c r="O51" s="3"/>
      <c r="P51" s="3"/>
      <c r="Q51" s="3"/>
      <c r="R51" s="3"/>
      <c r="S51" s="3"/>
      <c r="T51" s="3"/>
    </row>
    <row r="52" spans="1:20" x14ac:dyDescent="0.2">
      <c r="A52" s="4">
        <v>35004</v>
      </c>
      <c r="B52" s="1">
        <v>34988</v>
      </c>
      <c r="C52" s="3">
        <v>16.309999465942383</v>
      </c>
      <c r="D52" s="3">
        <v>16.129999160766602</v>
      </c>
      <c r="E52" s="3">
        <v>16</v>
      </c>
      <c r="F52" s="3">
        <v>15.949999809265137</v>
      </c>
      <c r="G52" s="3">
        <v>15.899999618530273</v>
      </c>
      <c r="H52" s="3">
        <v>15.779999732971191</v>
      </c>
      <c r="I52" s="3">
        <v>15.739999771118164</v>
      </c>
      <c r="J52" s="3">
        <v>15.720000267028809</v>
      </c>
      <c r="K52" s="3">
        <v>15.600000381469727</v>
      </c>
      <c r="L52" s="3">
        <v>15.670000076293945</v>
      </c>
      <c r="M52" s="3">
        <v>15.659999847412109</v>
      </c>
      <c r="N52" s="3">
        <v>15.649999618530273</v>
      </c>
      <c r="O52" s="3"/>
      <c r="P52" s="3"/>
      <c r="Q52" s="3"/>
      <c r="R52" s="3"/>
      <c r="S52" s="3"/>
      <c r="T52" s="3"/>
    </row>
    <row r="53" spans="1:20" x14ac:dyDescent="0.2">
      <c r="A53" s="4">
        <v>35034</v>
      </c>
      <c r="B53" s="1">
        <v>35018</v>
      </c>
      <c r="C53" s="3">
        <v>16.729999542236328</v>
      </c>
      <c r="D53" s="3">
        <v>16.459999084472656</v>
      </c>
      <c r="E53" s="3">
        <v>16.229999542236328</v>
      </c>
      <c r="F53" s="3">
        <v>16.030000686645508</v>
      </c>
      <c r="G53" s="3">
        <v>15.890000343322754</v>
      </c>
      <c r="H53" s="3">
        <v>15.819999694824219</v>
      </c>
      <c r="I53" s="3">
        <v>15.75</v>
      </c>
      <c r="J53" s="3">
        <v>15.680000305175781</v>
      </c>
      <c r="K53" s="3">
        <v>15.649999618530273</v>
      </c>
      <c r="L53" s="3">
        <v>15.630000114440918</v>
      </c>
      <c r="M53" s="3">
        <v>15.609999656677246</v>
      </c>
      <c r="N53" s="3">
        <v>15.600000381469727</v>
      </c>
      <c r="O53" s="3"/>
      <c r="P53" s="3"/>
      <c r="Q53" s="3"/>
      <c r="R53" s="3"/>
      <c r="S53" s="3"/>
      <c r="T53" s="3"/>
    </row>
    <row r="54" spans="1:20" x14ac:dyDescent="0.2"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4">
        <v>35065</v>
      </c>
      <c r="B55" s="1">
        <v>35047</v>
      </c>
      <c r="C55" s="3">
        <v>18.059999465942383</v>
      </c>
      <c r="D55" s="3">
        <v>17.620000839233398</v>
      </c>
      <c r="E55" s="3">
        <v>17.299999237060547</v>
      </c>
      <c r="F55" s="3">
        <v>17.030000686645508</v>
      </c>
      <c r="G55" s="3">
        <v>16.829999923706055</v>
      </c>
      <c r="H55" s="3">
        <v>16.670000076293945</v>
      </c>
      <c r="I55" s="3">
        <v>16.540000915527344</v>
      </c>
      <c r="J55" s="3">
        <v>16.450000762939453</v>
      </c>
      <c r="K55" s="3">
        <v>16.379999160766602</v>
      </c>
      <c r="L55" s="3">
        <v>16.319999694824219</v>
      </c>
      <c r="M55" s="3">
        <v>16.270000457763672</v>
      </c>
      <c r="N55" s="3">
        <v>16.219999313354492</v>
      </c>
      <c r="O55" s="3"/>
      <c r="P55" s="3"/>
      <c r="Q55" s="3"/>
      <c r="R55" s="3"/>
      <c r="S55" s="3"/>
      <c r="T55" s="3"/>
    </row>
    <row r="56" spans="1:20" x14ac:dyDescent="0.2">
      <c r="A56" s="4">
        <v>35096</v>
      </c>
      <c r="B56" s="1">
        <v>35080</v>
      </c>
      <c r="C56" s="3">
        <v>17.760000228881836</v>
      </c>
      <c r="D56" s="3">
        <v>16.719999313354492</v>
      </c>
      <c r="E56" s="3">
        <v>16.399999618530273</v>
      </c>
      <c r="F56" s="3">
        <v>16.200000762939453</v>
      </c>
      <c r="G56" s="3">
        <v>16.030000686645508</v>
      </c>
      <c r="H56" s="3">
        <v>15.890000343322754</v>
      </c>
      <c r="I56" s="3">
        <v>15.800000190734863</v>
      </c>
      <c r="J56" s="3">
        <v>15.729999542236328</v>
      </c>
      <c r="K56" s="3">
        <v>15.680000305175781</v>
      </c>
      <c r="L56" s="3">
        <v>15.640000343322754</v>
      </c>
      <c r="M56" s="3">
        <v>15.600000381469727</v>
      </c>
      <c r="N56" s="3">
        <v>15.569999694824219</v>
      </c>
      <c r="O56" s="3"/>
      <c r="P56" s="3"/>
      <c r="Q56" s="3"/>
      <c r="R56" s="3"/>
      <c r="S56" s="3"/>
      <c r="T56" s="3"/>
    </row>
    <row r="57" spans="1:20" x14ac:dyDescent="0.2">
      <c r="A57" s="4">
        <v>35125</v>
      </c>
      <c r="B57" s="1">
        <v>35109</v>
      </c>
      <c r="C57" s="3">
        <v>17.930000305175781</v>
      </c>
      <c r="D57" s="3">
        <v>17.170000076293945</v>
      </c>
      <c r="E57" s="3">
        <v>16.659999847412109</v>
      </c>
      <c r="F57" s="3">
        <v>16.440000534057617</v>
      </c>
      <c r="G57" s="3">
        <v>16.309999465942383</v>
      </c>
      <c r="H57" s="3">
        <v>16.219999313354492</v>
      </c>
      <c r="I57" s="3">
        <v>16.149999618530273</v>
      </c>
      <c r="J57" s="3">
        <v>16.110000610351563</v>
      </c>
      <c r="K57" s="3">
        <v>16.079999923706055</v>
      </c>
      <c r="L57" s="3">
        <v>16.049999237060547</v>
      </c>
      <c r="M57" s="3">
        <v>16.030000686645508</v>
      </c>
      <c r="N57" s="3">
        <v>16.030000686645508</v>
      </c>
      <c r="O57" s="3"/>
      <c r="P57" s="3"/>
      <c r="Q57" s="3"/>
      <c r="R57" s="3"/>
      <c r="S57" s="3"/>
      <c r="T57" s="3"/>
    </row>
    <row r="58" spans="1:20" x14ac:dyDescent="0.2">
      <c r="A58" s="4">
        <v>35156</v>
      </c>
      <c r="B58" s="1">
        <v>35138</v>
      </c>
      <c r="C58" s="3">
        <v>19.049999237060547</v>
      </c>
      <c r="D58" s="3">
        <v>18.139999389648438</v>
      </c>
      <c r="E58" s="3">
        <v>17.540000915527344</v>
      </c>
      <c r="F58" s="3">
        <v>17.090000152587891</v>
      </c>
      <c r="G58" s="3">
        <v>16.860000610351563</v>
      </c>
      <c r="H58" s="3">
        <v>16.700000762939453</v>
      </c>
      <c r="I58" s="3">
        <v>16.590000152587891</v>
      </c>
      <c r="J58" s="3">
        <v>16.489999771118164</v>
      </c>
      <c r="K58" s="3">
        <v>16.399999618530273</v>
      </c>
      <c r="L58" s="3">
        <v>16.319999694824219</v>
      </c>
      <c r="M58" s="3">
        <v>16.25</v>
      </c>
      <c r="N58" s="3">
        <v>16.209999084472656</v>
      </c>
      <c r="O58" s="3"/>
      <c r="P58" s="3"/>
      <c r="Q58" s="3"/>
      <c r="R58" s="3"/>
      <c r="S58" s="3"/>
      <c r="T58" s="3"/>
    </row>
    <row r="59" spans="1:20" x14ac:dyDescent="0.2">
      <c r="A59" s="4">
        <v>35186</v>
      </c>
      <c r="B59" s="1">
        <v>35170</v>
      </c>
      <c r="C59" s="3">
        <v>21.829999923706055</v>
      </c>
      <c r="D59" s="3">
        <v>20.399999618530273</v>
      </c>
      <c r="E59" s="3">
        <v>18.979999542236328</v>
      </c>
      <c r="F59" s="3">
        <v>18.120000839233398</v>
      </c>
      <c r="G59" s="3">
        <v>17.610000610351563</v>
      </c>
      <c r="H59" s="3">
        <v>17.329999923706055</v>
      </c>
      <c r="I59" s="3">
        <v>17.149999618530273</v>
      </c>
      <c r="J59" s="3">
        <v>16.989999771118164</v>
      </c>
      <c r="K59" s="3">
        <v>16.879999160766602</v>
      </c>
      <c r="L59" s="3">
        <v>16.780000686645508</v>
      </c>
      <c r="M59" s="3">
        <v>16.680000305175781</v>
      </c>
      <c r="N59" s="3">
        <v>16.600000381469727</v>
      </c>
      <c r="O59" s="3"/>
      <c r="P59" s="3"/>
      <c r="Q59" s="3"/>
      <c r="R59" s="3"/>
      <c r="S59" s="3"/>
      <c r="T59" s="3"/>
    </row>
    <row r="60" spans="1:20" x14ac:dyDescent="0.2">
      <c r="A60" s="4">
        <v>35217</v>
      </c>
      <c r="B60" s="1">
        <v>35201</v>
      </c>
      <c r="C60" s="3">
        <v>18.690000534057617</v>
      </c>
      <c r="D60" s="3">
        <v>17.969999313354492</v>
      </c>
      <c r="E60" s="3">
        <v>17.540000915527344</v>
      </c>
      <c r="F60" s="3">
        <v>17.260000228881836</v>
      </c>
      <c r="G60" s="3">
        <v>17.079999923706055</v>
      </c>
      <c r="H60" s="3">
        <v>16.920000076293945</v>
      </c>
      <c r="I60" s="3">
        <v>16.790000915527344</v>
      </c>
      <c r="J60" s="3">
        <v>16.680000305175781</v>
      </c>
      <c r="K60" s="3">
        <v>16.579999923706055</v>
      </c>
      <c r="L60" s="3">
        <v>16.479999542236328</v>
      </c>
      <c r="M60" s="3">
        <v>16.389999389648438</v>
      </c>
      <c r="N60" s="3">
        <v>16.299999237060547</v>
      </c>
      <c r="O60" s="3"/>
      <c r="P60" s="3"/>
      <c r="Q60" s="3"/>
      <c r="R60" s="3"/>
      <c r="S60" s="3"/>
      <c r="T60" s="3"/>
    </row>
    <row r="61" spans="1:20" x14ac:dyDescent="0.2">
      <c r="A61" s="4">
        <v>35247</v>
      </c>
      <c r="B61" s="1">
        <v>35229</v>
      </c>
      <c r="C61" s="3">
        <v>18.010000228881836</v>
      </c>
      <c r="D61" s="3">
        <v>17.559999465942383</v>
      </c>
      <c r="E61" s="3">
        <v>17.25</v>
      </c>
      <c r="F61" s="3">
        <v>17.049999237060547</v>
      </c>
      <c r="G61" s="3">
        <v>16.889999389648438</v>
      </c>
      <c r="H61" s="3">
        <v>16.75</v>
      </c>
      <c r="I61" s="3">
        <v>16.639999389648438</v>
      </c>
      <c r="J61" s="3">
        <v>16.510000228881836</v>
      </c>
      <c r="K61" s="3">
        <v>16.450000762939453</v>
      </c>
      <c r="L61" s="3">
        <v>16.370000839233398</v>
      </c>
      <c r="M61" s="3">
        <v>16.290000915527344</v>
      </c>
      <c r="N61" s="3">
        <v>16.219999313354492</v>
      </c>
      <c r="O61" s="3"/>
      <c r="P61" s="3"/>
      <c r="Q61" s="3"/>
      <c r="R61" s="3"/>
      <c r="S61" s="3"/>
      <c r="T61" s="3"/>
    </row>
    <row r="62" spans="1:20" x14ac:dyDescent="0.2">
      <c r="A62" s="4">
        <v>35278</v>
      </c>
      <c r="B62" s="1">
        <v>35262</v>
      </c>
      <c r="C62" s="3">
        <v>20.459999084472656</v>
      </c>
      <c r="D62" s="3">
        <v>20.030000686645508</v>
      </c>
      <c r="E62" s="3">
        <v>19.440000534057617</v>
      </c>
      <c r="F62" s="3">
        <v>19.020000457763672</v>
      </c>
      <c r="G62" s="3">
        <v>18.649999618530273</v>
      </c>
      <c r="H62" s="3">
        <v>18.350000381469727</v>
      </c>
      <c r="I62" s="3">
        <v>18.090000152587891</v>
      </c>
      <c r="J62" s="3">
        <v>17.870000839233398</v>
      </c>
      <c r="K62" s="3">
        <v>17.680000305175781</v>
      </c>
      <c r="L62" s="3">
        <v>17.510000228881836</v>
      </c>
      <c r="M62" s="3">
        <v>17.350000381469727</v>
      </c>
      <c r="N62" s="3">
        <v>17.200000762939453</v>
      </c>
      <c r="O62" s="3"/>
      <c r="P62" s="3"/>
      <c r="Q62" s="3"/>
      <c r="R62" s="3"/>
      <c r="S62" s="3"/>
      <c r="T62" s="3"/>
    </row>
    <row r="63" spans="1:20" x14ac:dyDescent="0.2">
      <c r="A63" s="4">
        <v>35309</v>
      </c>
      <c r="B63" s="1">
        <v>35292</v>
      </c>
      <c r="C63" s="3">
        <v>20.569999694824219</v>
      </c>
      <c r="D63" s="3">
        <v>19.989999771118164</v>
      </c>
      <c r="E63" s="3">
        <v>19.569999694824219</v>
      </c>
      <c r="F63" s="3">
        <v>19.159999847412109</v>
      </c>
      <c r="G63" s="3">
        <v>18.770000457763672</v>
      </c>
      <c r="H63" s="3">
        <v>18.440000534057617</v>
      </c>
      <c r="I63" s="3">
        <v>18.149999618530273</v>
      </c>
      <c r="J63" s="3">
        <v>17.889999389648438</v>
      </c>
      <c r="K63" s="3">
        <v>17.670000076293945</v>
      </c>
      <c r="L63" s="3">
        <v>17.479999542236328</v>
      </c>
      <c r="M63" s="3">
        <v>17.309999465942383</v>
      </c>
      <c r="N63" s="3">
        <v>17.159999847412109</v>
      </c>
      <c r="O63" s="3"/>
      <c r="P63" s="3"/>
      <c r="Q63" s="3"/>
      <c r="R63" s="3"/>
      <c r="S63" s="3"/>
      <c r="T63" s="3"/>
    </row>
    <row r="64" spans="1:20" x14ac:dyDescent="0.2">
      <c r="A64" s="4">
        <v>35339</v>
      </c>
      <c r="B64" s="1">
        <v>35321</v>
      </c>
      <c r="C64" s="3">
        <v>24.120000839233398</v>
      </c>
      <c r="D64" s="3">
        <v>23.129999160766602</v>
      </c>
      <c r="E64" s="3">
        <v>22.280000686645508</v>
      </c>
      <c r="F64" s="3">
        <v>21.530000686645508</v>
      </c>
      <c r="G64" s="3">
        <v>20.850000381469727</v>
      </c>
      <c r="H64" s="3">
        <v>20.229999542236328</v>
      </c>
      <c r="I64" s="3">
        <v>19.690000534057617</v>
      </c>
      <c r="J64" s="3">
        <v>19.239999771118164</v>
      </c>
      <c r="K64" s="3">
        <v>18.860000610351563</v>
      </c>
      <c r="L64" s="3">
        <v>18.530000686645508</v>
      </c>
      <c r="M64" s="3">
        <v>18.239999771118164</v>
      </c>
      <c r="N64" s="3">
        <v>17.989999771118164</v>
      </c>
      <c r="O64" s="3"/>
      <c r="P64" s="3"/>
      <c r="Q64" s="3"/>
      <c r="R64" s="3"/>
      <c r="S64" s="3"/>
      <c r="T64" s="3"/>
    </row>
    <row r="65" spans="1:20" x14ac:dyDescent="0.2">
      <c r="A65" s="4">
        <v>35370</v>
      </c>
      <c r="B65" s="1">
        <v>35354</v>
      </c>
      <c r="C65" s="3">
        <v>24.829999923706055</v>
      </c>
      <c r="D65" s="3">
        <v>23.940000534057617</v>
      </c>
      <c r="E65" s="3">
        <v>23.260000228881836</v>
      </c>
      <c r="F65" s="3">
        <v>22.549999237060547</v>
      </c>
      <c r="G65" s="3">
        <v>21.829999923706055</v>
      </c>
      <c r="H65" s="3">
        <v>21.159999847412109</v>
      </c>
      <c r="I65" s="3">
        <v>20.620000839233398</v>
      </c>
      <c r="J65" s="3">
        <v>20.190000534057617</v>
      </c>
      <c r="K65" s="3">
        <v>19.850000381469727</v>
      </c>
      <c r="L65" s="3">
        <v>19.549999237060547</v>
      </c>
      <c r="M65" s="3">
        <v>19.280000686645508</v>
      </c>
      <c r="N65" s="3">
        <v>19.059999465942383</v>
      </c>
      <c r="O65" s="3"/>
      <c r="P65" s="3"/>
      <c r="Q65" s="3"/>
      <c r="R65" s="3"/>
      <c r="S65" s="3"/>
      <c r="T65" s="3"/>
    </row>
    <row r="66" spans="1:20" x14ac:dyDescent="0.2">
      <c r="A66" s="4">
        <v>35400</v>
      </c>
      <c r="B66" s="1">
        <v>35383</v>
      </c>
      <c r="C66" s="3">
        <v>23.809999465942383</v>
      </c>
      <c r="D66" s="3">
        <v>23.600000381469727</v>
      </c>
      <c r="E66" s="3">
        <v>23.120000839233398</v>
      </c>
      <c r="F66" s="3">
        <v>22.579999923706055</v>
      </c>
      <c r="G66" s="3">
        <v>22.049999237060547</v>
      </c>
      <c r="H66" s="3">
        <v>21.530000686645508</v>
      </c>
      <c r="I66" s="3">
        <v>21.090000152587891</v>
      </c>
      <c r="J66" s="3">
        <v>20.760000228881836</v>
      </c>
      <c r="K66" s="3">
        <v>20.489999771118164</v>
      </c>
      <c r="L66" s="3">
        <v>20.25</v>
      </c>
      <c r="M66" s="3">
        <v>20.059999465942383</v>
      </c>
      <c r="N66" s="3">
        <v>19.889999389648438</v>
      </c>
      <c r="O66" s="3"/>
      <c r="P66" s="3"/>
      <c r="Q66" s="3"/>
      <c r="R66" s="3"/>
      <c r="S66" s="3"/>
      <c r="T66" s="3"/>
    </row>
    <row r="67" spans="1:20" x14ac:dyDescent="0.2"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4">
        <v>35431</v>
      </c>
      <c r="B68" s="1">
        <v>35415</v>
      </c>
      <c r="C68" s="3">
        <v>24.100000381469727</v>
      </c>
      <c r="D68" s="3">
        <v>23.889999389648438</v>
      </c>
      <c r="E68" s="3">
        <v>23.25</v>
      </c>
      <c r="F68" s="3">
        <v>22.600000381469727</v>
      </c>
      <c r="G68" s="3">
        <v>22</v>
      </c>
      <c r="H68" s="3">
        <v>21.450000762939453</v>
      </c>
      <c r="I68" s="3">
        <v>21.010000228881836</v>
      </c>
      <c r="J68" s="3">
        <v>20.649999618530273</v>
      </c>
      <c r="K68" s="3">
        <v>20.329999923706055</v>
      </c>
      <c r="L68" s="3">
        <v>20.040000915527344</v>
      </c>
      <c r="M68" s="3">
        <v>19.790000915527344</v>
      </c>
      <c r="N68" s="3">
        <v>19.549999237060547</v>
      </c>
      <c r="O68" s="3"/>
      <c r="P68" s="3"/>
      <c r="Q68" s="3"/>
      <c r="R68" s="3"/>
      <c r="S68" s="3"/>
      <c r="T68" s="3"/>
    </row>
    <row r="69" spans="1:20" x14ac:dyDescent="0.2">
      <c r="A69" s="4">
        <v>35462</v>
      </c>
      <c r="B69" s="1">
        <v>35446</v>
      </c>
      <c r="C69" s="3">
        <v>23.590000152587891</v>
      </c>
      <c r="D69" s="3">
        <v>23.069999694824219</v>
      </c>
      <c r="E69" s="3">
        <v>22.579999923706055</v>
      </c>
      <c r="F69" s="3">
        <v>22.129999160766602</v>
      </c>
      <c r="G69" s="3">
        <v>21.680000305175781</v>
      </c>
      <c r="H69" s="3">
        <v>21.229999542236328</v>
      </c>
      <c r="I69" s="3">
        <v>20.829999923706055</v>
      </c>
      <c r="J69" s="3">
        <v>20.450000762939453</v>
      </c>
      <c r="K69" s="3">
        <v>20.100000381469727</v>
      </c>
      <c r="L69" s="3">
        <v>19.799999237060547</v>
      </c>
      <c r="M69" s="3">
        <v>19.540000915527344</v>
      </c>
      <c r="N69" s="3">
        <v>19.290000915527344</v>
      </c>
      <c r="O69" s="3"/>
      <c r="P69" s="3"/>
      <c r="Q69" s="3"/>
      <c r="R69" s="3"/>
      <c r="S69" s="3"/>
      <c r="T69" s="3"/>
    </row>
    <row r="70" spans="1:20" x14ac:dyDescent="0.2">
      <c r="A70" s="4">
        <v>35490</v>
      </c>
      <c r="B70" s="1">
        <v>35474</v>
      </c>
      <c r="C70" s="3">
        <v>20.489999771118164</v>
      </c>
      <c r="D70" s="3">
        <v>20.329999923706055</v>
      </c>
      <c r="E70" s="3">
        <v>19.959999084472656</v>
      </c>
      <c r="F70" s="3">
        <v>19.709999084472656</v>
      </c>
      <c r="G70" s="3">
        <v>19.510000228881836</v>
      </c>
      <c r="H70" s="3">
        <v>19.370000839233398</v>
      </c>
      <c r="I70" s="3">
        <v>19.239999771118164</v>
      </c>
      <c r="J70" s="3">
        <v>19.120000839233398</v>
      </c>
      <c r="K70" s="3">
        <v>19</v>
      </c>
      <c r="L70" s="3">
        <v>18.879999160766602</v>
      </c>
      <c r="M70" s="3">
        <v>18.760000228881836</v>
      </c>
      <c r="N70" s="3">
        <v>18.639999389648438</v>
      </c>
      <c r="O70" s="3"/>
      <c r="P70" s="3"/>
      <c r="Q70" s="3"/>
      <c r="R70" s="3"/>
      <c r="S70" s="3"/>
      <c r="T70" s="3"/>
    </row>
    <row r="71" spans="1:20" x14ac:dyDescent="0.2">
      <c r="A71" s="4">
        <v>35521</v>
      </c>
      <c r="B71" s="1">
        <v>35503</v>
      </c>
      <c r="C71" s="3">
        <v>20.139999389648438</v>
      </c>
      <c r="D71" s="3">
        <v>19.739999771118164</v>
      </c>
      <c r="E71" s="3">
        <v>19.600000381469727</v>
      </c>
      <c r="F71" s="3">
        <v>19.510000228881836</v>
      </c>
      <c r="G71" s="3">
        <v>19.440000534057617</v>
      </c>
      <c r="H71" s="3">
        <v>19.389999389648438</v>
      </c>
      <c r="I71" s="3">
        <v>19.360000610351563</v>
      </c>
      <c r="J71" s="3">
        <v>19.329999923706055</v>
      </c>
      <c r="K71" s="3">
        <v>19.299999237060547</v>
      </c>
      <c r="L71" s="3">
        <v>19.25</v>
      </c>
      <c r="M71" s="3">
        <v>19.209999084472656</v>
      </c>
      <c r="N71" s="3">
        <v>19.170000076293945</v>
      </c>
      <c r="O71" s="3"/>
      <c r="P71" s="3"/>
      <c r="Q71" s="3"/>
      <c r="R71" s="3"/>
      <c r="S71" s="3"/>
      <c r="T71" s="3"/>
    </row>
    <row r="72" spans="1:20" x14ac:dyDescent="0.2">
      <c r="A72" s="4">
        <v>35551</v>
      </c>
      <c r="B72" s="1">
        <v>35535</v>
      </c>
      <c r="C72" s="3">
        <v>17.959999084472656</v>
      </c>
      <c r="D72" s="3">
        <v>18.139999389648438</v>
      </c>
      <c r="E72" s="3">
        <v>18.319999694824219</v>
      </c>
      <c r="F72" s="3">
        <v>18.440000534057617</v>
      </c>
      <c r="G72" s="3">
        <v>18.5</v>
      </c>
      <c r="H72" s="3">
        <v>18.540000915527344</v>
      </c>
      <c r="I72" s="3">
        <v>18.559999465942383</v>
      </c>
      <c r="J72" s="3">
        <v>18.559999465942383</v>
      </c>
      <c r="K72" s="3">
        <v>18.559999465942383</v>
      </c>
      <c r="L72" s="3">
        <v>18.549999237060547</v>
      </c>
      <c r="M72" s="3">
        <v>18.540000915527344</v>
      </c>
      <c r="N72" s="3">
        <v>18.530000686645508</v>
      </c>
      <c r="O72" s="3"/>
      <c r="P72" s="3"/>
      <c r="Q72" s="3"/>
      <c r="R72" s="3"/>
      <c r="S72" s="3"/>
      <c r="T72" s="3"/>
    </row>
    <row r="73" spans="1:20" x14ac:dyDescent="0.2">
      <c r="A73" s="4">
        <v>35582</v>
      </c>
      <c r="B73" s="1">
        <v>35565</v>
      </c>
      <c r="C73" s="3">
        <v>19.440000534057617</v>
      </c>
      <c r="D73" s="3">
        <v>19.489999771118164</v>
      </c>
      <c r="E73" s="3">
        <v>19.5</v>
      </c>
      <c r="F73" s="3">
        <v>19.5</v>
      </c>
      <c r="G73" s="3">
        <v>19.479999542236328</v>
      </c>
      <c r="H73" s="3">
        <v>19.479999542236328</v>
      </c>
      <c r="I73" s="3">
        <v>19.469999313354492</v>
      </c>
      <c r="J73" s="3">
        <v>19.409999847412109</v>
      </c>
      <c r="K73" s="3">
        <v>19.350000381469727</v>
      </c>
      <c r="L73" s="3">
        <v>19.290000915527344</v>
      </c>
      <c r="M73" s="3">
        <v>19.229999542236328</v>
      </c>
      <c r="N73" s="3">
        <v>19.170000076293945</v>
      </c>
      <c r="O73" s="3"/>
      <c r="P73" s="3"/>
      <c r="Q73" s="3"/>
      <c r="R73" s="3"/>
      <c r="S73" s="3"/>
      <c r="T73" s="3"/>
    </row>
    <row r="74" spans="1:20" x14ac:dyDescent="0.2">
      <c r="A74" s="4">
        <v>35612</v>
      </c>
      <c r="B74" s="1">
        <v>35594</v>
      </c>
      <c r="C74" s="3">
        <v>17.690000534057617</v>
      </c>
      <c r="D74" s="3">
        <v>17.760000228881836</v>
      </c>
      <c r="E74" s="3">
        <v>17.909999847412109</v>
      </c>
      <c r="F74" s="3">
        <v>18.079999923706055</v>
      </c>
      <c r="G74" s="3">
        <v>18.239999771118164</v>
      </c>
      <c r="H74" s="3">
        <v>18.329999923706055</v>
      </c>
      <c r="I74" s="3">
        <v>18.329999923706055</v>
      </c>
      <c r="J74" s="3">
        <v>18.319999694824219</v>
      </c>
      <c r="K74" s="3">
        <v>18.299999237060547</v>
      </c>
      <c r="L74" s="3">
        <v>18.280000686645508</v>
      </c>
      <c r="M74" s="3">
        <v>18.260000228881836</v>
      </c>
      <c r="N74" s="3">
        <v>18.229999542236328</v>
      </c>
      <c r="O74" s="3"/>
      <c r="P74" s="3"/>
      <c r="Q74" s="3"/>
      <c r="R74" s="3"/>
      <c r="S74" s="3"/>
      <c r="T74" s="3"/>
    </row>
    <row r="75" spans="1:20" x14ac:dyDescent="0.2">
      <c r="A75" s="4">
        <v>35643</v>
      </c>
      <c r="B75" s="1">
        <v>35627</v>
      </c>
      <c r="C75" s="3">
        <v>18.399999618530273</v>
      </c>
      <c r="D75" s="3">
        <v>18.299999237060547</v>
      </c>
      <c r="E75" s="3">
        <v>18.389999389648438</v>
      </c>
      <c r="F75" s="3">
        <v>18.5</v>
      </c>
      <c r="G75" s="3">
        <v>18.579999923706055</v>
      </c>
      <c r="H75" s="3">
        <v>18.590000152587891</v>
      </c>
      <c r="I75" s="3">
        <v>18.579999923706055</v>
      </c>
      <c r="J75" s="3">
        <v>18.559999465942383</v>
      </c>
      <c r="K75" s="3">
        <v>18.530000686645508</v>
      </c>
      <c r="L75" s="3">
        <v>18.5</v>
      </c>
      <c r="M75" s="3">
        <v>18.469999313354492</v>
      </c>
      <c r="N75" s="3">
        <v>18.440000534057617</v>
      </c>
      <c r="O75" s="3"/>
      <c r="P75" s="3"/>
      <c r="Q75" s="3"/>
      <c r="R75" s="3"/>
      <c r="S75" s="3"/>
      <c r="T75" s="3"/>
    </row>
    <row r="76" spans="1:20" x14ac:dyDescent="0.2">
      <c r="A76" s="4">
        <v>35674</v>
      </c>
      <c r="B76" s="1">
        <v>35656</v>
      </c>
      <c r="C76" s="3">
        <v>19.190000534057617</v>
      </c>
      <c r="D76" s="3">
        <v>19.059999465942383</v>
      </c>
      <c r="E76" s="3">
        <v>19.170000076293945</v>
      </c>
      <c r="F76" s="3">
        <v>19.229999542236328</v>
      </c>
      <c r="G76" s="3">
        <v>19.239999771118164</v>
      </c>
      <c r="H76" s="3">
        <v>19.170000076293945</v>
      </c>
      <c r="I76" s="3">
        <v>19.100000381469727</v>
      </c>
      <c r="J76" s="3">
        <v>19.030000686645508</v>
      </c>
      <c r="K76" s="3">
        <v>18.950000762939453</v>
      </c>
      <c r="L76" s="3">
        <v>18.870000839233398</v>
      </c>
      <c r="M76" s="3">
        <v>18.790000915527344</v>
      </c>
      <c r="N76" s="3">
        <v>18.709999084472656</v>
      </c>
      <c r="O76" s="3"/>
      <c r="P76" s="3"/>
      <c r="Q76" s="3"/>
      <c r="R76" s="3"/>
      <c r="S76" s="3"/>
      <c r="T76" s="3"/>
    </row>
    <row r="77" spans="1:20" x14ac:dyDescent="0.2">
      <c r="A77" s="4">
        <v>35704</v>
      </c>
      <c r="B77" s="1">
        <v>35688</v>
      </c>
      <c r="C77" s="3">
        <v>18.229999542236328</v>
      </c>
      <c r="D77" s="3">
        <v>18.329999923706055</v>
      </c>
      <c r="E77" s="3">
        <v>18.430000305175781</v>
      </c>
      <c r="F77" s="3">
        <v>18.510000228881836</v>
      </c>
      <c r="G77" s="3">
        <v>18.520000457763672</v>
      </c>
      <c r="H77" s="3">
        <v>18.479999542236328</v>
      </c>
      <c r="I77" s="3">
        <v>18.440000534057617</v>
      </c>
      <c r="J77" s="3">
        <v>18.409999847412109</v>
      </c>
      <c r="K77" s="3">
        <v>18.379999160766602</v>
      </c>
      <c r="L77" s="3">
        <v>18.350000381469727</v>
      </c>
      <c r="M77" s="3">
        <v>18.319999694824219</v>
      </c>
      <c r="N77" s="3">
        <v>18.290000915527344</v>
      </c>
      <c r="O77" s="3"/>
      <c r="P77" s="3"/>
      <c r="Q77" s="3"/>
      <c r="R77" s="3"/>
      <c r="S77" s="3"/>
      <c r="T77" s="3"/>
    </row>
    <row r="78" spans="1:20" x14ac:dyDescent="0.2">
      <c r="A78" s="4">
        <v>35735</v>
      </c>
      <c r="B78" s="1">
        <v>35719</v>
      </c>
      <c r="C78" s="3">
        <v>19.790000915527344</v>
      </c>
      <c r="D78" s="3">
        <v>19.920000076293945</v>
      </c>
      <c r="E78" s="3">
        <v>19.850000381469727</v>
      </c>
      <c r="F78" s="3">
        <v>19.780000686645508</v>
      </c>
      <c r="G78" s="3">
        <v>19.649999618530273</v>
      </c>
      <c r="H78" s="3">
        <v>19.530000686645508</v>
      </c>
      <c r="I78" s="3">
        <v>19.409999847412109</v>
      </c>
      <c r="J78" s="3">
        <v>19.309999465942383</v>
      </c>
      <c r="K78" s="3">
        <v>19.209999084472656</v>
      </c>
      <c r="L78" s="3">
        <v>19.110000610351563</v>
      </c>
      <c r="M78" s="3">
        <v>19.020000457763672</v>
      </c>
      <c r="N78" s="3">
        <v>18.940000534057617</v>
      </c>
      <c r="O78" s="3"/>
      <c r="P78" s="3"/>
      <c r="Q78" s="3"/>
      <c r="R78" s="3"/>
      <c r="S78" s="3"/>
      <c r="T78" s="3"/>
    </row>
    <row r="79" spans="1:20" x14ac:dyDescent="0.2">
      <c r="A79" s="4">
        <v>35765</v>
      </c>
      <c r="B79" s="1">
        <v>35747</v>
      </c>
      <c r="C79" s="3">
        <v>19.780000686645508</v>
      </c>
      <c r="D79" s="3">
        <v>19.799999237060547</v>
      </c>
      <c r="E79" s="3">
        <v>19.670000076293945</v>
      </c>
      <c r="F79" s="3">
        <v>19.530000686645508</v>
      </c>
      <c r="G79" s="3">
        <v>19.389999389648438</v>
      </c>
      <c r="H79" s="3">
        <v>19.25</v>
      </c>
      <c r="I79" s="3">
        <v>19.120000839233398</v>
      </c>
      <c r="J79" s="3">
        <v>19.010000228881836</v>
      </c>
      <c r="K79" s="3">
        <v>18.920000076293945</v>
      </c>
      <c r="L79" s="3">
        <v>18.840000152587891</v>
      </c>
      <c r="M79" s="3">
        <v>18.770000457763672</v>
      </c>
      <c r="N79" s="3">
        <v>18.700000762939453</v>
      </c>
      <c r="O79" s="3"/>
      <c r="P79" s="3"/>
      <c r="Q79" s="3"/>
      <c r="R79" s="3"/>
      <c r="S79" s="3"/>
      <c r="T79" s="3"/>
    </row>
    <row r="80" spans="1:20" x14ac:dyDescent="0.2"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4">
        <v>35796</v>
      </c>
      <c r="B81" s="1">
        <v>35780</v>
      </c>
      <c r="C81" s="3">
        <v>17.219999313354492</v>
      </c>
      <c r="D81" s="3">
        <v>17.370000839233398</v>
      </c>
      <c r="E81" s="3">
        <v>17.479999542236328</v>
      </c>
      <c r="F81" s="3">
        <v>17.559999465942383</v>
      </c>
      <c r="G81" s="3">
        <v>17.620000839233398</v>
      </c>
      <c r="H81" s="3">
        <v>17.659999847412109</v>
      </c>
      <c r="I81" s="3">
        <v>17.700000762939453</v>
      </c>
      <c r="J81" s="3">
        <v>17.729999542236328</v>
      </c>
      <c r="K81" s="3">
        <v>17.760000228881836</v>
      </c>
      <c r="L81" s="3">
        <v>17.790000915527344</v>
      </c>
      <c r="M81" s="3">
        <v>17.819999694824219</v>
      </c>
      <c r="N81" s="3">
        <v>17.850000381469727</v>
      </c>
      <c r="O81" s="3"/>
      <c r="P81" s="3"/>
      <c r="Q81" s="3"/>
      <c r="R81" s="3"/>
      <c r="S81" s="3"/>
      <c r="T81" s="3"/>
    </row>
    <row r="82" spans="1:20" x14ac:dyDescent="0.2">
      <c r="A82" s="4">
        <v>35827</v>
      </c>
      <c r="B82" s="1">
        <v>35810</v>
      </c>
      <c r="C82" s="3">
        <v>15.439999580383301</v>
      </c>
      <c r="D82" s="3">
        <v>15.210000038146973</v>
      </c>
      <c r="E82" s="3">
        <v>15.390000343322754</v>
      </c>
      <c r="F82" s="3">
        <v>15.590000152587891</v>
      </c>
      <c r="G82" s="3">
        <v>15.859999656677246</v>
      </c>
      <c r="H82" s="3">
        <v>16.059999465942383</v>
      </c>
      <c r="I82" s="3">
        <v>16.239999771118164</v>
      </c>
      <c r="J82" s="3">
        <v>16.420000076293945</v>
      </c>
      <c r="K82" s="3">
        <v>16.559999465942383</v>
      </c>
      <c r="L82" s="3">
        <v>16.700000762939453</v>
      </c>
      <c r="M82" s="3">
        <v>16.819999694824219</v>
      </c>
      <c r="N82" s="3">
        <v>16.909999847412109</v>
      </c>
      <c r="O82" s="3"/>
      <c r="P82" s="3"/>
      <c r="Q82" s="3"/>
      <c r="R82" s="3"/>
      <c r="S82" s="3"/>
      <c r="T82" s="3"/>
    </row>
    <row r="83" spans="1:20" x14ac:dyDescent="0.2">
      <c r="A83" s="4">
        <v>35855</v>
      </c>
      <c r="B83" s="1">
        <v>35838</v>
      </c>
      <c r="C83" s="3">
        <v>14.550000190734863</v>
      </c>
      <c r="D83" s="3">
        <v>14.760000228881836</v>
      </c>
      <c r="E83" s="3">
        <v>15.069999694824219</v>
      </c>
      <c r="F83" s="3">
        <v>15.359999656677246</v>
      </c>
      <c r="G83" s="3">
        <v>15.579999923706055</v>
      </c>
      <c r="H83" s="3">
        <v>15.789999961853027</v>
      </c>
      <c r="I83" s="3">
        <v>15.970000267028809</v>
      </c>
      <c r="J83" s="3">
        <v>16.129999160766602</v>
      </c>
      <c r="K83" s="3">
        <v>16.25</v>
      </c>
      <c r="L83" s="3">
        <v>16.399999618530273</v>
      </c>
      <c r="M83" s="3">
        <v>16.430000305175781</v>
      </c>
      <c r="N83" s="3">
        <v>16.469999313354492</v>
      </c>
      <c r="O83" s="3">
        <v>16.479999542236328</v>
      </c>
      <c r="P83" s="3"/>
      <c r="Q83" s="3"/>
      <c r="R83" s="3"/>
      <c r="S83" s="3"/>
      <c r="T83" s="3"/>
    </row>
    <row r="84" spans="1:20" x14ac:dyDescent="0.2">
      <c r="A84" s="4">
        <v>35886</v>
      </c>
      <c r="B84" s="1">
        <v>35870</v>
      </c>
      <c r="C84" s="3">
        <v>12.310000419616699</v>
      </c>
      <c r="D84" s="3">
        <v>12.369999885559082</v>
      </c>
      <c r="E84" s="3">
        <v>12.720000267028809</v>
      </c>
      <c r="F84" s="3">
        <v>13.109999656677246</v>
      </c>
      <c r="G84" s="3">
        <v>13.479999542236328</v>
      </c>
      <c r="H84" s="3">
        <v>13.789999961853027</v>
      </c>
      <c r="I84" s="3">
        <v>14.079999923706055</v>
      </c>
      <c r="J84" s="3">
        <v>14.319999694824219</v>
      </c>
      <c r="K84" s="3">
        <v>14.789999961853027</v>
      </c>
      <c r="L84" s="3">
        <v>14.989999771118164</v>
      </c>
      <c r="M84" s="3">
        <v>15.050000190734863</v>
      </c>
      <c r="N84" s="3">
        <v>15.210000038146973</v>
      </c>
      <c r="O84" s="3"/>
      <c r="P84" s="3"/>
      <c r="Q84" s="3"/>
      <c r="R84" s="3"/>
      <c r="S84" s="3"/>
      <c r="T84" s="3"/>
    </row>
    <row r="85" spans="1:20" x14ac:dyDescent="0.2">
      <c r="A85" s="4">
        <v>35916</v>
      </c>
      <c r="B85" s="1">
        <v>35900</v>
      </c>
      <c r="C85" s="3">
        <v>13.479999542236328</v>
      </c>
      <c r="D85" s="3">
        <v>14.210000038146973</v>
      </c>
      <c r="E85" s="3">
        <v>14.579999923706055</v>
      </c>
      <c r="F85" s="3">
        <v>14.890000343322754</v>
      </c>
      <c r="G85" s="3">
        <v>15.170000076293945</v>
      </c>
      <c r="H85" s="3">
        <v>15.420000076293945</v>
      </c>
      <c r="I85" s="3">
        <v>15.609999656677246</v>
      </c>
      <c r="J85" s="3">
        <v>15.789999961853027</v>
      </c>
      <c r="K85" s="3">
        <v>15.909999847412109</v>
      </c>
      <c r="L85" s="3">
        <v>15.989999771118164</v>
      </c>
      <c r="M85" s="3">
        <v>16.040000915527344</v>
      </c>
      <c r="N85" s="3">
        <v>16.079999923706055</v>
      </c>
      <c r="O85" s="3"/>
      <c r="P85" s="3"/>
      <c r="Q85" s="3"/>
      <c r="R85" s="3"/>
      <c r="S85" s="3"/>
      <c r="T85" s="3"/>
    </row>
    <row r="86" spans="1:20" x14ac:dyDescent="0.2">
      <c r="A86" s="4">
        <v>35947</v>
      </c>
      <c r="B86" s="1">
        <v>35929</v>
      </c>
      <c r="C86" s="3">
        <v>14.680000305175781</v>
      </c>
      <c r="D86" s="3">
        <v>14.720000267028809</v>
      </c>
      <c r="E86" s="3">
        <v>14.880000114440918</v>
      </c>
      <c r="F86" s="3">
        <v>15.109999656677246</v>
      </c>
      <c r="G86" s="3">
        <v>15.329999923706055</v>
      </c>
      <c r="H86" s="3">
        <v>15.510000228881836</v>
      </c>
      <c r="I86" s="3">
        <v>15.670000076293945</v>
      </c>
      <c r="J86" s="3">
        <v>15.789999961853027</v>
      </c>
      <c r="K86" s="3">
        <v>15.899999618530273</v>
      </c>
      <c r="L86" s="3">
        <v>15.970000267028809</v>
      </c>
      <c r="M86" s="3">
        <v>16.030000686645508</v>
      </c>
      <c r="N86" s="3">
        <v>16.079999923706055</v>
      </c>
      <c r="O86" s="3">
        <v>16.100000381469727</v>
      </c>
      <c r="P86" s="3"/>
      <c r="Q86" s="3"/>
      <c r="R86" s="3"/>
      <c r="S86" s="3"/>
      <c r="T86" s="3"/>
    </row>
    <row r="87" spans="1:20" x14ac:dyDescent="0.2">
      <c r="A87" s="4">
        <v>35977</v>
      </c>
      <c r="B87" s="1">
        <v>35961</v>
      </c>
      <c r="C87" s="3">
        <v>12.170000076293945</v>
      </c>
      <c r="D87" s="3">
        <v>12.579999923706055</v>
      </c>
      <c r="E87" s="3">
        <v>13.260000228881836</v>
      </c>
      <c r="F87" s="3">
        <v>13.789999961853027</v>
      </c>
      <c r="G87" s="3">
        <v>14.180000305175781</v>
      </c>
      <c r="H87" s="3">
        <v>14.5</v>
      </c>
      <c r="I87" s="3">
        <v>14.770000457763672</v>
      </c>
      <c r="J87" s="3">
        <v>14.979999542236328</v>
      </c>
      <c r="K87" s="3">
        <v>15.159999847412109</v>
      </c>
      <c r="L87" s="3">
        <v>15.329999923706055</v>
      </c>
      <c r="M87" s="3">
        <v>15.5</v>
      </c>
      <c r="N87" s="3">
        <v>15.670000076293945</v>
      </c>
      <c r="O87" s="3"/>
      <c r="P87" s="3"/>
      <c r="Q87" s="3"/>
      <c r="R87" s="3"/>
      <c r="S87" s="3"/>
      <c r="T87" s="3"/>
    </row>
    <row r="88" spans="1:20" x14ac:dyDescent="0.2">
      <c r="A88" s="4">
        <v>36008</v>
      </c>
      <c r="B88" s="1">
        <v>35992</v>
      </c>
      <c r="C88" s="3">
        <v>12.779999732971191</v>
      </c>
      <c r="D88" s="3">
        <v>13.090000152587891</v>
      </c>
      <c r="E88" s="3">
        <v>13.430000305175781</v>
      </c>
      <c r="F88" s="3">
        <v>13.739999771118164</v>
      </c>
      <c r="G88" s="3">
        <v>14.060000419616699</v>
      </c>
      <c r="H88" s="3">
        <v>14.270000457763672</v>
      </c>
      <c r="I88" s="3">
        <v>14.460000038146973</v>
      </c>
      <c r="J88" s="3">
        <v>14.630000114440918</v>
      </c>
      <c r="K88" s="3">
        <v>14.779999732971191</v>
      </c>
      <c r="L88" s="3">
        <v>14.920000076293945</v>
      </c>
      <c r="M88" s="3">
        <v>15.039999961853027</v>
      </c>
      <c r="N88" s="3">
        <v>15.140000343322754</v>
      </c>
      <c r="O88" s="3"/>
      <c r="P88" s="3"/>
      <c r="Q88" s="3"/>
      <c r="R88" s="3"/>
      <c r="S88" s="3"/>
      <c r="T88" s="3"/>
    </row>
    <row r="89" spans="1:20" x14ac:dyDescent="0.2">
      <c r="A89" s="4">
        <v>36039</v>
      </c>
      <c r="B89" s="1">
        <v>36021</v>
      </c>
      <c r="C89" s="3">
        <v>12.050000190734863</v>
      </c>
      <c r="D89" s="3">
        <v>12.449999809265137</v>
      </c>
      <c r="E89" s="3">
        <v>12.729999542236328</v>
      </c>
      <c r="F89" s="3">
        <v>13.029999732971191</v>
      </c>
      <c r="G89" s="3">
        <v>13.229999542236328</v>
      </c>
      <c r="H89" s="3">
        <v>13.409999847412109</v>
      </c>
      <c r="I89" s="3">
        <v>13.579999923706055</v>
      </c>
      <c r="J89" s="3">
        <v>13.739999771118164</v>
      </c>
      <c r="K89" s="3">
        <v>13.890000343322754</v>
      </c>
      <c r="L89" s="3">
        <v>14.029999732971191</v>
      </c>
      <c r="M89" s="3">
        <v>14.170000076293945</v>
      </c>
      <c r="N89" s="3">
        <v>14.310000419616699</v>
      </c>
      <c r="O89" s="3">
        <v>14.439999580383301</v>
      </c>
      <c r="P89" s="3"/>
      <c r="Q89" s="3"/>
      <c r="R89" s="3"/>
      <c r="S89" s="3"/>
      <c r="T89" s="3"/>
    </row>
    <row r="90" spans="1:20" x14ac:dyDescent="0.2">
      <c r="A90" s="4">
        <v>36069</v>
      </c>
      <c r="B90" s="1">
        <v>36053</v>
      </c>
      <c r="C90" s="3">
        <v>13.020000457763672</v>
      </c>
      <c r="D90" s="3">
        <v>13.279999732971191</v>
      </c>
      <c r="E90" s="3">
        <v>13.539999961853027</v>
      </c>
      <c r="F90" s="3">
        <v>13.699999809265137</v>
      </c>
      <c r="G90" s="3">
        <v>13.840000152587891</v>
      </c>
      <c r="H90" s="3">
        <v>13.979999542236328</v>
      </c>
      <c r="I90" s="3">
        <v>14.119999885559082</v>
      </c>
      <c r="J90" s="3">
        <v>14.270000457763672</v>
      </c>
      <c r="K90" s="3">
        <v>14.420000076293945</v>
      </c>
      <c r="L90" s="3">
        <v>14.560000419616699</v>
      </c>
      <c r="M90" s="3">
        <v>14.699999809265137</v>
      </c>
      <c r="N90" s="3">
        <v>14.840000152587891</v>
      </c>
      <c r="O90" s="3"/>
      <c r="P90" s="3"/>
      <c r="Q90" s="3"/>
      <c r="R90" s="3"/>
      <c r="S90" s="3"/>
      <c r="T90" s="3"/>
    </row>
    <row r="91" spans="1:20" x14ac:dyDescent="0.2">
      <c r="A91" s="4">
        <v>36100</v>
      </c>
      <c r="B91" s="1">
        <v>36083</v>
      </c>
      <c r="C91" s="3">
        <v>12.579999923706055</v>
      </c>
      <c r="D91" s="3">
        <v>13</v>
      </c>
      <c r="E91" s="3">
        <v>13.220000267028809</v>
      </c>
      <c r="F91" s="3">
        <v>13.399999618530273</v>
      </c>
      <c r="G91" s="3">
        <v>13.569999694824219</v>
      </c>
      <c r="H91" s="3">
        <v>13.729999542236328</v>
      </c>
      <c r="I91" s="3">
        <v>13.890000343322754</v>
      </c>
      <c r="J91" s="3">
        <v>14.050000190734863</v>
      </c>
      <c r="K91" s="3">
        <v>14.210000038146973</v>
      </c>
      <c r="L91" s="3">
        <v>14.369999885559082</v>
      </c>
      <c r="M91" s="3">
        <v>14.520000457763672</v>
      </c>
      <c r="N91" s="3">
        <v>14.659999847412109</v>
      </c>
      <c r="O91" s="3"/>
      <c r="P91" s="3"/>
      <c r="Q91" s="3"/>
      <c r="R91" s="3"/>
      <c r="S91" s="3"/>
      <c r="T91" s="3"/>
    </row>
    <row r="92" spans="1:20" x14ac:dyDescent="0.2">
      <c r="A92" s="4">
        <v>36130</v>
      </c>
      <c r="B92" s="1">
        <v>36112</v>
      </c>
      <c r="C92" s="3">
        <v>12.439999580383301</v>
      </c>
      <c r="D92" s="3">
        <v>12.319999694824219</v>
      </c>
      <c r="E92" s="3">
        <v>12.699999809265137</v>
      </c>
      <c r="F92" s="3">
        <v>12.880000114440918</v>
      </c>
      <c r="G92" s="3">
        <v>13.050000190734863</v>
      </c>
      <c r="H92" s="3">
        <v>13.220000267028809</v>
      </c>
      <c r="I92" s="3">
        <v>13.380000114440918</v>
      </c>
      <c r="J92" s="3">
        <v>13.529999732971191</v>
      </c>
      <c r="K92" s="3">
        <v>13.659999847412109</v>
      </c>
      <c r="L92" s="3">
        <v>13.789999961853027</v>
      </c>
      <c r="M92" s="3">
        <v>13.920000076293945</v>
      </c>
      <c r="N92" s="3">
        <v>14.050000190734863</v>
      </c>
      <c r="O92" s="3">
        <v>14.170000076293945</v>
      </c>
      <c r="P92" s="3"/>
      <c r="Q92" s="3"/>
      <c r="R92" s="3"/>
      <c r="S92" s="3"/>
      <c r="T92" s="3"/>
    </row>
    <row r="93" spans="1:20" x14ac:dyDescent="0.2"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4">
        <v>36161</v>
      </c>
      <c r="B94" s="1">
        <v>36145</v>
      </c>
      <c r="C94" s="3">
        <v>11</v>
      </c>
      <c r="D94" s="3">
        <v>11.359999656677246</v>
      </c>
      <c r="E94" s="3">
        <v>11.550000190734863</v>
      </c>
      <c r="F94" s="3">
        <v>11.729999542236328</v>
      </c>
      <c r="G94" s="3">
        <v>11.920000076293945</v>
      </c>
      <c r="H94" s="3">
        <v>12.109999656677246</v>
      </c>
      <c r="I94" s="3">
        <v>12.300000190734863</v>
      </c>
      <c r="J94" s="3">
        <v>12.489999771118164</v>
      </c>
      <c r="K94" s="3">
        <v>12.670000076293945</v>
      </c>
      <c r="L94" s="3">
        <v>12.840000152587891</v>
      </c>
      <c r="M94" s="3">
        <v>13.010000228881836</v>
      </c>
      <c r="N94" s="3">
        <v>13.170000076293945</v>
      </c>
      <c r="O94" s="3"/>
      <c r="P94" s="3"/>
      <c r="Q94" s="3"/>
      <c r="R94" s="3"/>
      <c r="S94" s="3"/>
      <c r="T94" s="3"/>
    </row>
    <row r="95" spans="1:20" x14ac:dyDescent="0.2">
      <c r="A95" s="4">
        <v>36192</v>
      </c>
      <c r="B95" s="1">
        <v>36174</v>
      </c>
      <c r="C95" s="3">
        <v>11.180000305175781</v>
      </c>
      <c r="D95" s="3">
        <v>10.859999656677246</v>
      </c>
      <c r="E95" s="3">
        <v>10.970000267028809</v>
      </c>
      <c r="F95" s="3">
        <v>11.130000114440918</v>
      </c>
      <c r="G95" s="3">
        <v>11.300000190734863</v>
      </c>
      <c r="H95" s="3">
        <v>11.470000267028809</v>
      </c>
      <c r="I95" s="3">
        <v>11.649999618530273</v>
      </c>
      <c r="J95" s="3">
        <v>11.829999923706055</v>
      </c>
      <c r="K95" s="3">
        <v>12.010000228881836</v>
      </c>
      <c r="L95" s="3">
        <v>12.180000305175781</v>
      </c>
      <c r="M95" s="3">
        <v>12.340000152587891</v>
      </c>
      <c r="N95" s="3">
        <v>12.5</v>
      </c>
      <c r="O95" s="3"/>
      <c r="P95" s="3"/>
      <c r="Q95" s="3"/>
      <c r="R95" s="3"/>
      <c r="S95" s="3"/>
      <c r="T95" s="3"/>
    </row>
    <row r="96" spans="1:20" x14ac:dyDescent="0.2">
      <c r="A96" s="4">
        <v>36220</v>
      </c>
      <c r="B96" s="1">
        <v>36202</v>
      </c>
      <c r="C96" s="3">
        <v>10.100000381469727</v>
      </c>
      <c r="D96" s="3">
        <v>10.310000419616699</v>
      </c>
      <c r="E96" s="3">
        <v>10.590000152587891</v>
      </c>
      <c r="F96" s="3">
        <v>10.789999961853027</v>
      </c>
      <c r="G96" s="3">
        <v>10.970000267028809</v>
      </c>
      <c r="H96" s="3">
        <v>11.140000343322754</v>
      </c>
      <c r="I96" s="3">
        <v>11.310000419616699</v>
      </c>
      <c r="J96" s="3">
        <v>11.470000267028809</v>
      </c>
      <c r="K96" s="3">
        <v>11.619999885559082</v>
      </c>
      <c r="L96" s="3">
        <v>11.760000228881836</v>
      </c>
      <c r="M96" s="3">
        <v>11.880000114440918</v>
      </c>
      <c r="N96" s="3">
        <v>11.989999771118164</v>
      </c>
      <c r="O96" s="3">
        <v>12.079999923706055</v>
      </c>
      <c r="P96" s="3"/>
      <c r="Q96" s="3"/>
      <c r="R96" s="3"/>
      <c r="S96" s="3"/>
      <c r="T96" s="3"/>
    </row>
    <row r="97" spans="1:20" x14ac:dyDescent="0.2">
      <c r="A97" s="4">
        <v>36251</v>
      </c>
      <c r="B97" s="1">
        <v>36235</v>
      </c>
      <c r="C97" s="3">
        <v>12.670000076293945</v>
      </c>
      <c r="D97" s="3">
        <v>12.680000305175781</v>
      </c>
      <c r="E97" s="3">
        <v>12.720000267028809</v>
      </c>
      <c r="F97" s="3">
        <v>12.75</v>
      </c>
      <c r="G97" s="3">
        <v>12.789999961853027</v>
      </c>
      <c r="H97" s="3">
        <v>12.829999923706055</v>
      </c>
      <c r="I97" s="3">
        <v>12.869999885559082</v>
      </c>
      <c r="J97" s="3">
        <v>12.899999618530273</v>
      </c>
      <c r="K97" s="3">
        <v>12.920000076293945</v>
      </c>
      <c r="L97" s="3">
        <v>12.939999580383301</v>
      </c>
      <c r="M97" s="3">
        <v>12.960000038146973</v>
      </c>
      <c r="N97" s="3">
        <v>12.979999542236328</v>
      </c>
      <c r="O97" s="3"/>
      <c r="P97" s="3"/>
      <c r="Q97" s="3"/>
      <c r="R97" s="3"/>
      <c r="S97" s="3"/>
      <c r="T97" s="3"/>
    </row>
    <row r="98" spans="1:20" x14ac:dyDescent="0.2">
      <c r="A98" s="4">
        <v>36281</v>
      </c>
      <c r="B98" s="1">
        <v>36265</v>
      </c>
      <c r="C98" s="3">
        <v>15.199999809265137</v>
      </c>
      <c r="D98" s="3">
        <v>15.159999847412109</v>
      </c>
      <c r="E98" s="3">
        <v>15.050000190734863</v>
      </c>
      <c r="F98" s="3">
        <v>14.949999809265137</v>
      </c>
      <c r="G98" s="3">
        <v>14.869999885559082</v>
      </c>
      <c r="H98" s="3">
        <v>14.810000419616699</v>
      </c>
      <c r="I98" s="3">
        <v>14.75</v>
      </c>
      <c r="J98" s="3">
        <v>14.689999580383301</v>
      </c>
      <c r="K98" s="3">
        <v>14.609999656677246</v>
      </c>
      <c r="L98" s="3">
        <v>14.550000190734863</v>
      </c>
      <c r="M98" s="3">
        <v>14.5</v>
      </c>
      <c r="N98" s="3">
        <v>14.449999809265137</v>
      </c>
      <c r="O98" s="3"/>
      <c r="P98" s="3"/>
      <c r="Q98" s="3"/>
      <c r="R98" s="3"/>
      <c r="S98" s="3"/>
      <c r="T98" s="3"/>
    </row>
    <row r="99" spans="1:20" x14ac:dyDescent="0.2">
      <c r="A99" s="4">
        <v>36312</v>
      </c>
      <c r="B99" s="1">
        <v>36294</v>
      </c>
      <c r="C99" s="3">
        <v>16.209999084472656</v>
      </c>
      <c r="D99" s="3">
        <v>15.939999580383301</v>
      </c>
      <c r="E99" s="3">
        <v>16.149999618530273</v>
      </c>
      <c r="F99" s="3">
        <v>16.159999847412109</v>
      </c>
      <c r="G99" s="3">
        <v>16.110000610351563</v>
      </c>
      <c r="H99" s="3">
        <v>16.049999237060547</v>
      </c>
      <c r="I99" s="3">
        <v>15.979999542236328</v>
      </c>
      <c r="J99" s="3">
        <v>15.920000076293945</v>
      </c>
      <c r="K99" s="3">
        <v>15.869999885559082</v>
      </c>
      <c r="L99" s="3">
        <v>15.829999923706055</v>
      </c>
      <c r="M99" s="3">
        <v>15.800000190734863</v>
      </c>
      <c r="N99" s="3">
        <v>15.770000457763672</v>
      </c>
      <c r="O99" s="3">
        <v>15.739999771118164</v>
      </c>
      <c r="P99" s="3"/>
      <c r="Q99" s="3"/>
      <c r="R99" s="3"/>
      <c r="S99" s="3"/>
      <c r="T99" s="3"/>
    </row>
    <row r="100" spans="1:20" x14ac:dyDescent="0.2">
      <c r="A100" s="4">
        <v>36342</v>
      </c>
      <c r="B100" s="1">
        <v>36326</v>
      </c>
      <c r="C100" s="3">
        <v>16.459999084472656</v>
      </c>
      <c r="D100" s="3">
        <v>16.870000839233398</v>
      </c>
      <c r="E100" s="3">
        <v>16.920000076293945</v>
      </c>
      <c r="F100" s="3">
        <v>16.899999618530273</v>
      </c>
      <c r="G100" s="3">
        <v>16.809999465942383</v>
      </c>
      <c r="H100" s="3">
        <v>16.709999084472656</v>
      </c>
      <c r="I100" s="3">
        <v>16.590000152587891</v>
      </c>
      <c r="J100" s="3">
        <v>16.489999771118164</v>
      </c>
      <c r="K100" s="3">
        <v>16.399999618530273</v>
      </c>
      <c r="L100" s="3">
        <v>16.319999694824219</v>
      </c>
      <c r="M100" s="3">
        <v>16.25</v>
      </c>
      <c r="N100" s="3">
        <v>16.180000305175781</v>
      </c>
      <c r="O100" s="3"/>
      <c r="P100" s="3"/>
      <c r="Q100" s="3"/>
      <c r="R100" s="3"/>
      <c r="S100" s="3"/>
      <c r="T100" s="3"/>
    </row>
    <row r="101" spans="1:20" x14ac:dyDescent="0.2">
      <c r="A101" s="4">
        <v>36373</v>
      </c>
      <c r="B101" s="1">
        <v>36356</v>
      </c>
      <c r="C101" s="3">
        <v>19.030000686645508</v>
      </c>
      <c r="D101" s="3">
        <v>19.079999923706055</v>
      </c>
      <c r="E101" s="3">
        <v>18.979999542236328</v>
      </c>
      <c r="F101" s="3">
        <v>18.870000839233398</v>
      </c>
      <c r="G101" s="3">
        <v>18.729999542236328</v>
      </c>
      <c r="H101" s="3">
        <v>18.549999237060547</v>
      </c>
      <c r="I101" s="3">
        <v>18.379999160766602</v>
      </c>
      <c r="J101" s="3">
        <v>18.200000762939453</v>
      </c>
      <c r="K101" s="3">
        <v>18.049999237060547</v>
      </c>
      <c r="L101" s="3">
        <v>17.909999847412109</v>
      </c>
      <c r="M101" s="3">
        <v>17.780000686645508</v>
      </c>
      <c r="N101" s="3">
        <v>17.659999847412109</v>
      </c>
      <c r="O101" s="3"/>
      <c r="P101" s="3">
        <v>17.379999160766602</v>
      </c>
      <c r="Q101" s="3">
        <v>17.25</v>
      </c>
      <c r="R101" s="3">
        <v>17.120000839233398</v>
      </c>
      <c r="S101" s="3"/>
      <c r="T101" s="3"/>
    </row>
    <row r="102" spans="1:20" x14ac:dyDescent="0.2">
      <c r="A102" s="4">
        <v>36404</v>
      </c>
      <c r="B102" s="1">
        <v>36388</v>
      </c>
      <c r="C102" s="3">
        <v>20.840000152587891</v>
      </c>
      <c r="D102" s="3">
        <v>20.430000305175781</v>
      </c>
      <c r="E102" s="3">
        <v>20.139999389648438</v>
      </c>
      <c r="F102" s="3">
        <v>19.870000839233398</v>
      </c>
      <c r="G102" s="3">
        <v>19.540000915527344</v>
      </c>
      <c r="H102" s="3">
        <v>19.239999771118164</v>
      </c>
      <c r="I102" s="3">
        <v>18.940000534057617</v>
      </c>
      <c r="J102" s="3">
        <v>18.649999618530273</v>
      </c>
      <c r="K102" s="3">
        <v>18.379999160766602</v>
      </c>
      <c r="L102" s="3">
        <v>18.139999389648438</v>
      </c>
      <c r="M102" s="3">
        <v>17.940000534057617</v>
      </c>
      <c r="N102" s="3">
        <v>17.770000457763672</v>
      </c>
      <c r="O102" s="3">
        <v>17.610000610351563</v>
      </c>
      <c r="P102" s="3">
        <v>17.149999618530273</v>
      </c>
      <c r="Q102" s="3">
        <v>16.860000610351563</v>
      </c>
      <c r="R102" s="3">
        <v>16.579999923706055</v>
      </c>
      <c r="S102" s="3"/>
      <c r="T102" s="3"/>
    </row>
    <row r="103" spans="1:20" x14ac:dyDescent="0.2">
      <c r="A103" s="4">
        <v>36434</v>
      </c>
      <c r="B103" s="1">
        <v>36418</v>
      </c>
      <c r="C103" s="3">
        <v>23.590000152587891</v>
      </c>
      <c r="D103" s="3">
        <v>22.780000686645508</v>
      </c>
      <c r="E103" s="3">
        <v>22.290000915527344</v>
      </c>
      <c r="F103" s="3">
        <v>21.690000534057617</v>
      </c>
      <c r="G103" s="3">
        <v>21.110000610351563</v>
      </c>
      <c r="H103" s="3">
        <v>20.540000915527344</v>
      </c>
      <c r="I103" s="3">
        <v>20.010000228881836</v>
      </c>
      <c r="J103" s="3">
        <v>19.5</v>
      </c>
      <c r="K103" s="3">
        <v>19.049999237060547</v>
      </c>
      <c r="L103" s="3">
        <v>18.670000076293945</v>
      </c>
      <c r="M103" s="3">
        <v>18.319999694824219</v>
      </c>
      <c r="N103" s="3">
        <v>18</v>
      </c>
      <c r="O103" s="3"/>
      <c r="P103" s="3">
        <v>17.209999084472656</v>
      </c>
      <c r="Q103" s="3">
        <v>16.930000305175781</v>
      </c>
      <c r="R103" s="3">
        <v>16.659999847412109</v>
      </c>
      <c r="S103" s="3"/>
      <c r="T103" s="3"/>
    </row>
    <row r="104" spans="1:20" x14ac:dyDescent="0.2">
      <c r="A104" s="4">
        <v>36465</v>
      </c>
      <c r="B104" s="1">
        <v>36447</v>
      </c>
      <c r="C104" s="3">
        <v>22.079999923706055</v>
      </c>
      <c r="D104" s="3">
        <v>21.889999389648438</v>
      </c>
      <c r="E104" s="3">
        <v>21.569999694824219</v>
      </c>
      <c r="F104" s="3">
        <v>21.129999160766602</v>
      </c>
      <c r="G104" s="3">
        <v>20.680000305175781</v>
      </c>
      <c r="H104" s="3">
        <v>20.25</v>
      </c>
      <c r="I104" s="3">
        <v>19.879999160766602</v>
      </c>
      <c r="J104" s="3">
        <v>19.540000915527344</v>
      </c>
      <c r="K104" s="3">
        <v>19.280000686645508</v>
      </c>
      <c r="L104" s="3">
        <v>19.059999465942383</v>
      </c>
      <c r="M104" s="3">
        <v>18.850000381469727</v>
      </c>
      <c r="N104" s="3">
        <v>18.649999618530273</v>
      </c>
      <c r="O104" s="3"/>
      <c r="P104" s="3">
        <v>18.299999237060547</v>
      </c>
      <c r="Q104" s="3">
        <v>18.149999618530273</v>
      </c>
      <c r="R104" s="3">
        <v>18</v>
      </c>
      <c r="S104" s="3"/>
      <c r="T104" s="3"/>
    </row>
    <row r="105" spans="1:20" x14ac:dyDescent="0.2">
      <c r="A105" s="4">
        <v>36495</v>
      </c>
      <c r="B105" s="1">
        <v>36479</v>
      </c>
      <c r="C105" s="3">
        <v>25</v>
      </c>
      <c r="D105" s="3">
        <v>24.360000610351563</v>
      </c>
      <c r="E105" s="3">
        <v>23.799999237060547</v>
      </c>
      <c r="F105" s="3">
        <v>23.120000839233398</v>
      </c>
      <c r="G105" s="3">
        <v>22.489999771118164</v>
      </c>
      <c r="H105" s="3">
        <v>21.840000152587891</v>
      </c>
      <c r="I105" s="3">
        <v>21.290000915527344</v>
      </c>
      <c r="J105" s="3">
        <v>20.850000381469727</v>
      </c>
      <c r="K105" s="3">
        <v>20.459999084472656</v>
      </c>
      <c r="L105" s="3">
        <v>20.129999160766602</v>
      </c>
      <c r="M105" s="3">
        <v>19.870000839233398</v>
      </c>
      <c r="N105" s="3">
        <v>19.620000839233398</v>
      </c>
      <c r="O105" s="3">
        <v>19.389999389648438</v>
      </c>
      <c r="P105" s="3">
        <v>19.040000915527344</v>
      </c>
      <c r="Q105" s="3">
        <v>18.690000534057617</v>
      </c>
      <c r="R105" s="3">
        <v>18.340000152587891</v>
      </c>
      <c r="S105" s="3"/>
      <c r="T105" s="3"/>
    </row>
    <row r="106" spans="1:20" x14ac:dyDescent="0.2"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4">
        <v>36526</v>
      </c>
      <c r="B107" s="1">
        <v>36510</v>
      </c>
      <c r="C107" s="3">
        <v>26.090000152587891</v>
      </c>
      <c r="D107" s="3">
        <v>25.450000762939453</v>
      </c>
      <c r="E107" s="3">
        <v>24.260000228881836</v>
      </c>
      <c r="F107" s="3">
        <v>23.239999771118164</v>
      </c>
      <c r="G107" s="3">
        <v>22.379999160766602</v>
      </c>
      <c r="H107" s="3">
        <v>21.670000076293945</v>
      </c>
      <c r="I107" s="3">
        <v>21.149999618530273</v>
      </c>
      <c r="J107" s="3">
        <v>20.709999084472656</v>
      </c>
      <c r="K107" s="3">
        <v>20.309999465942383</v>
      </c>
      <c r="L107" s="3">
        <v>19.959999084472656</v>
      </c>
      <c r="M107" s="3">
        <v>19.670000076293945</v>
      </c>
      <c r="N107" s="3">
        <v>19.420000076293945</v>
      </c>
      <c r="O107" s="3"/>
      <c r="P107" s="3">
        <v>18.100000381469727</v>
      </c>
      <c r="Q107" s="3">
        <v>17.879999160766602</v>
      </c>
      <c r="R107" s="3">
        <v>17.670000076293945</v>
      </c>
      <c r="S107" s="3"/>
      <c r="T107" s="3"/>
    </row>
    <row r="108" spans="1:20" x14ac:dyDescent="0.2">
      <c r="A108" s="4">
        <v>36557</v>
      </c>
      <c r="B108" s="1">
        <v>36539</v>
      </c>
      <c r="C108" s="3">
        <v>25.469999313354492</v>
      </c>
      <c r="D108" s="3">
        <v>25.170000076293945</v>
      </c>
      <c r="E108" s="3">
        <v>24.459999084472656</v>
      </c>
      <c r="F108" s="3">
        <v>23.700000762939453</v>
      </c>
      <c r="G108" s="3">
        <v>23.020000457763672</v>
      </c>
      <c r="H108" s="3">
        <v>22.440000534057617</v>
      </c>
      <c r="I108" s="3">
        <v>22</v>
      </c>
      <c r="J108" s="3">
        <v>21.629999160766602</v>
      </c>
      <c r="K108" s="3">
        <v>21.290000915527344</v>
      </c>
      <c r="L108" s="3">
        <v>20.969999313354492</v>
      </c>
      <c r="M108" s="3">
        <v>20.649999618530273</v>
      </c>
      <c r="N108" s="3">
        <v>20.309999465942383</v>
      </c>
      <c r="O108" s="3"/>
      <c r="P108" s="3">
        <v>18.930000305175781</v>
      </c>
      <c r="Q108" s="3">
        <v>18.479999542236328</v>
      </c>
      <c r="R108" s="3">
        <v>18.079999923706055</v>
      </c>
      <c r="S108" s="3"/>
      <c r="T108" s="3"/>
    </row>
    <row r="109" spans="1:20" x14ac:dyDescent="0.2">
      <c r="A109" s="4">
        <v>36586</v>
      </c>
      <c r="B109" s="1">
        <v>36570</v>
      </c>
      <c r="C109" s="3">
        <v>28.760000228881836</v>
      </c>
      <c r="D109" s="3">
        <v>27.129999160766602</v>
      </c>
      <c r="E109" s="3">
        <v>26</v>
      </c>
      <c r="F109" s="3">
        <v>25.190000534057617</v>
      </c>
      <c r="G109" s="3">
        <v>24.549999237060547</v>
      </c>
      <c r="H109" s="3">
        <v>24.030000686645508</v>
      </c>
      <c r="I109" s="3">
        <v>23.620000839233398</v>
      </c>
      <c r="J109" s="3">
        <v>23.209999084472656</v>
      </c>
      <c r="K109" s="3">
        <v>22.819999694824219</v>
      </c>
      <c r="L109" s="3">
        <v>22.440000534057617</v>
      </c>
      <c r="M109" s="3">
        <v>22.030000686645508</v>
      </c>
      <c r="N109" s="3">
        <v>21.639999389648438</v>
      </c>
      <c r="O109" s="3">
        <v>21.239999771118164</v>
      </c>
      <c r="P109" s="3">
        <v>20.069999694824219</v>
      </c>
      <c r="Q109" s="3">
        <v>19.370000839233398</v>
      </c>
      <c r="R109" s="3">
        <v>18.690000534057617</v>
      </c>
      <c r="S109" s="3"/>
      <c r="T109" s="3"/>
    </row>
    <row r="110" spans="1:20" x14ac:dyDescent="0.2">
      <c r="A110" s="4">
        <v>36617</v>
      </c>
      <c r="B110" s="1">
        <v>36601</v>
      </c>
      <c r="C110" s="3">
        <v>27.409999847412109</v>
      </c>
      <c r="D110" s="3">
        <v>26.780000686645508</v>
      </c>
      <c r="E110" s="3">
        <v>26.069999694824219</v>
      </c>
      <c r="F110" s="3">
        <v>25.489999771118164</v>
      </c>
      <c r="G110" s="3">
        <v>24.969999313354492</v>
      </c>
      <c r="H110" s="3">
        <v>24.520000457763672</v>
      </c>
      <c r="I110" s="3">
        <v>24.149999618530273</v>
      </c>
      <c r="J110" s="3">
        <v>23.799999237060547</v>
      </c>
      <c r="K110" s="3">
        <v>23.450000762939453</v>
      </c>
      <c r="L110" s="3">
        <v>22.989999771118164</v>
      </c>
      <c r="M110" s="3">
        <v>22.600000381469727</v>
      </c>
      <c r="N110" s="3">
        <v>22.219999313354492</v>
      </c>
      <c r="O110" s="3"/>
      <c r="P110" s="3">
        <v>20.709999084472656</v>
      </c>
      <c r="Q110" s="3">
        <v>20.200000762939453</v>
      </c>
      <c r="R110" s="3">
        <v>19.790000915527344</v>
      </c>
      <c r="S110" s="3"/>
      <c r="T110" s="3"/>
    </row>
    <row r="111" spans="1:20" x14ac:dyDescent="0.2">
      <c r="A111" s="4">
        <v>36647</v>
      </c>
      <c r="B111" s="1">
        <v>36629</v>
      </c>
      <c r="C111" s="3">
        <v>22.659999847412109</v>
      </c>
      <c r="D111" s="3">
        <v>22.790000915527344</v>
      </c>
      <c r="E111" s="3">
        <v>22.909999847412109</v>
      </c>
      <c r="F111" s="3">
        <v>22.889999389648438</v>
      </c>
      <c r="G111" s="3">
        <v>22.809999465942383</v>
      </c>
      <c r="H111" s="3">
        <v>22.739999771118164</v>
      </c>
      <c r="I111" s="3">
        <v>22.680000305175781</v>
      </c>
      <c r="J111" s="3">
        <v>22.540000915527344</v>
      </c>
      <c r="K111" s="3">
        <v>22.329999923706055</v>
      </c>
      <c r="L111" s="3">
        <v>22.129999160766602</v>
      </c>
      <c r="M111" s="3">
        <v>21.930000305175781</v>
      </c>
      <c r="N111" s="3">
        <v>21.709999084472656</v>
      </c>
      <c r="O111" s="3"/>
      <c r="P111" s="3">
        <v>20.760000228881836</v>
      </c>
      <c r="Q111" s="3">
        <v>20.309999465942383</v>
      </c>
      <c r="R111" s="3">
        <v>19.860000610351563</v>
      </c>
      <c r="S111" s="3"/>
      <c r="T111" s="3"/>
    </row>
    <row r="112" spans="1:20" x14ac:dyDescent="0.2">
      <c r="A112" s="4">
        <v>36678</v>
      </c>
      <c r="B112" s="1">
        <v>36662</v>
      </c>
      <c r="C112" s="3">
        <v>28.780000686645508</v>
      </c>
      <c r="D112" s="3">
        <v>28.100000381469727</v>
      </c>
      <c r="E112" s="3">
        <v>27.360000610351563</v>
      </c>
      <c r="F112" s="3">
        <v>26.75</v>
      </c>
      <c r="G112" s="3">
        <v>26.329999923706055</v>
      </c>
      <c r="H112" s="3">
        <v>25.969999313354492</v>
      </c>
      <c r="I112" s="3">
        <v>25.579999923706055</v>
      </c>
      <c r="J112" s="3">
        <v>25.120000839233398</v>
      </c>
      <c r="K112" s="3">
        <v>24.680000305175781</v>
      </c>
      <c r="L112" s="3">
        <v>24.260000228881836</v>
      </c>
      <c r="M112" s="3">
        <v>23.840000152587891</v>
      </c>
      <c r="N112" s="3">
        <v>23.420000076293945</v>
      </c>
      <c r="O112" s="3">
        <v>23</v>
      </c>
      <c r="P112" s="3">
        <v>22.290000915527344</v>
      </c>
      <c r="Q112" s="3">
        <v>21.579999923706055</v>
      </c>
      <c r="R112" s="3">
        <v>20.860000610351563</v>
      </c>
      <c r="S112" s="3"/>
      <c r="T112" s="3"/>
    </row>
    <row r="113" spans="1:20" x14ac:dyDescent="0.2">
      <c r="A113" s="4">
        <v>36708</v>
      </c>
      <c r="B113" s="1">
        <v>36692</v>
      </c>
      <c r="C113" s="3">
        <v>31.260000228881836</v>
      </c>
      <c r="D113" s="3">
        <v>29.389999389648438</v>
      </c>
      <c r="E113" s="3">
        <v>28.409999847412109</v>
      </c>
      <c r="F113" s="3">
        <v>27.809999465942383</v>
      </c>
      <c r="G113" s="3">
        <v>27.309999465942383</v>
      </c>
      <c r="H113" s="3">
        <v>26.809999465942383</v>
      </c>
      <c r="I113" s="3">
        <v>26.299999237060547</v>
      </c>
      <c r="J113" s="3">
        <v>25.860000610351563</v>
      </c>
      <c r="K113" s="3">
        <v>25.430000305175781</v>
      </c>
      <c r="L113" s="3">
        <v>25.020000457763672</v>
      </c>
      <c r="M113" s="3">
        <v>24.610000610351563</v>
      </c>
      <c r="N113" s="3">
        <v>24.200000762939453</v>
      </c>
      <c r="O113" s="3"/>
      <c r="P113" s="3">
        <v>22.680000305175781</v>
      </c>
      <c r="Q113" s="3">
        <v>21.950000762939453</v>
      </c>
      <c r="R113" s="3">
        <v>21.229999542236328</v>
      </c>
      <c r="S113" s="3"/>
      <c r="T113" s="3"/>
    </row>
    <row r="114" spans="1:20" x14ac:dyDescent="0.2">
      <c r="A114" s="4">
        <v>36739</v>
      </c>
      <c r="B114" s="1">
        <v>36721</v>
      </c>
      <c r="C114" s="3">
        <v>29.879999160766602</v>
      </c>
      <c r="D114" s="3">
        <v>29.229999542236328</v>
      </c>
      <c r="E114" s="3">
        <v>28.780000686645508</v>
      </c>
      <c r="F114" s="3">
        <v>28.340000152587891</v>
      </c>
      <c r="G114" s="3">
        <v>27.879999160766602</v>
      </c>
      <c r="H114" s="3">
        <v>27.379999160766602</v>
      </c>
      <c r="I114" s="3">
        <v>26.920000076293945</v>
      </c>
      <c r="J114" s="3">
        <v>26.489999771118164</v>
      </c>
      <c r="K114" s="3">
        <v>26.100000381469727</v>
      </c>
      <c r="L114" s="3">
        <v>25.729999542236328</v>
      </c>
      <c r="M114" s="3">
        <v>25.399999618530273</v>
      </c>
      <c r="N114" s="3">
        <v>25.090000152587891</v>
      </c>
      <c r="O114" s="3"/>
      <c r="P114" s="3">
        <v>24.049999237060547</v>
      </c>
      <c r="Q114" s="3">
        <v>23.5</v>
      </c>
      <c r="R114" s="3">
        <v>22.950000762939453</v>
      </c>
      <c r="S114" s="3"/>
      <c r="T114" s="3"/>
    </row>
    <row r="115" spans="1:20" x14ac:dyDescent="0.2">
      <c r="A115" s="4">
        <v>36770</v>
      </c>
      <c r="B115" s="1">
        <v>36754</v>
      </c>
      <c r="C115" s="3">
        <v>32.529998779296875</v>
      </c>
      <c r="D115" s="3">
        <v>29.739999771118164</v>
      </c>
      <c r="E115" s="3">
        <v>29.090000152587891</v>
      </c>
      <c r="F115" s="3">
        <v>28.530000686645508</v>
      </c>
      <c r="G115" s="3">
        <v>27.979999542236328</v>
      </c>
      <c r="H115" s="3">
        <v>27.430000305175781</v>
      </c>
      <c r="I115" s="3">
        <v>26.899999618530273</v>
      </c>
      <c r="J115" s="3">
        <v>26.409999847412109</v>
      </c>
      <c r="K115" s="3">
        <v>25.969999313354492</v>
      </c>
      <c r="L115" s="3">
        <v>25.590000152587891</v>
      </c>
      <c r="M115" s="3">
        <v>25.309999465942383</v>
      </c>
      <c r="N115" s="3">
        <v>25.049999237060547</v>
      </c>
      <c r="O115" s="3">
        <v>24.829999923706055</v>
      </c>
      <c r="P115" s="3">
        <v>24.129999160766602</v>
      </c>
      <c r="Q115" s="3">
        <v>23.430000305175781</v>
      </c>
      <c r="R115" s="3">
        <v>22.729999542236328</v>
      </c>
      <c r="S115" s="3"/>
      <c r="T115" s="3"/>
    </row>
    <row r="116" spans="1:20" x14ac:dyDescent="0.2">
      <c r="A116" s="4">
        <v>36800</v>
      </c>
      <c r="B116" s="1">
        <v>36783</v>
      </c>
      <c r="C116" s="3">
        <v>31.940000534057617</v>
      </c>
      <c r="D116" s="3">
        <v>32.290000915527344</v>
      </c>
      <c r="E116" s="3">
        <v>31.989999771118164</v>
      </c>
      <c r="F116" s="3">
        <v>31.420000076293945</v>
      </c>
      <c r="G116" s="3">
        <v>30.870000839233398</v>
      </c>
      <c r="H116" s="3">
        <v>30.319999694824219</v>
      </c>
      <c r="I116" s="3">
        <v>29.739999771118164</v>
      </c>
      <c r="J116" s="3">
        <v>29.170000076293945</v>
      </c>
      <c r="K116" s="3">
        <v>28.600000381469727</v>
      </c>
      <c r="L116" s="3">
        <v>28.190000534057617</v>
      </c>
      <c r="M116" s="3">
        <v>27.829999923706055</v>
      </c>
      <c r="N116" s="3">
        <v>27.5</v>
      </c>
      <c r="O116" s="3"/>
      <c r="P116" s="3">
        <v>25.829999923706055</v>
      </c>
      <c r="Q116" s="3">
        <v>25.110000610351563</v>
      </c>
      <c r="R116" s="3">
        <v>24.700000762939453</v>
      </c>
      <c r="S116" s="3"/>
      <c r="T116" s="3"/>
    </row>
    <row r="117" spans="1:20" x14ac:dyDescent="0.2">
      <c r="A117" s="4">
        <v>36831</v>
      </c>
      <c r="B117" s="1">
        <v>36815</v>
      </c>
      <c r="C117" s="3">
        <v>31.899999618530273</v>
      </c>
      <c r="D117" s="3">
        <v>30.879999160766602</v>
      </c>
      <c r="E117" s="3">
        <v>30.700000762939453</v>
      </c>
      <c r="F117" s="3">
        <v>30.280000686645508</v>
      </c>
      <c r="G117" s="3">
        <v>29.780000686645508</v>
      </c>
      <c r="H117" s="3">
        <v>29.299999237060547</v>
      </c>
      <c r="I117" s="3">
        <v>28.850000381469727</v>
      </c>
      <c r="J117" s="3">
        <v>28.450000762939453</v>
      </c>
      <c r="K117" s="3">
        <v>28.049999237060547</v>
      </c>
      <c r="L117" s="3">
        <v>27.75</v>
      </c>
      <c r="M117" s="3">
        <v>27.459999084472656</v>
      </c>
      <c r="N117" s="3">
        <v>27.170000076293945</v>
      </c>
      <c r="O117" s="3"/>
      <c r="P117" s="3">
        <v>25.219999313354492</v>
      </c>
      <c r="Q117" s="3">
        <v>24.329999923706055</v>
      </c>
      <c r="R117" s="3">
        <v>23.75</v>
      </c>
      <c r="S117" s="3"/>
      <c r="T117" s="3"/>
    </row>
    <row r="118" spans="1:20" x14ac:dyDescent="0.2">
      <c r="A118" s="4">
        <v>36861</v>
      </c>
      <c r="B118" s="1">
        <v>36845</v>
      </c>
      <c r="C118" s="3">
        <v>33.900001525878906</v>
      </c>
      <c r="D118" s="3">
        <v>33.169998168945313</v>
      </c>
      <c r="E118" s="3">
        <v>32.200000762939453</v>
      </c>
      <c r="F118" s="3">
        <v>31.059999465942383</v>
      </c>
      <c r="G118" s="3">
        <v>30.020000457763672</v>
      </c>
      <c r="H118" s="3">
        <v>29.239999771118164</v>
      </c>
      <c r="I118" s="3">
        <v>28.559999465942383</v>
      </c>
      <c r="J118" s="3">
        <v>28.040000915527344</v>
      </c>
      <c r="K118" s="3">
        <v>27.590000152587891</v>
      </c>
      <c r="L118" s="3">
        <v>27.159999847412109</v>
      </c>
      <c r="M118" s="3">
        <v>26.739999771118164</v>
      </c>
      <c r="N118" s="3">
        <v>26.319999694824219</v>
      </c>
      <c r="O118" s="3">
        <v>25.920000076293945</v>
      </c>
      <c r="P118" s="3">
        <v>24.700000762939453</v>
      </c>
      <c r="Q118" s="3">
        <v>23.739999771118164</v>
      </c>
      <c r="R118" s="3">
        <v>23.260000228881836</v>
      </c>
      <c r="S118" s="3"/>
      <c r="T118" s="3"/>
    </row>
    <row r="119" spans="1:20" x14ac:dyDescent="0.2">
      <c r="B119" s="1"/>
    </row>
    <row r="120" spans="1:20" x14ac:dyDescent="0.2">
      <c r="B120" s="1"/>
    </row>
    <row r="121" spans="1:20" x14ac:dyDescent="0.2">
      <c r="B121" s="1"/>
    </row>
    <row r="122" spans="1:20" x14ac:dyDescent="0.2">
      <c r="B122" s="1"/>
    </row>
    <row r="123" spans="1:20" x14ac:dyDescent="0.2">
      <c r="B123" s="1"/>
    </row>
    <row r="124" spans="1:20" x14ac:dyDescent="0.2">
      <c r="B124" s="1"/>
    </row>
    <row r="125" spans="1:20" x14ac:dyDescent="0.2">
      <c r="B125" s="1"/>
    </row>
    <row r="126" spans="1:20" x14ac:dyDescent="0.2">
      <c r="B126" s="1"/>
    </row>
    <row r="127" spans="1:20" x14ac:dyDescent="0.2">
      <c r="B127" s="1"/>
    </row>
    <row r="128" spans="1:20" x14ac:dyDescent="0.2">
      <c r="B128" s="1"/>
    </row>
    <row r="129" spans="2:2" x14ac:dyDescent="0.2">
      <c r="B129" s="1"/>
    </row>
    <row r="130" spans="2:2" x14ac:dyDescent="0.2">
      <c r="B130" s="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13"/>
  <sheetViews>
    <sheetView workbookViewId="0">
      <selection activeCell="E6" sqref="E6"/>
    </sheetView>
  </sheetViews>
  <sheetFormatPr defaultRowHeight="12.75" x14ac:dyDescent="0.2"/>
  <cols>
    <col min="1" max="1" width="10.140625" bestFit="1" customWidth="1"/>
    <col min="2" max="19" width="11.28515625" bestFit="1" customWidth="1"/>
  </cols>
  <sheetData>
    <row r="1" spans="1:19" x14ac:dyDescent="0.2">
      <c r="A1" s="2" t="s">
        <v>19</v>
      </c>
    </row>
    <row r="2" spans="1:19" x14ac:dyDescent="0.2">
      <c r="A2" t="s">
        <v>18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</row>
    <row r="3" spans="1:19" x14ac:dyDescent="0.2">
      <c r="A3" s="1">
        <v>33634</v>
      </c>
      <c r="B3" s="3">
        <v>18.82</v>
      </c>
      <c r="C3" s="3">
        <v>18.922699999999999</v>
      </c>
      <c r="D3" s="3">
        <v>18.9877</v>
      </c>
      <c r="E3" s="3">
        <v>19.006799999999998</v>
      </c>
      <c r="F3" s="3">
        <v>19.024100000000001</v>
      </c>
      <c r="G3" s="3">
        <v>19.040500000000002</v>
      </c>
      <c r="H3" s="3">
        <v>19.057700000000001</v>
      </c>
      <c r="I3" s="3">
        <v>19.078600000000002</v>
      </c>
      <c r="J3" s="3">
        <v>19.104099999999999</v>
      </c>
      <c r="K3" s="3">
        <v>19.133199999999999</v>
      </c>
      <c r="L3" s="3">
        <v>19.162700000000001</v>
      </c>
      <c r="M3" s="3">
        <v>19.183199999999999</v>
      </c>
      <c r="N3" s="3">
        <v>19.204499999999999</v>
      </c>
      <c r="O3" s="3">
        <v>19.229099999999999</v>
      </c>
      <c r="P3" s="3">
        <v>19.255500000000001</v>
      </c>
      <c r="Q3" s="3">
        <v>19.2836</v>
      </c>
      <c r="R3" s="3">
        <v>19.3141</v>
      </c>
      <c r="S3" s="3">
        <v>19.336200000000002</v>
      </c>
    </row>
    <row r="4" spans="1:19" x14ac:dyDescent="0.2">
      <c r="A4" s="1">
        <v>33662</v>
      </c>
      <c r="B4" s="3">
        <v>19.005299999999998</v>
      </c>
      <c r="C4" s="3">
        <v>19.1632</v>
      </c>
      <c r="D4" s="3">
        <v>19.256799999999998</v>
      </c>
      <c r="E4" s="3">
        <v>19.3032</v>
      </c>
      <c r="F4" s="3">
        <v>19.301600000000001</v>
      </c>
      <c r="G4" s="3">
        <v>19.2879</v>
      </c>
      <c r="H4" s="3">
        <v>19.274699999999999</v>
      </c>
      <c r="I4" s="3">
        <v>19.2684</v>
      </c>
      <c r="J4" s="3">
        <v>19.268899999999999</v>
      </c>
      <c r="K4" s="3">
        <v>19.2621</v>
      </c>
      <c r="L4" s="3">
        <v>19.258400000000002</v>
      </c>
      <c r="M4" s="3">
        <v>19.258400000000002</v>
      </c>
      <c r="N4" s="3">
        <v>19.263200000000001</v>
      </c>
      <c r="O4" s="3">
        <v>19.278400000000001</v>
      </c>
      <c r="P4" s="3">
        <v>19.296299999999999</v>
      </c>
      <c r="Q4" s="3">
        <v>19.32</v>
      </c>
      <c r="R4" s="3">
        <v>19.3447</v>
      </c>
      <c r="S4" s="3">
        <v>19.371099999999998</v>
      </c>
    </row>
    <row r="5" spans="1:19" x14ac:dyDescent="0.2">
      <c r="A5" s="1">
        <v>33694</v>
      </c>
      <c r="B5" s="3">
        <v>18.9482</v>
      </c>
      <c r="C5" s="3">
        <v>19.102699999999999</v>
      </c>
      <c r="D5" s="3">
        <v>19.193200000000001</v>
      </c>
      <c r="E5" s="3">
        <v>19.230899999999998</v>
      </c>
      <c r="F5" s="3">
        <v>19.2255</v>
      </c>
      <c r="G5" s="3">
        <v>19.215900000000001</v>
      </c>
      <c r="H5" s="3">
        <v>19.209099999999999</v>
      </c>
      <c r="I5" s="3">
        <v>19.204999999999998</v>
      </c>
      <c r="J5" s="3">
        <v>19.191800000000001</v>
      </c>
      <c r="K5" s="3">
        <v>19.1477</v>
      </c>
      <c r="L5" s="3">
        <v>19.114999999999998</v>
      </c>
      <c r="M5" s="3">
        <v>19.098600000000001</v>
      </c>
      <c r="N5" s="3">
        <v>19.0959</v>
      </c>
      <c r="O5" s="3">
        <v>19.101400000000002</v>
      </c>
      <c r="P5" s="3">
        <v>19.117699999999999</v>
      </c>
      <c r="Q5" s="3">
        <v>19.135000000000002</v>
      </c>
      <c r="R5" s="3">
        <v>19.155899999999999</v>
      </c>
      <c r="S5" s="3">
        <v>19.180900000000001</v>
      </c>
    </row>
    <row r="6" spans="1:19" x14ac:dyDescent="0.2">
      <c r="A6" s="1">
        <v>33724</v>
      </c>
      <c r="B6" s="3">
        <v>20.256699999999999</v>
      </c>
      <c r="C6" s="3">
        <v>20.3233</v>
      </c>
      <c r="D6" s="3">
        <v>20.312899999999999</v>
      </c>
      <c r="E6" s="3">
        <v>20.273299999999999</v>
      </c>
      <c r="F6" s="3">
        <v>20.217600000000001</v>
      </c>
      <c r="G6" s="3">
        <v>20.168600000000001</v>
      </c>
      <c r="H6" s="3">
        <v>20.125699999999998</v>
      </c>
      <c r="I6" s="3">
        <v>20.075199999999999</v>
      </c>
      <c r="J6" s="3">
        <v>20</v>
      </c>
      <c r="K6" s="3">
        <v>19.936199999999999</v>
      </c>
      <c r="L6" s="3">
        <v>19.888999999999999</v>
      </c>
      <c r="M6" s="3">
        <v>19.857099999999999</v>
      </c>
      <c r="N6" s="3">
        <v>19.831</v>
      </c>
      <c r="O6" s="3">
        <v>19.815200000000001</v>
      </c>
      <c r="P6" s="3">
        <v>19.802900000000001</v>
      </c>
      <c r="Q6" s="3">
        <v>19.794799999999999</v>
      </c>
      <c r="R6" s="3">
        <v>19.797599999999999</v>
      </c>
      <c r="S6" s="3">
        <v>19.8172</v>
      </c>
    </row>
    <row r="7" spans="1:19" x14ac:dyDescent="0.2">
      <c r="A7" s="1">
        <v>33753</v>
      </c>
      <c r="B7" s="3">
        <v>20.996500000000001</v>
      </c>
      <c r="C7" s="3">
        <v>21.077999999999999</v>
      </c>
      <c r="D7" s="3">
        <v>21.094999999999999</v>
      </c>
      <c r="E7" s="3">
        <v>21.049499999999998</v>
      </c>
      <c r="F7" s="3">
        <v>20.984000000000002</v>
      </c>
      <c r="G7" s="3">
        <v>20.917000000000002</v>
      </c>
      <c r="H7" s="3">
        <v>20.858499999999999</v>
      </c>
      <c r="I7" s="3">
        <v>20.777999999999999</v>
      </c>
      <c r="J7" s="3">
        <v>20.703499999999998</v>
      </c>
      <c r="K7" s="3">
        <v>20.634499999999999</v>
      </c>
      <c r="L7" s="3">
        <v>20.58</v>
      </c>
      <c r="M7" s="3">
        <v>20.540500000000002</v>
      </c>
      <c r="N7" s="3">
        <v>20.503</v>
      </c>
      <c r="O7" s="3">
        <v>20.472000000000001</v>
      </c>
      <c r="P7" s="3">
        <v>20.452999999999999</v>
      </c>
      <c r="Q7" s="3">
        <v>20.444500000000001</v>
      </c>
      <c r="R7" s="3">
        <v>20.448499999999999</v>
      </c>
      <c r="S7" s="3">
        <v>20.466000000000001</v>
      </c>
    </row>
    <row r="8" spans="1:19" x14ac:dyDescent="0.2">
      <c r="A8" s="1">
        <v>33785</v>
      </c>
      <c r="B8" s="3">
        <v>22.3582</v>
      </c>
      <c r="C8" s="3">
        <v>22.337299999999999</v>
      </c>
      <c r="D8" s="3">
        <v>22.244499999999999</v>
      </c>
      <c r="E8" s="3">
        <v>22.1477</v>
      </c>
      <c r="F8" s="3">
        <v>22.042300000000001</v>
      </c>
      <c r="G8" s="3">
        <v>21.926400000000001</v>
      </c>
      <c r="H8" s="3">
        <v>21.787299999999998</v>
      </c>
      <c r="I8" s="3">
        <v>21.645</v>
      </c>
      <c r="J8" s="3">
        <v>21.5105</v>
      </c>
      <c r="K8" s="3">
        <v>21.3827</v>
      </c>
      <c r="L8" s="3">
        <v>21.270499999999998</v>
      </c>
      <c r="M8" s="3">
        <v>21.1736</v>
      </c>
      <c r="N8" s="3">
        <v>21.0823</v>
      </c>
      <c r="O8" s="3">
        <v>21.007300000000001</v>
      </c>
      <c r="P8" s="3">
        <v>20.9664</v>
      </c>
      <c r="Q8" s="3">
        <v>20.9495</v>
      </c>
      <c r="R8" s="3">
        <v>20.936800000000002</v>
      </c>
      <c r="S8" s="3">
        <v>20.924800000000001</v>
      </c>
    </row>
    <row r="9" spans="1:19" x14ac:dyDescent="0.2">
      <c r="A9" s="1">
        <v>33816</v>
      </c>
      <c r="B9" s="3">
        <v>21.744499999999999</v>
      </c>
      <c r="C9" s="3">
        <v>21.641400000000001</v>
      </c>
      <c r="D9" s="3">
        <v>21.572299999999998</v>
      </c>
      <c r="E9" s="3">
        <v>21.509499999999999</v>
      </c>
      <c r="F9" s="3">
        <v>21.425000000000001</v>
      </c>
      <c r="G9" s="3">
        <v>21.313600000000001</v>
      </c>
      <c r="H9" s="3">
        <v>21.1968</v>
      </c>
      <c r="I9" s="3">
        <v>21.0745</v>
      </c>
      <c r="J9" s="3">
        <v>20.963200000000001</v>
      </c>
      <c r="K9" s="3">
        <v>20.858599999999999</v>
      </c>
      <c r="L9" s="3">
        <v>20.758600000000001</v>
      </c>
      <c r="M9" s="3">
        <v>20.662299999999998</v>
      </c>
      <c r="N9" s="3">
        <v>20.577300000000001</v>
      </c>
      <c r="O9" s="3">
        <v>20.5214</v>
      </c>
      <c r="P9" s="3">
        <v>20.491800000000001</v>
      </c>
      <c r="Q9" s="3">
        <v>20.468599999999999</v>
      </c>
      <c r="R9" s="3">
        <v>20.450500000000002</v>
      </c>
      <c r="S9" s="3">
        <v>20.46</v>
      </c>
    </row>
    <row r="10" spans="1:19" x14ac:dyDescent="0.2">
      <c r="A10" s="1">
        <v>33847</v>
      </c>
      <c r="B10" s="3">
        <v>21.2867</v>
      </c>
      <c r="C10" s="3">
        <v>21.186699999999998</v>
      </c>
      <c r="D10" s="3">
        <v>21.121400000000001</v>
      </c>
      <c r="E10" s="3">
        <v>21.048100000000002</v>
      </c>
      <c r="F10" s="3">
        <v>20.954799999999999</v>
      </c>
      <c r="G10" s="3">
        <v>20.861000000000001</v>
      </c>
      <c r="H10" s="3">
        <v>20.758600000000001</v>
      </c>
      <c r="I10" s="3">
        <v>20.654800000000002</v>
      </c>
      <c r="J10" s="3">
        <v>20.5533</v>
      </c>
      <c r="K10" s="3">
        <v>20.458100000000002</v>
      </c>
      <c r="L10" s="3">
        <v>20.376200000000001</v>
      </c>
      <c r="M10" s="3">
        <v>20.295200000000001</v>
      </c>
      <c r="N10" s="3">
        <v>20.2286</v>
      </c>
      <c r="O10" s="3">
        <v>20.177600000000002</v>
      </c>
      <c r="P10" s="3">
        <v>20.144300000000001</v>
      </c>
      <c r="Q10" s="3">
        <v>20.1143</v>
      </c>
      <c r="R10" s="3">
        <v>20.084299999999999</v>
      </c>
      <c r="S10" s="3">
        <v>20.054500000000001</v>
      </c>
    </row>
    <row r="11" spans="1:19" x14ac:dyDescent="0.2">
      <c r="A11" s="1">
        <v>33877</v>
      </c>
      <c r="B11" s="3">
        <v>21.915700000000001</v>
      </c>
      <c r="C11" s="3">
        <v>21.77</v>
      </c>
      <c r="D11" s="3">
        <v>21.6724</v>
      </c>
      <c r="E11" s="3">
        <v>21.55</v>
      </c>
      <c r="F11" s="3">
        <v>21.421900000000001</v>
      </c>
      <c r="G11" s="3">
        <v>21.296700000000001</v>
      </c>
      <c r="H11" s="3">
        <v>21.174800000000001</v>
      </c>
      <c r="I11" s="3">
        <v>21.061900000000001</v>
      </c>
      <c r="J11" s="3">
        <v>20.959499999999998</v>
      </c>
      <c r="K11" s="3">
        <v>20.865200000000002</v>
      </c>
      <c r="L11" s="3">
        <v>20.778600000000001</v>
      </c>
      <c r="M11" s="3">
        <v>20.707100000000001</v>
      </c>
      <c r="N11" s="3">
        <v>20.654299999999999</v>
      </c>
      <c r="O11" s="3">
        <v>20.612400000000001</v>
      </c>
      <c r="P11" s="3">
        <v>20.577100000000002</v>
      </c>
      <c r="Q11" s="3">
        <v>20.5457</v>
      </c>
      <c r="R11" s="3">
        <v>20.517600000000002</v>
      </c>
      <c r="S11" s="3">
        <v>20.482500000000002</v>
      </c>
    </row>
    <row r="12" spans="1:19" x14ac:dyDescent="0.2">
      <c r="A12" s="1">
        <v>33907</v>
      </c>
      <c r="B12" s="3">
        <v>21.706800000000001</v>
      </c>
      <c r="C12" s="3">
        <v>21.660900000000002</v>
      </c>
      <c r="D12" s="3">
        <v>21.578199999999999</v>
      </c>
      <c r="E12" s="3">
        <v>21.471399999999999</v>
      </c>
      <c r="F12" s="3">
        <v>21.353200000000001</v>
      </c>
      <c r="G12" s="3">
        <v>21.2409</v>
      </c>
      <c r="H12" s="3">
        <v>21.137699999999999</v>
      </c>
      <c r="I12" s="3">
        <v>21.043600000000001</v>
      </c>
      <c r="J12" s="3">
        <v>20.958600000000001</v>
      </c>
      <c r="K12" s="3">
        <v>20.88</v>
      </c>
      <c r="L12" s="3">
        <v>20.820499999999999</v>
      </c>
      <c r="M12" s="3">
        <v>20.775500000000001</v>
      </c>
      <c r="N12" s="3">
        <v>20.742699999999999</v>
      </c>
      <c r="O12" s="3">
        <v>20.7118</v>
      </c>
      <c r="P12" s="3">
        <v>20.680900000000001</v>
      </c>
      <c r="Q12" s="3">
        <v>20.650500000000001</v>
      </c>
      <c r="R12" s="3">
        <v>20.621400000000001</v>
      </c>
      <c r="S12" s="3">
        <v>20.5962</v>
      </c>
    </row>
    <row r="13" spans="1:19" x14ac:dyDescent="0.2">
      <c r="A13" s="1">
        <v>33938</v>
      </c>
      <c r="B13" s="3">
        <v>20.364699999999999</v>
      </c>
      <c r="C13" s="3">
        <v>20.412099999999999</v>
      </c>
      <c r="D13" s="3">
        <v>20.415299999999998</v>
      </c>
      <c r="E13" s="3">
        <v>20.398399999999999</v>
      </c>
      <c r="F13" s="3">
        <v>20.376300000000001</v>
      </c>
      <c r="G13" s="3">
        <v>20.354700000000001</v>
      </c>
      <c r="H13" s="3">
        <v>20.3337</v>
      </c>
      <c r="I13" s="3">
        <v>20.3126</v>
      </c>
      <c r="J13" s="3">
        <v>20.292100000000001</v>
      </c>
      <c r="K13" s="3">
        <v>20.275300000000001</v>
      </c>
      <c r="L13" s="3">
        <v>20.263200000000001</v>
      </c>
      <c r="M13" s="3">
        <v>20.251100000000001</v>
      </c>
      <c r="N13" s="3">
        <v>20.236799999999999</v>
      </c>
      <c r="O13" s="3">
        <v>20.211099999999998</v>
      </c>
      <c r="P13" s="3">
        <v>20.182600000000001</v>
      </c>
      <c r="Q13" s="3">
        <v>20.152100000000001</v>
      </c>
      <c r="R13" s="3">
        <v>20.124700000000001</v>
      </c>
      <c r="S13" s="3">
        <v>20.1005</v>
      </c>
    </row>
    <row r="14" spans="1:19" x14ac:dyDescent="0.2">
      <c r="A14" s="1">
        <v>33969</v>
      </c>
      <c r="B14" s="3">
        <v>19.405200000000001</v>
      </c>
      <c r="C14" s="3">
        <v>19.498999999999999</v>
      </c>
      <c r="D14" s="3">
        <v>19.5686</v>
      </c>
      <c r="E14" s="3">
        <v>19.6205</v>
      </c>
      <c r="F14" s="3">
        <v>19.646699999999999</v>
      </c>
      <c r="G14" s="3">
        <v>19.66</v>
      </c>
      <c r="H14" s="3">
        <v>19.668099999999999</v>
      </c>
      <c r="I14" s="3">
        <v>19.676200000000001</v>
      </c>
      <c r="J14" s="3">
        <v>19.680499999999999</v>
      </c>
      <c r="K14" s="3">
        <v>19.683299999999999</v>
      </c>
      <c r="L14" s="3">
        <v>19.6843</v>
      </c>
      <c r="M14" s="3">
        <v>19.682400000000001</v>
      </c>
      <c r="N14" s="3">
        <v>19.663799999999998</v>
      </c>
      <c r="O14" s="3">
        <v>19.645700000000001</v>
      </c>
      <c r="P14" s="3">
        <v>19.628599999999999</v>
      </c>
      <c r="Q14" s="3">
        <v>19.6219</v>
      </c>
      <c r="R14" s="3">
        <v>19.617599999999999</v>
      </c>
      <c r="S14" s="3">
        <v>19.484300000000001</v>
      </c>
    </row>
    <row r="15" spans="1:19" x14ac:dyDescent="0.2">
      <c r="A15" s="1">
        <v>33998</v>
      </c>
      <c r="B15" s="3">
        <v>19.072500000000002</v>
      </c>
      <c r="C15" s="3">
        <v>19.194500000000001</v>
      </c>
      <c r="D15" s="3">
        <v>19.316500000000001</v>
      </c>
      <c r="E15" s="3">
        <v>19.423999999999999</v>
      </c>
      <c r="F15" s="3">
        <v>19.509</v>
      </c>
      <c r="G15" s="3">
        <v>19.563500000000001</v>
      </c>
      <c r="H15" s="3">
        <v>19.6035</v>
      </c>
      <c r="I15" s="3">
        <v>19.638999999999999</v>
      </c>
      <c r="J15" s="3">
        <v>19.657499999999999</v>
      </c>
      <c r="K15" s="3">
        <v>19.664000000000001</v>
      </c>
      <c r="L15" s="3">
        <v>19.6585</v>
      </c>
      <c r="M15" s="3">
        <v>19.643000000000001</v>
      </c>
      <c r="N15" s="3">
        <v>19.630500000000001</v>
      </c>
      <c r="O15" s="3">
        <v>19.625</v>
      </c>
      <c r="P15" s="3">
        <v>19.6265</v>
      </c>
      <c r="Q15" s="3">
        <v>19.632000000000001</v>
      </c>
      <c r="R15" s="3">
        <v>19.636500000000002</v>
      </c>
      <c r="S15" s="3">
        <v>19.6433</v>
      </c>
    </row>
    <row r="16" spans="1:19" x14ac:dyDescent="0.2">
      <c r="A16" s="1">
        <v>34026</v>
      </c>
      <c r="B16" s="3">
        <v>20.075800000000001</v>
      </c>
      <c r="C16" s="3">
        <v>20.1111</v>
      </c>
      <c r="D16" s="3">
        <v>20.142600000000002</v>
      </c>
      <c r="E16" s="3">
        <v>20.175799999999999</v>
      </c>
      <c r="F16" s="3">
        <v>20.2089</v>
      </c>
      <c r="G16" s="3">
        <v>20.233699999999999</v>
      </c>
      <c r="H16" s="3">
        <v>20.2621</v>
      </c>
      <c r="I16" s="3">
        <v>20.2821</v>
      </c>
      <c r="J16" s="3">
        <v>20.28</v>
      </c>
      <c r="K16" s="3">
        <v>20.27</v>
      </c>
      <c r="L16" s="3">
        <v>20.252099999999999</v>
      </c>
      <c r="M16" s="3">
        <v>20.236799999999999</v>
      </c>
      <c r="N16" s="3">
        <v>20.223700000000001</v>
      </c>
      <c r="O16" s="3">
        <v>20.2211</v>
      </c>
      <c r="P16" s="3">
        <v>20.224699999999999</v>
      </c>
      <c r="Q16" s="3">
        <v>20.2347</v>
      </c>
      <c r="R16" s="3">
        <v>20.244700000000002</v>
      </c>
      <c r="S16" s="3">
        <v>20.2453</v>
      </c>
    </row>
    <row r="17" spans="1:19" x14ac:dyDescent="0.2">
      <c r="A17" s="1">
        <v>34059</v>
      </c>
      <c r="B17" s="3">
        <v>20.345500000000001</v>
      </c>
      <c r="C17" s="3">
        <v>20.459499999999998</v>
      </c>
      <c r="D17" s="3">
        <v>20.509499999999999</v>
      </c>
      <c r="E17" s="3">
        <v>20.5395</v>
      </c>
      <c r="F17" s="3">
        <v>20.545500000000001</v>
      </c>
      <c r="G17" s="3">
        <v>20.538599999999999</v>
      </c>
      <c r="H17" s="3">
        <v>20.5305</v>
      </c>
      <c r="I17" s="3">
        <v>20.517700000000001</v>
      </c>
      <c r="J17" s="3">
        <v>20.495899999999999</v>
      </c>
      <c r="K17" s="3">
        <v>20.470500000000001</v>
      </c>
      <c r="L17" s="3">
        <v>20.445900000000002</v>
      </c>
      <c r="M17" s="3">
        <v>20.426400000000001</v>
      </c>
      <c r="N17" s="3">
        <v>20.414100000000001</v>
      </c>
      <c r="O17" s="3">
        <v>20.4132</v>
      </c>
      <c r="P17" s="3">
        <v>20.418199999999999</v>
      </c>
      <c r="Q17" s="3">
        <v>20.418199999999999</v>
      </c>
      <c r="R17" s="3">
        <v>20.4132</v>
      </c>
      <c r="S17" s="3">
        <v>20.428000000000001</v>
      </c>
    </row>
    <row r="18" spans="1:19" x14ac:dyDescent="0.2">
      <c r="A18" s="1">
        <v>34089</v>
      </c>
      <c r="B18" s="3">
        <v>20.325199999999999</v>
      </c>
      <c r="C18" s="3">
        <v>20.530999999999999</v>
      </c>
      <c r="D18" s="3">
        <v>20.636700000000001</v>
      </c>
      <c r="E18" s="3">
        <v>20.698599999999999</v>
      </c>
      <c r="F18" s="3">
        <v>20.731000000000002</v>
      </c>
      <c r="G18" s="3">
        <v>20.746700000000001</v>
      </c>
      <c r="H18" s="3">
        <v>20.7471</v>
      </c>
      <c r="I18" s="3">
        <v>20.737100000000002</v>
      </c>
      <c r="J18" s="3">
        <v>20.715699999999998</v>
      </c>
      <c r="K18" s="3">
        <v>20.695699999999999</v>
      </c>
      <c r="L18" s="3">
        <v>20.678599999999999</v>
      </c>
      <c r="M18" s="3">
        <v>20.664300000000001</v>
      </c>
      <c r="N18" s="3">
        <v>20.658999999999999</v>
      </c>
      <c r="O18" s="3">
        <v>20.6586</v>
      </c>
      <c r="P18" s="3">
        <v>20.6571</v>
      </c>
      <c r="Q18" s="3">
        <v>20.651</v>
      </c>
      <c r="R18" s="3">
        <v>20.643799999999999</v>
      </c>
      <c r="S18" s="3">
        <v>20.6371</v>
      </c>
    </row>
    <row r="19" spans="1:19" x14ac:dyDescent="0.2">
      <c r="A19" s="1">
        <v>34120</v>
      </c>
      <c r="B19" s="3">
        <v>19.978999999999999</v>
      </c>
      <c r="C19" s="3">
        <v>20.206</v>
      </c>
      <c r="D19" s="3">
        <v>20.337</v>
      </c>
      <c r="E19" s="3">
        <v>20.413499999999999</v>
      </c>
      <c r="F19" s="3">
        <v>20.451000000000001</v>
      </c>
      <c r="G19" s="3">
        <v>20.467500000000001</v>
      </c>
      <c r="H19" s="3">
        <v>20.465499999999999</v>
      </c>
      <c r="I19" s="3">
        <v>20.454000000000001</v>
      </c>
      <c r="J19" s="3">
        <v>20.437999999999999</v>
      </c>
      <c r="K19" s="3">
        <v>20.419499999999999</v>
      </c>
      <c r="L19" s="3">
        <v>20.4025</v>
      </c>
      <c r="M19" s="3">
        <v>20.388999999999999</v>
      </c>
      <c r="N19" s="3">
        <v>20.380500000000001</v>
      </c>
      <c r="O19" s="3">
        <v>20.371500000000001</v>
      </c>
      <c r="P19" s="3">
        <v>20.361499999999999</v>
      </c>
      <c r="Q19" s="3">
        <v>20.351500000000001</v>
      </c>
      <c r="R19" s="3">
        <v>20.340499999999999</v>
      </c>
      <c r="S19" s="3">
        <v>20.328499999999998</v>
      </c>
    </row>
    <row r="20" spans="1:19" x14ac:dyDescent="0.2">
      <c r="A20" s="1">
        <v>34150</v>
      </c>
      <c r="B20" s="3">
        <v>19.133600000000001</v>
      </c>
      <c r="C20" s="3">
        <v>19.409099999999999</v>
      </c>
      <c r="D20" s="3">
        <v>19.605499999999999</v>
      </c>
      <c r="E20" s="3">
        <v>19.733599999999999</v>
      </c>
      <c r="F20" s="3">
        <v>19.822299999999998</v>
      </c>
      <c r="G20" s="3">
        <v>19.890499999999999</v>
      </c>
      <c r="H20" s="3">
        <v>19.936800000000002</v>
      </c>
      <c r="I20" s="3">
        <v>19.9664</v>
      </c>
      <c r="J20" s="3">
        <v>19.984500000000001</v>
      </c>
      <c r="K20" s="3">
        <v>19.999099999999999</v>
      </c>
      <c r="L20" s="3">
        <v>20.017299999999999</v>
      </c>
      <c r="M20" s="3">
        <v>20.032299999999999</v>
      </c>
      <c r="N20" s="3">
        <v>20.042300000000001</v>
      </c>
      <c r="O20" s="3">
        <v>20.052299999999999</v>
      </c>
      <c r="P20" s="3">
        <v>20.055499999999999</v>
      </c>
      <c r="Q20" s="3">
        <v>20.057300000000001</v>
      </c>
      <c r="R20" s="3">
        <v>20.0595</v>
      </c>
      <c r="S20" s="3">
        <v>20.075800000000001</v>
      </c>
    </row>
    <row r="21" spans="1:19" x14ac:dyDescent="0.2">
      <c r="A21" s="1">
        <v>34180</v>
      </c>
      <c r="B21" s="3">
        <v>17.895700000000001</v>
      </c>
      <c r="C21" s="3">
        <v>18.1876</v>
      </c>
      <c r="D21" s="3">
        <v>18.396699999999999</v>
      </c>
      <c r="E21" s="3">
        <v>18.572399999999998</v>
      </c>
      <c r="F21" s="3">
        <v>18.734300000000001</v>
      </c>
      <c r="G21" s="3">
        <v>18.8752</v>
      </c>
      <c r="H21" s="3">
        <v>18.98</v>
      </c>
      <c r="I21" s="3">
        <v>19.061900000000001</v>
      </c>
      <c r="J21" s="3">
        <v>19.133299999999998</v>
      </c>
      <c r="K21" s="3">
        <v>19.203299999999999</v>
      </c>
      <c r="L21" s="3">
        <v>19.2681</v>
      </c>
      <c r="M21" s="3">
        <v>19.313800000000001</v>
      </c>
      <c r="N21" s="3">
        <v>19.344799999999999</v>
      </c>
      <c r="O21" s="3">
        <v>19.367599999999999</v>
      </c>
      <c r="P21" s="3">
        <v>19.390999999999998</v>
      </c>
      <c r="Q21" s="3">
        <v>19.414300000000001</v>
      </c>
      <c r="R21" s="3">
        <v>19.4376</v>
      </c>
      <c r="S21" s="3">
        <v>19.455200000000001</v>
      </c>
    </row>
    <row r="22" spans="1:19" x14ac:dyDescent="0.2">
      <c r="A22" s="1">
        <v>34212</v>
      </c>
      <c r="B22" s="3">
        <v>18.013200000000001</v>
      </c>
      <c r="C22" s="3">
        <v>18.3432</v>
      </c>
      <c r="D22" s="3">
        <v>18.5686</v>
      </c>
      <c r="E22" s="3">
        <v>18.727699999999999</v>
      </c>
      <c r="F22" s="3">
        <v>18.8582</v>
      </c>
      <c r="G22" s="3">
        <v>18.967300000000002</v>
      </c>
      <c r="H22" s="3">
        <v>19.054500000000001</v>
      </c>
      <c r="I22" s="3">
        <v>19.127700000000001</v>
      </c>
      <c r="J22" s="3">
        <v>19.2</v>
      </c>
      <c r="K22" s="3">
        <v>19.265499999999999</v>
      </c>
      <c r="L22" s="3">
        <v>19.32</v>
      </c>
      <c r="M22" s="3">
        <v>19.3568</v>
      </c>
      <c r="N22" s="3">
        <v>19.377300000000002</v>
      </c>
      <c r="O22" s="3">
        <v>19.394500000000001</v>
      </c>
      <c r="P22" s="3">
        <v>19.41</v>
      </c>
      <c r="Q22" s="3">
        <v>19.4268</v>
      </c>
      <c r="R22" s="3">
        <v>19.450900000000001</v>
      </c>
      <c r="S22" s="3">
        <v>19.472300000000001</v>
      </c>
    </row>
    <row r="23" spans="1:19" x14ac:dyDescent="0.2">
      <c r="A23" s="1">
        <v>34242</v>
      </c>
      <c r="B23" s="3">
        <v>17.520499999999998</v>
      </c>
      <c r="C23" s="3">
        <v>17.787099999999999</v>
      </c>
      <c r="D23" s="3">
        <v>18.037099999999999</v>
      </c>
      <c r="E23" s="3">
        <v>18.231000000000002</v>
      </c>
      <c r="F23" s="3">
        <v>18.397099999999998</v>
      </c>
      <c r="G23" s="3">
        <v>18.546199999999999</v>
      </c>
      <c r="H23" s="3">
        <v>18.6752</v>
      </c>
      <c r="I23" s="3">
        <v>18.7943</v>
      </c>
      <c r="J23" s="3">
        <v>18.897099999999998</v>
      </c>
      <c r="K23" s="3">
        <v>18.996200000000002</v>
      </c>
      <c r="L23" s="3">
        <v>19.071899999999999</v>
      </c>
      <c r="M23" s="3">
        <v>19.122900000000001</v>
      </c>
      <c r="N23" s="3">
        <v>19.150500000000001</v>
      </c>
      <c r="O23" s="3">
        <v>19.173300000000001</v>
      </c>
      <c r="P23" s="3">
        <v>19.199000000000002</v>
      </c>
      <c r="Q23" s="3">
        <v>19.229500000000002</v>
      </c>
      <c r="R23" s="3">
        <v>19.2624</v>
      </c>
      <c r="S23" s="3">
        <v>19.258600000000001</v>
      </c>
    </row>
    <row r="24" spans="1:19" x14ac:dyDescent="0.2">
      <c r="A24" s="1">
        <v>34271</v>
      </c>
      <c r="B24" s="3">
        <v>18.172899999999998</v>
      </c>
      <c r="C24" s="3">
        <v>18.3429</v>
      </c>
      <c r="D24" s="3">
        <v>18.476199999999999</v>
      </c>
      <c r="E24" s="3">
        <v>18.588999999999999</v>
      </c>
      <c r="F24" s="3">
        <v>18.691400000000002</v>
      </c>
      <c r="G24" s="3">
        <v>18.785699999999999</v>
      </c>
      <c r="H24" s="3">
        <v>18.874300000000002</v>
      </c>
      <c r="I24" s="3">
        <v>18.951000000000001</v>
      </c>
      <c r="J24" s="3">
        <v>19.014800000000001</v>
      </c>
      <c r="K24" s="3">
        <v>19.078099999999999</v>
      </c>
      <c r="L24" s="3">
        <v>19.1433</v>
      </c>
      <c r="M24" s="3">
        <v>19.1995</v>
      </c>
      <c r="N24" s="3">
        <v>19.2395</v>
      </c>
      <c r="O24" s="3">
        <v>19.273800000000001</v>
      </c>
      <c r="P24" s="3">
        <v>19.32</v>
      </c>
      <c r="Q24" s="3">
        <v>19.3719</v>
      </c>
      <c r="R24" s="3">
        <v>19.417100000000001</v>
      </c>
      <c r="S24" s="3">
        <v>19.568300000000001</v>
      </c>
    </row>
    <row r="25" spans="1:19" x14ac:dyDescent="0.2">
      <c r="A25" s="1">
        <v>34303</v>
      </c>
      <c r="B25" s="3">
        <v>16.736999999999998</v>
      </c>
      <c r="C25" s="3">
        <v>17.016500000000001</v>
      </c>
      <c r="D25" s="3">
        <v>17.238</v>
      </c>
      <c r="E25" s="3">
        <v>17.4145</v>
      </c>
      <c r="F25" s="3">
        <v>17.5625</v>
      </c>
      <c r="G25" s="3">
        <v>17.701000000000001</v>
      </c>
      <c r="H25" s="3">
        <v>17.830500000000001</v>
      </c>
      <c r="I25" s="3">
        <v>17.9465</v>
      </c>
      <c r="J25" s="3">
        <v>18.063500000000001</v>
      </c>
      <c r="K25" s="3">
        <v>18.183499999999999</v>
      </c>
      <c r="L25" s="3">
        <v>18.302</v>
      </c>
      <c r="M25" s="3">
        <v>18.399999999999999</v>
      </c>
      <c r="N25" s="3">
        <v>18.495999999999999</v>
      </c>
      <c r="O25" s="3">
        <v>18.588999999999999</v>
      </c>
      <c r="P25" s="3">
        <v>18.685500000000001</v>
      </c>
      <c r="Q25" s="3">
        <v>18.777000000000001</v>
      </c>
      <c r="R25" s="3">
        <v>18.8535</v>
      </c>
      <c r="S25" s="3">
        <v>18.838200000000001</v>
      </c>
    </row>
    <row r="26" spans="1:19" x14ac:dyDescent="0.2">
      <c r="A26" s="1">
        <v>34334</v>
      </c>
      <c r="B26" s="3">
        <v>14.5329</v>
      </c>
      <c r="C26" s="3">
        <v>14.855700000000001</v>
      </c>
      <c r="D26" s="3">
        <v>15.175700000000001</v>
      </c>
      <c r="E26" s="3">
        <v>15.4543</v>
      </c>
      <c r="F26" s="3">
        <v>15.7081</v>
      </c>
      <c r="G26" s="3">
        <v>15.9438</v>
      </c>
      <c r="H26" s="3">
        <v>16.1433</v>
      </c>
      <c r="I26" s="3">
        <v>16.3338</v>
      </c>
      <c r="J26" s="3">
        <v>16.5181</v>
      </c>
      <c r="K26" s="3">
        <v>16.6981</v>
      </c>
      <c r="L26" s="3">
        <v>16.864799999999999</v>
      </c>
      <c r="M26" s="3">
        <v>17.018599999999999</v>
      </c>
      <c r="N26" s="3">
        <v>17.156700000000001</v>
      </c>
      <c r="O26" s="3">
        <v>17.293800000000001</v>
      </c>
      <c r="P26" s="3">
        <v>17.428599999999999</v>
      </c>
      <c r="Q26" s="3">
        <v>17.560500000000001</v>
      </c>
      <c r="R26" s="3">
        <v>17.685700000000001</v>
      </c>
      <c r="S26" s="3">
        <v>17.807600000000001</v>
      </c>
    </row>
    <row r="27" spans="1:19" x14ac:dyDescent="0.2">
      <c r="A27" s="1">
        <v>34365</v>
      </c>
      <c r="B27" s="3">
        <v>15.021000000000001</v>
      </c>
      <c r="C27" s="3">
        <v>15.1533</v>
      </c>
      <c r="D27" s="3">
        <v>15.310499999999999</v>
      </c>
      <c r="E27" s="3">
        <v>15.481</v>
      </c>
      <c r="F27" s="3">
        <v>15.6538</v>
      </c>
      <c r="G27" s="3">
        <v>15.82</v>
      </c>
      <c r="H27" s="3">
        <v>15.976699999999999</v>
      </c>
      <c r="I27" s="3">
        <v>16.125699999999998</v>
      </c>
      <c r="J27" s="3">
        <v>16.2714</v>
      </c>
      <c r="K27" s="3">
        <v>16.403300000000002</v>
      </c>
      <c r="L27" s="3">
        <v>16.536200000000001</v>
      </c>
      <c r="M27" s="3">
        <v>16.669</v>
      </c>
      <c r="N27" s="3">
        <v>16.793299999999999</v>
      </c>
      <c r="O27" s="3">
        <v>16.902899999999999</v>
      </c>
      <c r="P27" s="3">
        <v>17.000499999999999</v>
      </c>
      <c r="Q27" s="3">
        <v>17.092400000000001</v>
      </c>
      <c r="R27" s="3">
        <v>17.185199999999998</v>
      </c>
      <c r="S27" s="3">
        <v>17.28</v>
      </c>
    </row>
    <row r="28" spans="1:19" x14ac:dyDescent="0.2">
      <c r="A28" s="1">
        <v>34393</v>
      </c>
      <c r="B28" s="3">
        <v>14.781599999999999</v>
      </c>
      <c r="C28" s="3">
        <v>14.8795</v>
      </c>
      <c r="D28" s="3">
        <v>15.0374</v>
      </c>
      <c r="E28" s="3">
        <v>15.228400000000001</v>
      </c>
      <c r="F28" s="3">
        <v>15.4168</v>
      </c>
      <c r="G28" s="3">
        <v>15.602600000000001</v>
      </c>
      <c r="H28" s="3">
        <v>15.776300000000001</v>
      </c>
      <c r="I28" s="3">
        <v>15.944699999999999</v>
      </c>
      <c r="J28" s="3">
        <v>16.1021</v>
      </c>
      <c r="K28" s="3">
        <v>16.257400000000001</v>
      </c>
      <c r="L28" s="3">
        <v>16.4147</v>
      </c>
      <c r="M28" s="3">
        <v>16.561599999999999</v>
      </c>
      <c r="N28" s="3">
        <v>16.682099999999998</v>
      </c>
      <c r="O28" s="3">
        <v>16.785799999999998</v>
      </c>
      <c r="P28" s="3">
        <v>16.880500000000001</v>
      </c>
      <c r="Q28" s="3">
        <v>16.968900000000001</v>
      </c>
      <c r="R28" s="3">
        <v>17.057400000000001</v>
      </c>
      <c r="S28" s="3">
        <v>17.1463</v>
      </c>
    </row>
    <row r="29" spans="1:19" x14ac:dyDescent="0.2">
      <c r="A29" s="1">
        <v>34424</v>
      </c>
      <c r="B29" s="3">
        <v>14.6539</v>
      </c>
      <c r="C29" s="3">
        <v>14.7174</v>
      </c>
      <c r="D29" s="3">
        <v>14.8248</v>
      </c>
      <c r="E29" s="3">
        <v>14.962999999999999</v>
      </c>
      <c r="F29" s="3">
        <v>15.103</v>
      </c>
      <c r="G29" s="3">
        <v>15.2509</v>
      </c>
      <c r="H29" s="3">
        <v>15.3987</v>
      </c>
      <c r="I29" s="3">
        <v>15.5365</v>
      </c>
      <c r="J29" s="3">
        <v>15.673</v>
      </c>
      <c r="K29" s="3">
        <v>15.8178</v>
      </c>
      <c r="L29" s="3">
        <v>15.9596</v>
      </c>
      <c r="M29" s="3">
        <v>16.082599999999999</v>
      </c>
      <c r="N29" s="3">
        <v>16.203499999999998</v>
      </c>
      <c r="O29" s="3">
        <v>16.32</v>
      </c>
      <c r="P29" s="3">
        <v>16.433499999999999</v>
      </c>
      <c r="Q29" s="3">
        <v>16.5396</v>
      </c>
      <c r="R29" s="3">
        <v>16.641300000000001</v>
      </c>
      <c r="S29" s="3">
        <v>16.743600000000001</v>
      </c>
    </row>
    <row r="30" spans="1:19" x14ac:dyDescent="0.2">
      <c r="A30" s="1">
        <v>34453</v>
      </c>
      <c r="B30" s="3">
        <v>16.3263</v>
      </c>
      <c r="C30" s="3">
        <v>16.188400000000001</v>
      </c>
      <c r="D30" s="3">
        <v>16.161100000000001</v>
      </c>
      <c r="E30" s="3">
        <v>16.1784</v>
      </c>
      <c r="F30" s="3">
        <v>16.2105</v>
      </c>
      <c r="G30" s="3">
        <v>16.259499999999999</v>
      </c>
      <c r="H30" s="3">
        <v>16.314699999999998</v>
      </c>
      <c r="I30" s="3">
        <v>16.3721</v>
      </c>
      <c r="J30" s="3">
        <v>16.442599999999999</v>
      </c>
      <c r="K30" s="3">
        <v>16.519500000000001</v>
      </c>
      <c r="L30" s="3">
        <v>16.588899999999999</v>
      </c>
      <c r="M30" s="3">
        <v>16.657900000000001</v>
      </c>
      <c r="N30" s="3">
        <v>16.7316</v>
      </c>
      <c r="O30" s="3">
        <v>16.8047</v>
      </c>
      <c r="P30" s="3">
        <v>16.877400000000002</v>
      </c>
      <c r="Q30" s="3">
        <v>16.95</v>
      </c>
      <c r="R30" s="3">
        <v>17.018899999999999</v>
      </c>
      <c r="S30" s="3">
        <v>17.075399999999998</v>
      </c>
    </row>
    <row r="31" spans="1:19" x14ac:dyDescent="0.2">
      <c r="A31" s="1">
        <v>34485</v>
      </c>
      <c r="B31" s="3">
        <v>17.8262</v>
      </c>
      <c r="C31" s="3">
        <v>17.449000000000002</v>
      </c>
      <c r="D31" s="3">
        <v>17.2681</v>
      </c>
      <c r="E31" s="3">
        <v>17.1738</v>
      </c>
      <c r="F31" s="3">
        <v>17.1233</v>
      </c>
      <c r="G31" s="3">
        <v>17.098600000000001</v>
      </c>
      <c r="H31" s="3">
        <v>17.0929</v>
      </c>
      <c r="I31" s="3">
        <v>17.098099999999999</v>
      </c>
      <c r="J31" s="3">
        <v>17.105699999999999</v>
      </c>
      <c r="K31" s="3">
        <v>17.115200000000002</v>
      </c>
      <c r="L31" s="3">
        <v>17.131</v>
      </c>
      <c r="M31" s="3">
        <v>17.154299999999999</v>
      </c>
      <c r="N31" s="3">
        <v>17.178100000000001</v>
      </c>
      <c r="O31" s="3">
        <v>17.204799999999999</v>
      </c>
      <c r="P31" s="3">
        <v>17.2319</v>
      </c>
      <c r="Q31" s="3">
        <v>17.2624</v>
      </c>
      <c r="R31" s="3">
        <v>17.294799999999999</v>
      </c>
      <c r="S31" s="3">
        <v>17.334299999999999</v>
      </c>
    </row>
    <row r="32" spans="1:19" x14ac:dyDescent="0.2">
      <c r="A32" s="1">
        <v>34515</v>
      </c>
      <c r="B32" s="3">
        <v>19.0686</v>
      </c>
      <c r="C32" s="3">
        <v>18.4864</v>
      </c>
      <c r="D32" s="3">
        <v>18.1982</v>
      </c>
      <c r="E32" s="3">
        <v>18.0291</v>
      </c>
      <c r="F32" s="3">
        <v>17.920000000000002</v>
      </c>
      <c r="G32" s="3">
        <v>17.853200000000001</v>
      </c>
      <c r="H32" s="3">
        <v>17.8127</v>
      </c>
      <c r="I32" s="3">
        <v>17.776399999999999</v>
      </c>
      <c r="J32" s="3">
        <v>17.749099999999999</v>
      </c>
      <c r="K32" s="3">
        <v>17.743600000000001</v>
      </c>
      <c r="L32" s="3">
        <v>17.7636</v>
      </c>
      <c r="M32" s="3">
        <v>17.790500000000002</v>
      </c>
      <c r="N32" s="3">
        <v>17.816800000000001</v>
      </c>
      <c r="O32" s="3">
        <v>17.8445</v>
      </c>
      <c r="P32" s="3">
        <v>17.873200000000001</v>
      </c>
      <c r="Q32" s="3">
        <v>17.901800000000001</v>
      </c>
      <c r="R32" s="3">
        <v>17.932300000000001</v>
      </c>
      <c r="S32" s="3">
        <v>17.968599999999999</v>
      </c>
    </row>
    <row r="33" spans="1:19" x14ac:dyDescent="0.2">
      <c r="A33" s="1">
        <v>34544</v>
      </c>
      <c r="B33" s="3">
        <v>19.657</v>
      </c>
      <c r="C33" s="3">
        <v>19.201000000000001</v>
      </c>
      <c r="D33" s="3">
        <v>18.9085</v>
      </c>
      <c r="E33" s="3">
        <v>18.721499999999999</v>
      </c>
      <c r="F33" s="3">
        <v>18.604500000000002</v>
      </c>
      <c r="G33" s="3">
        <v>18.529499999999999</v>
      </c>
      <c r="H33" s="3">
        <v>18.464500000000001</v>
      </c>
      <c r="I33" s="3">
        <v>18.4085</v>
      </c>
      <c r="J33" s="3">
        <v>18.372499999999999</v>
      </c>
      <c r="K33" s="3">
        <v>18.368500000000001</v>
      </c>
      <c r="L33" s="3">
        <v>18.382000000000001</v>
      </c>
      <c r="M33" s="3">
        <v>18.399999999999999</v>
      </c>
      <c r="N33" s="3">
        <v>18.419</v>
      </c>
      <c r="O33" s="3">
        <v>18.437999999999999</v>
      </c>
      <c r="P33" s="3">
        <v>18.4605</v>
      </c>
      <c r="Q33" s="3">
        <v>18.485499999999998</v>
      </c>
      <c r="R33" s="3">
        <v>18.515000000000001</v>
      </c>
      <c r="S33" s="3">
        <v>18.548999999999999</v>
      </c>
    </row>
    <row r="34" spans="1:19" x14ac:dyDescent="0.2">
      <c r="A34" s="1">
        <v>34577</v>
      </c>
      <c r="B34" s="3">
        <v>18.379100000000001</v>
      </c>
      <c r="C34" s="3">
        <v>18.2896</v>
      </c>
      <c r="D34" s="3">
        <v>18.215699999999998</v>
      </c>
      <c r="E34" s="3">
        <v>18.148700000000002</v>
      </c>
      <c r="F34" s="3">
        <v>18.084299999999999</v>
      </c>
      <c r="G34" s="3">
        <v>18.034800000000001</v>
      </c>
      <c r="H34" s="3">
        <v>17.997</v>
      </c>
      <c r="I34" s="3">
        <v>17.9739</v>
      </c>
      <c r="J34" s="3">
        <v>17.967400000000001</v>
      </c>
      <c r="K34" s="3">
        <v>17.9739</v>
      </c>
      <c r="L34" s="3">
        <v>17.9922</v>
      </c>
      <c r="M34" s="3">
        <v>18.010899999999999</v>
      </c>
      <c r="N34" s="3">
        <v>18.029599999999999</v>
      </c>
      <c r="O34" s="3">
        <v>18.049099999999999</v>
      </c>
      <c r="P34" s="3">
        <v>18.070900000000002</v>
      </c>
      <c r="Q34" s="3">
        <v>18.096499999999999</v>
      </c>
      <c r="R34" s="3">
        <v>18.128699999999998</v>
      </c>
      <c r="S34" s="3">
        <v>18.159099999999999</v>
      </c>
    </row>
    <row r="35" spans="1:19" x14ac:dyDescent="0.2">
      <c r="A35" s="1">
        <v>34607</v>
      </c>
      <c r="B35" s="3">
        <v>17.467099999999999</v>
      </c>
      <c r="C35" s="3">
        <v>17.589500000000001</v>
      </c>
      <c r="D35" s="3">
        <v>17.708600000000001</v>
      </c>
      <c r="E35" s="3">
        <v>17.7714</v>
      </c>
      <c r="F35" s="3">
        <v>17.814800000000002</v>
      </c>
      <c r="G35" s="3">
        <v>17.849</v>
      </c>
      <c r="H35" s="3">
        <v>17.879000000000001</v>
      </c>
      <c r="I35" s="3">
        <v>17.906700000000001</v>
      </c>
      <c r="J35" s="3">
        <v>17.934799999999999</v>
      </c>
      <c r="K35" s="3">
        <v>17.9633</v>
      </c>
      <c r="L35" s="3">
        <v>17.991</v>
      </c>
      <c r="M35" s="3">
        <v>18.014800000000001</v>
      </c>
      <c r="N35" s="3">
        <v>18.039000000000001</v>
      </c>
      <c r="O35" s="3">
        <v>18.064800000000002</v>
      </c>
      <c r="P35" s="3">
        <v>18.092400000000001</v>
      </c>
      <c r="Q35" s="3">
        <v>18.119499999999999</v>
      </c>
      <c r="R35" s="3">
        <v>18.146699999999999</v>
      </c>
      <c r="S35" s="3">
        <v>18.136399999999998</v>
      </c>
    </row>
    <row r="36" spans="1:19" x14ac:dyDescent="0.2">
      <c r="A36" s="1">
        <v>34638</v>
      </c>
      <c r="B36" s="3">
        <v>17.711400000000001</v>
      </c>
      <c r="C36" s="3">
        <v>17.7714</v>
      </c>
      <c r="D36" s="3">
        <v>17.790500000000002</v>
      </c>
      <c r="E36" s="3">
        <v>17.776199999999999</v>
      </c>
      <c r="F36" s="3">
        <v>17.771000000000001</v>
      </c>
      <c r="G36" s="3">
        <v>17.771000000000001</v>
      </c>
      <c r="H36" s="3">
        <v>17.776700000000002</v>
      </c>
      <c r="I36" s="3">
        <v>17.791</v>
      </c>
      <c r="J36" s="3">
        <v>17.816199999999998</v>
      </c>
      <c r="K36" s="3">
        <v>17.841000000000001</v>
      </c>
      <c r="L36" s="3">
        <v>17.862400000000001</v>
      </c>
      <c r="M36" s="3">
        <v>17.8767</v>
      </c>
      <c r="N36" s="3">
        <v>17.89</v>
      </c>
      <c r="O36" s="3">
        <v>17.904800000000002</v>
      </c>
      <c r="P36" s="3">
        <v>17.931899999999999</v>
      </c>
      <c r="Q36" s="3">
        <v>17.965699999999998</v>
      </c>
      <c r="R36" s="3">
        <v>17.995699999999999</v>
      </c>
      <c r="S36" s="3">
        <v>18.097899999999999</v>
      </c>
    </row>
    <row r="37" spans="1:19" x14ac:dyDescent="0.2">
      <c r="A37" s="1">
        <v>34668</v>
      </c>
      <c r="B37" s="3">
        <v>18.096</v>
      </c>
      <c r="C37" s="3">
        <v>18.014500000000002</v>
      </c>
      <c r="D37" s="3">
        <v>17.9345</v>
      </c>
      <c r="E37" s="3">
        <v>17.877500000000001</v>
      </c>
      <c r="F37" s="3">
        <v>17.835000000000001</v>
      </c>
      <c r="G37" s="3">
        <v>17.803000000000001</v>
      </c>
      <c r="H37" s="3">
        <v>17.78</v>
      </c>
      <c r="I37" s="3">
        <v>17.793500000000002</v>
      </c>
      <c r="J37" s="3">
        <v>17.819500000000001</v>
      </c>
      <c r="K37" s="3">
        <v>17.84</v>
      </c>
      <c r="L37" s="3">
        <v>17.86</v>
      </c>
      <c r="M37" s="3">
        <v>17.882000000000001</v>
      </c>
      <c r="N37" s="3">
        <v>17.91</v>
      </c>
      <c r="O37" s="3">
        <v>17.950500000000002</v>
      </c>
      <c r="P37" s="3">
        <v>17.992999999999999</v>
      </c>
      <c r="Q37" s="3">
        <v>18.035</v>
      </c>
      <c r="R37" s="3">
        <v>18.071999999999999</v>
      </c>
      <c r="S37" s="3">
        <v>18.0871</v>
      </c>
    </row>
    <row r="38" spans="1:19" x14ac:dyDescent="0.2">
      <c r="A38" s="1">
        <v>34698</v>
      </c>
      <c r="B38" s="3">
        <v>17.156199999999998</v>
      </c>
      <c r="C38" s="3">
        <v>17.1724</v>
      </c>
      <c r="D38" s="3">
        <v>17.228999999999999</v>
      </c>
      <c r="E38" s="3">
        <v>17.293800000000001</v>
      </c>
      <c r="F38" s="3">
        <v>17.344799999999999</v>
      </c>
      <c r="G38" s="3">
        <v>17.3919</v>
      </c>
      <c r="H38" s="3">
        <v>17.439499999999999</v>
      </c>
      <c r="I38" s="3">
        <v>17.485199999999999</v>
      </c>
      <c r="J38" s="3">
        <v>17.530999999999999</v>
      </c>
      <c r="K38" s="3">
        <v>17.5686</v>
      </c>
      <c r="L38" s="3">
        <v>17.601900000000001</v>
      </c>
      <c r="M38" s="3">
        <v>17.6386</v>
      </c>
      <c r="N38" s="3">
        <v>17.687100000000001</v>
      </c>
      <c r="O38" s="3">
        <v>17.731000000000002</v>
      </c>
      <c r="P38" s="3">
        <v>17.771899999999999</v>
      </c>
      <c r="Q38" s="3">
        <v>17.814299999999999</v>
      </c>
      <c r="R38" s="3">
        <v>17.862400000000001</v>
      </c>
      <c r="S38" s="3">
        <v>17.866399999999999</v>
      </c>
    </row>
    <row r="39" spans="1:19" x14ac:dyDescent="0.2">
      <c r="A39" s="1">
        <v>34730</v>
      </c>
      <c r="B39" s="3">
        <v>17.993300000000001</v>
      </c>
      <c r="C39" s="3">
        <v>17.876200000000001</v>
      </c>
      <c r="D39" s="3">
        <v>17.805700000000002</v>
      </c>
      <c r="E39" s="3">
        <v>17.7576</v>
      </c>
      <c r="F39" s="3">
        <v>17.722899999999999</v>
      </c>
      <c r="G39" s="3">
        <v>17.713799999999999</v>
      </c>
      <c r="H39" s="3">
        <v>17.7105</v>
      </c>
      <c r="I39" s="3">
        <v>17.706700000000001</v>
      </c>
      <c r="J39" s="3">
        <v>17.701000000000001</v>
      </c>
      <c r="K39" s="3">
        <v>17.692900000000002</v>
      </c>
      <c r="L39" s="3">
        <v>17.695699999999999</v>
      </c>
      <c r="M39" s="3">
        <v>17.705200000000001</v>
      </c>
      <c r="N39" s="3">
        <v>17.72</v>
      </c>
      <c r="O39" s="3">
        <v>17.731400000000001</v>
      </c>
      <c r="P39" s="3">
        <v>17.744299999999999</v>
      </c>
      <c r="Q39" s="3">
        <v>17.766200000000001</v>
      </c>
      <c r="R39" s="3">
        <v>17.796700000000001</v>
      </c>
      <c r="S39" s="3">
        <v>17.827400000000001</v>
      </c>
    </row>
    <row r="40" spans="1:19" x14ac:dyDescent="0.2">
      <c r="A40" s="1">
        <v>34758</v>
      </c>
      <c r="B40" s="3">
        <v>18.534700000000001</v>
      </c>
      <c r="C40" s="3">
        <v>18.351099999999999</v>
      </c>
      <c r="D40" s="3">
        <v>18.1905</v>
      </c>
      <c r="E40" s="3">
        <v>18.066299999999998</v>
      </c>
      <c r="F40" s="3">
        <v>17.9742</v>
      </c>
      <c r="G40" s="3">
        <v>17.903199999999998</v>
      </c>
      <c r="H40" s="3">
        <v>17.845800000000001</v>
      </c>
      <c r="I40" s="3">
        <v>17.79</v>
      </c>
      <c r="J40" s="3">
        <v>17.740500000000001</v>
      </c>
      <c r="K40" s="3">
        <v>17.705300000000001</v>
      </c>
      <c r="L40" s="3">
        <v>17.703700000000001</v>
      </c>
      <c r="M40" s="3">
        <v>17.703199999999999</v>
      </c>
      <c r="N40" s="3">
        <v>17.7011</v>
      </c>
      <c r="O40" s="3">
        <v>17.6953</v>
      </c>
      <c r="P40" s="3">
        <v>17.7011</v>
      </c>
      <c r="Q40" s="3">
        <v>17.725300000000001</v>
      </c>
      <c r="R40" s="3">
        <v>17.748899999999999</v>
      </c>
      <c r="S40" s="3">
        <v>17.773199999999999</v>
      </c>
    </row>
    <row r="41" spans="1:19" x14ac:dyDescent="0.2">
      <c r="A41" s="1">
        <v>34789</v>
      </c>
      <c r="B41" s="3">
        <v>18.554300000000001</v>
      </c>
      <c r="C41" s="3">
        <v>18.435700000000001</v>
      </c>
      <c r="D41" s="3">
        <v>18.319600000000001</v>
      </c>
      <c r="E41" s="3">
        <v>18.199100000000001</v>
      </c>
      <c r="F41" s="3">
        <v>18.104800000000001</v>
      </c>
      <c r="G41" s="3">
        <v>18.0322</v>
      </c>
      <c r="H41" s="3">
        <v>17.969100000000001</v>
      </c>
      <c r="I41" s="3">
        <v>17.9117</v>
      </c>
      <c r="J41" s="3">
        <v>17.871300000000002</v>
      </c>
      <c r="K41" s="3">
        <v>17.853899999999999</v>
      </c>
      <c r="L41" s="3">
        <v>17.837800000000001</v>
      </c>
      <c r="M41" s="3">
        <v>17.822199999999999</v>
      </c>
      <c r="N41" s="3">
        <v>17.810400000000001</v>
      </c>
      <c r="O41" s="3">
        <v>17.815200000000001</v>
      </c>
      <c r="P41" s="3">
        <v>17.843499999999999</v>
      </c>
      <c r="Q41" s="3">
        <v>17.870899999999999</v>
      </c>
      <c r="R41" s="3">
        <v>17.903500000000001</v>
      </c>
      <c r="S41" s="3">
        <v>17.9282</v>
      </c>
    </row>
    <row r="42" spans="1:19" x14ac:dyDescent="0.2">
      <c r="A42" s="1">
        <v>34817</v>
      </c>
      <c r="B42" s="3">
        <v>19.887899999999998</v>
      </c>
      <c r="C42" s="3">
        <v>19.653700000000001</v>
      </c>
      <c r="D42" s="3">
        <v>19.3826</v>
      </c>
      <c r="E42" s="3">
        <v>19.119499999999999</v>
      </c>
      <c r="F42" s="3">
        <v>18.915299999999998</v>
      </c>
      <c r="G42" s="3">
        <v>18.764199999999999</v>
      </c>
      <c r="H42" s="3">
        <v>18.628900000000002</v>
      </c>
      <c r="I42" s="3">
        <v>18.520499999999998</v>
      </c>
      <c r="J42" s="3">
        <v>18.432600000000001</v>
      </c>
      <c r="K42" s="3">
        <v>18.360499999999998</v>
      </c>
      <c r="L42" s="3">
        <v>18.2926</v>
      </c>
      <c r="M42" s="3">
        <v>18.2437</v>
      </c>
      <c r="N42" s="3">
        <v>18.224699999999999</v>
      </c>
      <c r="O42" s="3">
        <v>18.237400000000001</v>
      </c>
      <c r="P42" s="3">
        <v>18.251100000000001</v>
      </c>
      <c r="Q42" s="3">
        <v>18.266300000000001</v>
      </c>
      <c r="R42" s="3">
        <v>18.279499999999999</v>
      </c>
      <c r="S42" s="3">
        <v>18.286000000000001</v>
      </c>
    </row>
    <row r="43" spans="1:19" x14ac:dyDescent="0.2">
      <c r="A43" s="1">
        <v>34850</v>
      </c>
      <c r="B43" s="3">
        <v>19.740500000000001</v>
      </c>
      <c r="C43" s="3">
        <v>19.572700000000001</v>
      </c>
      <c r="D43" s="3">
        <v>19.340900000000001</v>
      </c>
      <c r="E43" s="3">
        <v>19.1173</v>
      </c>
      <c r="F43" s="3">
        <v>18.942299999999999</v>
      </c>
      <c r="G43" s="3">
        <v>18.804099999999998</v>
      </c>
      <c r="H43" s="3">
        <v>18.676400000000001</v>
      </c>
      <c r="I43" s="3">
        <v>18.567299999999999</v>
      </c>
      <c r="J43" s="3">
        <v>18.4864</v>
      </c>
      <c r="K43" s="3">
        <v>18.405000000000001</v>
      </c>
      <c r="L43" s="3">
        <v>18.332699999999999</v>
      </c>
      <c r="M43" s="3">
        <v>18.288599999999999</v>
      </c>
      <c r="N43" s="3">
        <v>18.269100000000002</v>
      </c>
      <c r="O43" s="3">
        <v>18.254999999999999</v>
      </c>
      <c r="P43" s="3">
        <v>18.249500000000001</v>
      </c>
      <c r="Q43" s="3">
        <v>18.247299999999999</v>
      </c>
      <c r="R43" s="3">
        <v>18.243200000000002</v>
      </c>
      <c r="S43" s="3">
        <v>18.246400000000001</v>
      </c>
    </row>
    <row r="44" spans="1:19" x14ac:dyDescent="0.2">
      <c r="A44" s="1">
        <v>34880</v>
      </c>
      <c r="B44" s="3">
        <v>18.400500000000001</v>
      </c>
      <c r="C44" s="3">
        <v>18.251799999999999</v>
      </c>
      <c r="D44" s="3">
        <v>18.103200000000001</v>
      </c>
      <c r="E44" s="3">
        <v>18.002700000000001</v>
      </c>
      <c r="F44" s="3">
        <v>17.935500000000001</v>
      </c>
      <c r="G44" s="3">
        <v>17.903600000000001</v>
      </c>
      <c r="H44" s="3">
        <v>17.878599999999999</v>
      </c>
      <c r="I44" s="3">
        <v>17.854500000000002</v>
      </c>
      <c r="J44" s="3">
        <v>17.831800000000001</v>
      </c>
      <c r="K44" s="3">
        <v>17.8127</v>
      </c>
      <c r="L44" s="3">
        <v>17.846800000000002</v>
      </c>
      <c r="M44" s="3">
        <v>17.801400000000001</v>
      </c>
      <c r="N44" s="3">
        <v>17.790900000000001</v>
      </c>
      <c r="O44" s="3">
        <v>17.792300000000001</v>
      </c>
      <c r="P44" s="3">
        <v>17.8032</v>
      </c>
      <c r="Q44" s="3">
        <v>17.8141</v>
      </c>
      <c r="R44" s="3">
        <v>17.840900000000001</v>
      </c>
      <c r="S44" s="3">
        <v>17.890499999999999</v>
      </c>
    </row>
    <row r="45" spans="1:19" x14ac:dyDescent="0.2">
      <c r="A45" s="1">
        <v>34911</v>
      </c>
      <c r="B45" s="3">
        <v>17.256799999999998</v>
      </c>
      <c r="C45" s="3">
        <v>17.060500000000001</v>
      </c>
      <c r="D45" s="3">
        <v>16.991599999999998</v>
      </c>
      <c r="E45" s="3">
        <v>16.991599999999998</v>
      </c>
      <c r="F45" s="3">
        <v>17.008400000000002</v>
      </c>
      <c r="G45" s="3">
        <v>17.038900000000002</v>
      </c>
      <c r="H45" s="3">
        <v>17.0642</v>
      </c>
      <c r="I45" s="3">
        <v>17.085799999999999</v>
      </c>
      <c r="J45" s="3">
        <v>17.104199999999999</v>
      </c>
      <c r="K45" s="3">
        <v>17.1279</v>
      </c>
      <c r="L45" s="3">
        <v>17.1553</v>
      </c>
      <c r="M45" s="3">
        <v>17.188400000000001</v>
      </c>
      <c r="N45" s="3">
        <v>17.224699999999999</v>
      </c>
      <c r="O45" s="3">
        <v>17.266300000000001</v>
      </c>
      <c r="P45" s="3">
        <v>17.308399999999999</v>
      </c>
      <c r="Q45" s="3">
        <v>17.351600000000001</v>
      </c>
      <c r="R45" s="3">
        <v>17.39</v>
      </c>
      <c r="S45" s="3">
        <v>17.409199999999998</v>
      </c>
    </row>
    <row r="46" spans="1:19" x14ac:dyDescent="0.2">
      <c r="A46" s="1">
        <v>34942</v>
      </c>
      <c r="B46" s="3">
        <v>17.8126</v>
      </c>
      <c r="C46" s="3">
        <v>17.514299999999999</v>
      </c>
      <c r="D46" s="3">
        <v>17.354299999999999</v>
      </c>
      <c r="E46" s="3">
        <v>17.281300000000002</v>
      </c>
      <c r="F46" s="3">
        <v>17.252600000000001</v>
      </c>
      <c r="G46" s="3">
        <v>17.240400000000001</v>
      </c>
      <c r="H46" s="3">
        <v>17.229099999999999</v>
      </c>
      <c r="I46" s="3">
        <v>17.2239</v>
      </c>
      <c r="J46" s="3">
        <v>17.221299999999999</v>
      </c>
      <c r="K46" s="3">
        <v>17.2196</v>
      </c>
      <c r="L46" s="3">
        <v>17.2209</v>
      </c>
      <c r="M46" s="3">
        <v>17.2361</v>
      </c>
      <c r="N46" s="3">
        <v>17.259599999999999</v>
      </c>
      <c r="O46" s="3">
        <v>17.283899999999999</v>
      </c>
      <c r="P46" s="3">
        <v>17.3126</v>
      </c>
      <c r="Q46" s="3">
        <v>17.342600000000001</v>
      </c>
      <c r="R46" s="3">
        <v>17.367799999999999</v>
      </c>
      <c r="S46" s="3">
        <v>17.3706</v>
      </c>
    </row>
    <row r="47" spans="1:19" x14ac:dyDescent="0.2">
      <c r="A47" s="1">
        <v>34971</v>
      </c>
      <c r="B47" s="3">
        <v>18.207999999999998</v>
      </c>
      <c r="C47" s="3">
        <v>17.853999999999999</v>
      </c>
      <c r="D47" s="3">
        <v>17.66</v>
      </c>
      <c r="E47" s="3">
        <v>17.543500000000002</v>
      </c>
      <c r="F47" s="3">
        <v>17.470500000000001</v>
      </c>
      <c r="G47" s="3">
        <v>17.414999999999999</v>
      </c>
      <c r="H47" s="3">
        <v>17.359500000000001</v>
      </c>
      <c r="I47" s="3">
        <v>17.306000000000001</v>
      </c>
      <c r="J47" s="3">
        <v>17.259</v>
      </c>
      <c r="K47" s="3">
        <v>17.227</v>
      </c>
      <c r="L47" s="3">
        <v>17.22</v>
      </c>
      <c r="M47" s="3">
        <v>17.230499999999999</v>
      </c>
      <c r="N47" s="3">
        <v>17.240500000000001</v>
      </c>
      <c r="O47" s="3">
        <v>17.256</v>
      </c>
      <c r="P47" s="3">
        <v>17.274000000000001</v>
      </c>
      <c r="Q47" s="3">
        <v>17.2925</v>
      </c>
      <c r="R47" s="3">
        <v>17.312000000000001</v>
      </c>
      <c r="S47" s="3">
        <v>17.329499999999999</v>
      </c>
    </row>
    <row r="48" spans="1:19" x14ac:dyDescent="0.2">
      <c r="A48" s="1">
        <v>35003</v>
      </c>
      <c r="B48" s="3">
        <v>17.3977</v>
      </c>
      <c r="C48" s="3">
        <v>17.16</v>
      </c>
      <c r="D48" s="3">
        <v>17.044499999999999</v>
      </c>
      <c r="E48" s="3">
        <v>16.991399999999999</v>
      </c>
      <c r="F48" s="3">
        <v>16.954499999999999</v>
      </c>
      <c r="G48" s="3">
        <v>16.918199999999999</v>
      </c>
      <c r="H48" s="3">
        <v>16.884499999999999</v>
      </c>
      <c r="I48" s="3">
        <v>16.860499999999998</v>
      </c>
      <c r="J48" s="3">
        <v>16.8445</v>
      </c>
      <c r="K48" s="3">
        <v>16.841799999999999</v>
      </c>
      <c r="L48" s="3">
        <v>16.848199999999999</v>
      </c>
      <c r="M48" s="3">
        <v>16.8523</v>
      </c>
      <c r="N48" s="3">
        <v>16.8614</v>
      </c>
      <c r="O48" s="3">
        <v>16.872699999999998</v>
      </c>
      <c r="P48" s="3">
        <v>16.8841</v>
      </c>
      <c r="Q48" s="3">
        <v>16.892299999999999</v>
      </c>
      <c r="R48" s="3">
        <v>16.899999999999999</v>
      </c>
      <c r="S48" s="3">
        <v>16.9068</v>
      </c>
    </row>
    <row r="49" spans="1:19" x14ac:dyDescent="0.2">
      <c r="A49" s="1">
        <v>35033</v>
      </c>
      <c r="B49" s="3">
        <v>17.998000000000001</v>
      </c>
      <c r="C49" s="3">
        <v>17.717500000000001</v>
      </c>
      <c r="D49" s="3">
        <v>17.536000000000001</v>
      </c>
      <c r="E49" s="3">
        <v>17.4085</v>
      </c>
      <c r="F49" s="3">
        <v>17.306000000000001</v>
      </c>
      <c r="G49" s="3">
        <v>17.217500000000001</v>
      </c>
      <c r="H49" s="3">
        <v>17.142499999999998</v>
      </c>
      <c r="I49" s="3">
        <v>17.093</v>
      </c>
      <c r="J49" s="3">
        <v>17.053000000000001</v>
      </c>
      <c r="K49" s="3">
        <v>17.018000000000001</v>
      </c>
      <c r="L49" s="3">
        <v>16.984000000000002</v>
      </c>
      <c r="M49" s="3">
        <v>16.96</v>
      </c>
      <c r="N49" s="3">
        <v>16.9465</v>
      </c>
      <c r="O49" s="3">
        <v>16.9375</v>
      </c>
      <c r="P49" s="3">
        <v>16.929500000000001</v>
      </c>
      <c r="Q49" s="3">
        <v>16.922000000000001</v>
      </c>
      <c r="R49" s="3">
        <v>16.914000000000001</v>
      </c>
      <c r="S49" s="3">
        <v>16.9115</v>
      </c>
    </row>
    <row r="50" spans="1:19" x14ac:dyDescent="0.2">
      <c r="A50" s="1">
        <v>35062</v>
      </c>
      <c r="B50" s="3">
        <v>19.037500000000001</v>
      </c>
      <c r="C50" s="3">
        <v>18.656500000000001</v>
      </c>
      <c r="D50" s="3">
        <v>18.363499999999998</v>
      </c>
      <c r="E50" s="3">
        <v>18.147500000000001</v>
      </c>
      <c r="F50" s="3">
        <v>17.975999999999999</v>
      </c>
      <c r="G50" s="3">
        <v>17.835999999999999</v>
      </c>
      <c r="H50" s="3">
        <v>17.723500000000001</v>
      </c>
      <c r="I50" s="3">
        <v>17.643999999999998</v>
      </c>
      <c r="J50" s="3">
        <v>17.573499999999999</v>
      </c>
      <c r="K50" s="3">
        <v>17.506</v>
      </c>
      <c r="L50" s="3">
        <v>17.443999999999999</v>
      </c>
      <c r="M50" s="3">
        <v>17.396999999999998</v>
      </c>
      <c r="N50" s="3">
        <v>17.361499999999999</v>
      </c>
      <c r="O50" s="3">
        <v>17.331</v>
      </c>
      <c r="P50" s="3">
        <v>17.304500000000001</v>
      </c>
      <c r="Q50" s="3">
        <v>17.279</v>
      </c>
      <c r="R50" s="3">
        <v>17.2545</v>
      </c>
      <c r="S50" s="3">
        <v>17.236499999999999</v>
      </c>
    </row>
    <row r="51" spans="1:19" x14ac:dyDescent="0.2">
      <c r="A51" s="1">
        <v>35095</v>
      </c>
      <c r="B51" s="3">
        <v>18.700500000000002</v>
      </c>
      <c r="C51" s="3">
        <v>18.2471</v>
      </c>
      <c r="D51" s="3">
        <v>17.9419</v>
      </c>
      <c r="E51" s="3">
        <v>17.731000000000002</v>
      </c>
      <c r="F51" s="3">
        <v>17.572399999999998</v>
      </c>
      <c r="G51" s="3">
        <v>17.4557</v>
      </c>
      <c r="H51" s="3">
        <v>17.3643</v>
      </c>
      <c r="I51" s="3">
        <v>17.302399999999999</v>
      </c>
      <c r="J51" s="3">
        <v>17.244800000000001</v>
      </c>
      <c r="K51" s="3">
        <v>17.189499999999999</v>
      </c>
      <c r="L51" s="3">
        <v>17.150500000000001</v>
      </c>
      <c r="M51" s="3">
        <v>17.131900000000002</v>
      </c>
      <c r="N51" s="3">
        <v>17.111000000000001</v>
      </c>
      <c r="O51" s="3">
        <v>17.079999999999998</v>
      </c>
      <c r="P51" s="3">
        <v>17.0519</v>
      </c>
      <c r="Q51" s="3">
        <v>17.029</v>
      </c>
      <c r="R51" s="3">
        <v>17.015699999999999</v>
      </c>
      <c r="S51" s="3">
        <v>17.005199999999999</v>
      </c>
    </row>
    <row r="52" spans="1:19" x14ac:dyDescent="0.2">
      <c r="A52" s="1">
        <v>35124</v>
      </c>
      <c r="B52" s="3">
        <v>18.782499999999999</v>
      </c>
      <c r="C52" s="3">
        <v>18.1435</v>
      </c>
      <c r="D52" s="3">
        <v>17.797000000000001</v>
      </c>
      <c r="E52" s="3">
        <v>17.572500000000002</v>
      </c>
      <c r="F52" s="3">
        <v>17.430499999999999</v>
      </c>
      <c r="G52" s="3">
        <v>17.326000000000001</v>
      </c>
      <c r="H52" s="3">
        <v>17.244499999999999</v>
      </c>
      <c r="I52" s="3">
        <v>17.178999999999998</v>
      </c>
      <c r="J52" s="3">
        <v>17.133500000000002</v>
      </c>
      <c r="K52" s="3">
        <v>17.1065</v>
      </c>
      <c r="L52" s="3">
        <v>17.085999999999999</v>
      </c>
      <c r="M52" s="3">
        <v>17.07</v>
      </c>
      <c r="N52" s="3">
        <v>17.052</v>
      </c>
      <c r="O52" s="3">
        <v>17.038</v>
      </c>
      <c r="P52" s="3">
        <v>17.026499999999999</v>
      </c>
      <c r="Q52" s="3">
        <v>17.017499999999998</v>
      </c>
      <c r="R52" s="3">
        <v>17.028500000000001</v>
      </c>
      <c r="S52" s="3">
        <v>17.0425</v>
      </c>
    </row>
    <row r="53" spans="1:19" x14ac:dyDescent="0.2">
      <c r="A53" s="1">
        <v>35153</v>
      </c>
      <c r="B53" s="3">
        <v>21.181899999999999</v>
      </c>
      <c r="C53" s="3">
        <v>19.7486</v>
      </c>
      <c r="D53" s="3">
        <v>18.923300000000001</v>
      </c>
      <c r="E53" s="3">
        <v>18.442399999999999</v>
      </c>
      <c r="F53" s="3">
        <v>18.149000000000001</v>
      </c>
      <c r="G53" s="3">
        <v>17.9514</v>
      </c>
      <c r="H53" s="3">
        <v>17.807600000000001</v>
      </c>
      <c r="I53" s="3">
        <v>17.678599999999999</v>
      </c>
      <c r="J53" s="3">
        <v>17.584800000000001</v>
      </c>
      <c r="K53" s="3">
        <v>17.518999999999998</v>
      </c>
      <c r="L53" s="3">
        <v>17.454799999999999</v>
      </c>
      <c r="M53" s="3">
        <v>17.392900000000001</v>
      </c>
      <c r="N53" s="3">
        <v>17.331900000000001</v>
      </c>
      <c r="O53" s="3">
        <v>17.275200000000002</v>
      </c>
      <c r="P53" s="3">
        <v>17.231400000000001</v>
      </c>
      <c r="Q53" s="3">
        <v>17.208600000000001</v>
      </c>
      <c r="R53" s="3">
        <v>17.202400000000001</v>
      </c>
      <c r="S53" s="3">
        <v>17.212900000000001</v>
      </c>
    </row>
    <row r="54" spans="1:19" x14ac:dyDescent="0.2">
      <c r="A54" s="1">
        <v>35185</v>
      </c>
      <c r="B54" s="3">
        <v>23.295200000000001</v>
      </c>
      <c r="C54" s="3">
        <v>21.217099999999999</v>
      </c>
      <c r="D54" s="3">
        <v>19.993300000000001</v>
      </c>
      <c r="E54" s="3">
        <v>19.2638</v>
      </c>
      <c r="F54" s="3">
        <v>18.8748</v>
      </c>
      <c r="G54" s="3">
        <v>18.6676</v>
      </c>
      <c r="H54" s="3">
        <v>18.510999999999999</v>
      </c>
      <c r="I54" s="3">
        <v>18.369499999999999</v>
      </c>
      <c r="J54" s="3">
        <v>18.257100000000001</v>
      </c>
      <c r="K54" s="3">
        <v>18.1538</v>
      </c>
      <c r="L54" s="3">
        <v>18.072900000000001</v>
      </c>
      <c r="M54" s="3">
        <v>18.001899999999999</v>
      </c>
      <c r="N54" s="3">
        <v>17.938099999999999</v>
      </c>
      <c r="O54" s="3">
        <v>17.883299999999998</v>
      </c>
      <c r="P54" s="3">
        <v>17.851900000000001</v>
      </c>
      <c r="Q54" s="3">
        <v>17.831900000000001</v>
      </c>
      <c r="R54" s="3">
        <v>17.831900000000001</v>
      </c>
      <c r="S54" s="3">
        <v>17.833300000000001</v>
      </c>
    </row>
    <row r="55" spans="1:19" x14ac:dyDescent="0.2">
      <c r="A55" s="1">
        <v>35216</v>
      </c>
      <c r="B55" s="3">
        <v>21.091799999999999</v>
      </c>
      <c r="C55" s="3">
        <v>20.0627</v>
      </c>
      <c r="D55" s="3">
        <v>19.385899999999999</v>
      </c>
      <c r="E55" s="3">
        <v>18.932300000000001</v>
      </c>
      <c r="F55" s="3">
        <v>18.694099999999999</v>
      </c>
      <c r="G55" s="3">
        <v>18.508199999999999</v>
      </c>
      <c r="H55" s="3">
        <v>18.351400000000002</v>
      </c>
      <c r="I55" s="3">
        <v>18.212299999999999</v>
      </c>
      <c r="J55" s="3">
        <v>18.083200000000001</v>
      </c>
      <c r="K55" s="3">
        <v>17.976400000000002</v>
      </c>
      <c r="L55" s="3">
        <v>17.892700000000001</v>
      </c>
      <c r="M55" s="3">
        <v>17.834499999999998</v>
      </c>
      <c r="N55" s="3">
        <v>17.792300000000001</v>
      </c>
      <c r="O55" s="3">
        <v>17.757300000000001</v>
      </c>
      <c r="P55" s="3">
        <v>17.724499999999999</v>
      </c>
      <c r="Q55" s="3">
        <v>17.6936</v>
      </c>
      <c r="R55" s="3">
        <v>17.6736</v>
      </c>
      <c r="S55" s="3">
        <v>17.664100000000001</v>
      </c>
    </row>
    <row r="56" spans="1:19" x14ac:dyDescent="0.2">
      <c r="A56" s="1">
        <v>35244</v>
      </c>
      <c r="B56" s="3">
        <v>20.429500000000001</v>
      </c>
      <c r="C56" s="3">
        <v>19.605499999999999</v>
      </c>
      <c r="D56" s="3">
        <v>19.079999999999998</v>
      </c>
      <c r="E56" s="3">
        <v>18.728999999999999</v>
      </c>
      <c r="F56" s="3">
        <v>18.5045</v>
      </c>
      <c r="G56" s="3">
        <v>18.338000000000001</v>
      </c>
      <c r="H56" s="3">
        <v>18.208500000000001</v>
      </c>
      <c r="I56" s="3">
        <v>18.103000000000002</v>
      </c>
      <c r="J56" s="3">
        <v>18.015000000000001</v>
      </c>
      <c r="K56" s="3">
        <v>17.928999999999998</v>
      </c>
      <c r="L56" s="3">
        <v>17.857500000000002</v>
      </c>
      <c r="M56" s="3">
        <v>17.811</v>
      </c>
      <c r="N56" s="3">
        <v>17.768000000000001</v>
      </c>
      <c r="O56" s="3">
        <v>17.725999999999999</v>
      </c>
      <c r="P56" s="3">
        <v>17.687999999999999</v>
      </c>
      <c r="Q56" s="3">
        <v>17.650500000000001</v>
      </c>
      <c r="R56" s="3">
        <v>17.6265</v>
      </c>
      <c r="S56" s="3">
        <v>17.639500000000002</v>
      </c>
    </row>
    <row r="57" spans="1:19" x14ac:dyDescent="0.2">
      <c r="A57" s="1">
        <v>35277</v>
      </c>
      <c r="B57" s="3">
        <v>21.250499999999999</v>
      </c>
      <c r="C57" s="3">
        <v>20.6219</v>
      </c>
      <c r="D57" s="3">
        <v>20.050999999999998</v>
      </c>
      <c r="E57" s="3">
        <v>19.610499999999998</v>
      </c>
      <c r="F57" s="3">
        <v>19.2805</v>
      </c>
      <c r="G57" s="3">
        <v>19.0319</v>
      </c>
      <c r="H57" s="3">
        <v>18.828099999999999</v>
      </c>
      <c r="I57" s="3">
        <v>18.648599999999998</v>
      </c>
      <c r="J57" s="3">
        <v>18.482399999999998</v>
      </c>
      <c r="K57" s="3">
        <v>18.331399999999999</v>
      </c>
      <c r="L57" s="3">
        <v>18.206700000000001</v>
      </c>
      <c r="M57" s="3">
        <v>18.104299999999999</v>
      </c>
      <c r="N57" s="3">
        <v>18.005700000000001</v>
      </c>
      <c r="O57" s="3">
        <v>17.918099999999999</v>
      </c>
      <c r="P57" s="3">
        <v>17.843800000000002</v>
      </c>
      <c r="Q57" s="3">
        <v>17.7895</v>
      </c>
      <c r="R57" s="3">
        <v>17.7638</v>
      </c>
      <c r="S57" s="3">
        <v>17.7562</v>
      </c>
    </row>
    <row r="58" spans="1:19" x14ac:dyDescent="0.2">
      <c r="A58" s="1">
        <v>35307</v>
      </c>
      <c r="B58" s="3">
        <v>21.906400000000001</v>
      </c>
      <c r="C58" s="3">
        <v>21.351400000000002</v>
      </c>
      <c r="D58" s="3">
        <v>20.836400000000001</v>
      </c>
      <c r="E58" s="3">
        <v>20.3841</v>
      </c>
      <c r="F58" s="3">
        <v>20.009499999999999</v>
      </c>
      <c r="G58" s="3">
        <v>19.704499999999999</v>
      </c>
      <c r="H58" s="3">
        <v>19.4377</v>
      </c>
      <c r="I58" s="3">
        <v>19.197700000000001</v>
      </c>
      <c r="J58" s="3">
        <v>18.975000000000001</v>
      </c>
      <c r="K58" s="3">
        <v>18.7864</v>
      </c>
      <c r="L58" s="3">
        <v>18.636399999999998</v>
      </c>
      <c r="M58" s="3">
        <v>18.5</v>
      </c>
      <c r="N58" s="3">
        <v>18.366399999999999</v>
      </c>
      <c r="O58" s="3">
        <v>18.2377</v>
      </c>
      <c r="P58" s="3">
        <v>18.140899999999998</v>
      </c>
      <c r="Q58" s="3">
        <v>18.089500000000001</v>
      </c>
      <c r="R58" s="3">
        <v>18.0473</v>
      </c>
      <c r="S58" s="3">
        <v>18.014500000000002</v>
      </c>
    </row>
    <row r="59" spans="1:19" x14ac:dyDescent="0.2">
      <c r="A59" s="1">
        <v>35338</v>
      </c>
      <c r="B59" s="3">
        <v>23.931999999999999</v>
      </c>
      <c r="C59" s="3">
        <v>23.352</v>
      </c>
      <c r="D59" s="3">
        <v>22.749500000000001</v>
      </c>
      <c r="E59" s="3">
        <v>22.1615</v>
      </c>
      <c r="F59" s="3">
        <v>21.649000000000001</v>
      </c>
      <c r="G59" s="3">
        <v>21.197500000000002</v>
      </c>
      <c r="H59" s="3">
        <v>20.805</v>
      </c>
      <c r="I59" s="3">
        <v>20.430499999999999</v>
      </c>
      <c r="J59" s="3">
        <v>20.1235</v>
      </c>
      <c r="K59" s="3">
        <v>19.8765</v>
      </c>
      <c r="L59" s="3">
        <v>19.647500000000001</v>
      </c>
      <c r="M59" s="3">
        <v>19.432500000000001</v>
      </c>
      <c r="N59" s="3">
        <v>19.222999999999999</v>
      </c>
      <c r="O59" s="3">
        <v>19.018000000000001</v>
      </c>
      <c r="P59" s="3">
        <v>18.846</v>
      </c>
      <c r="Q59" s="3">
        <v>18.722000000000001</v>
      </c>
      <c r="R59" s="3">
        <v>18.614999999999998</v>
      </c>
      <c r="S59" s="3">
        <v>18.509499999999999</v>
      </c>
    </row>
    <row r="60" spans="1:19" x14ac:dyDescent="0.2">
      <c r="A60" s="1">
        <v>35369</v>
      </c>
      <c r="B60" s="3">
        <v>24.897400000000001</v>
      </c>
      <c r="C60" s="3">
        <v>24.4739</v>
      </c>
      <c r="D60" s="3">
        <v>23.950399999999998</v>
      </c>
      <c r="E60" s="3">
        <v>23.379100000000001</v>
      </c>
      <c r="F60" s="3">
        <v>22.850899999999999</v>
      </c>
      <c r="G60" s="3">
        <v>22.377800000000001</v>
      </c>
      <c r="H60" s="3">
        <v>21.929600000000001</v>
      </c>
      <c r="I60" s="3">
        <v>21.555199999999999</v>
      </c>
      <c r="J60" s="3">
        <v>21.246099999999998</v>
      </c>
      <c r="K60" s="3">
        <v>20.949100000000001</v>
      </c>
      <c r="L60" s="3">
        <v>20.676500000000001</v>
      </c>
      <c r="M60" s="3">
        <v>20.4496</v>
      </c>
      <c r="N60" s="3">
        <v>20.226500000000001</v>
      </c>
      <c r="O60" s="3">
        <v>20.025700000000001</v>
      </c>
      <c r="P60" s="3">
        <v>19.860399999999998</v>
      </c>
      <c r="Q60" s="3">
        <v>19.7074</v>
      </c>
      <c r="R60" s="3">
        <v>19.555199999999999</v>
      </c>
      <c r="S60" s="3">
        <v>19.403500000000001</v>
      </c>
    </row>
    <row r="61" spans="1:19" x14ac:dyDescent="0.2">
      <c r="A61" s="1">
        <v>35398</v>
      </c>
      <c r="B61" s="3">
        <v>23.551600000000001</v>
      </c>
      <c r="C61" s="3">
        <v>23.284199999999998</v>
      </c>
      <c r="D61" s="3">
        <v>22.948899999999998</v>
      </c>
      <c r="E61" s="3">
        <v>22.581600000000002</v>
      </c>
      <c r="F61" s="3">
        <v>22.223199999999999</v>
      </c>
      <c r="G61" s="3">
        <v>21.865300000000001</v>
      </c>
      <c r="H61" s="3">
        <v>21.522600000000001</v>
      </c>
      <c r="I61" s="3">
        <v>21.232099999999999</v>
      </c>
      <c r="J61" s="3">
        <v>20.96</v>
      </c>
      <c r="K61" s="3">
        <v>20.705300000000001</v>
      </c>
      <c r="L61" s="3">
        <v>20.499500000000001</v>
      </c>
      <c r="M61" s="3">
        <v>20.299499999999998</v>
      </c>
      <c r="N61" s="3">
        <v>20.116299999999999</v>
      </c>
      <c r="O61" s="3">
        <v>19.961099999999998</v>
      </c>
      <c r="P61" s="3">
        <v>19.812100000000001</v>
      </c>
      <c r="Q61" s="3">
        <v>19.662099999999999</v>
      </c>
      <c r="R61" s="3">
        <v>19.512599999999999</v>
      </c>
      <c r="S61" s="3">
        <v>19.38</v>
      </c>
    </row>
    <row r="62" spans="1:19" x14ac:dyDescent="0.2">
      <c r="A62" s="1">
        <v>35430</v>
      </c>
      <c r="B62" s="3">
        <v>25.123799999999999</v>
      </c>
      <c r="C62" s="3">
        <v>24.491</v>
      </c>
      <c r="D62" s="3">
        <v>23.895199999999999</v>
      </c>
      <c r="E62" s="3">
        <v>23.316199999999998</v>
      </c>
      <c r="F62" s="3">
        <v>22.771000000000001</v>
      </c>
      <c r="G62" s="3">
        <v>22.273800000000001</v>
      </c>
      <c r="H62" s="3">
        <v>21.842400000000001</v>
      </c>
      <c r="I62" s="3">
        <v>21.457100000000001</v>
      </c>
      <c r="J62" s="3">
        <v>21.086200000000002</v>
      </c>
      <c r="K62" s="3">
        <v>20.774799999999999</v>
      </c>
      <c r="L62" s="3">
        <v>20.495699999999999</v>
      </c>
      <c r="M62" s="3">
        <v>20.254799999999999</v>
      </c>
      <c r="N62" s="3">
        <v>20.065200000000001</v>
      </c>
      <c r="O62" s="3">
        <v>19.8919</v>
      </c>
      <c r="P62" s="3">
        <v>19.728999999999999</v>
      </c>
      <c r="Q62" s="3">
        <v>19.579499999999999</v>
      </c>
      <c r="R62" s="3">
        <v>19.45</v>
      </c>
      <c r="S62" s="3">
        <v>19.360499999999998</v>
      </c>
    </row>
    <row r="63" spans="1:19" x14ac:dyDescent="0.2">
      <c r="A63" s="1">
        <v>35461</v>
      </c>
      <c r="B63" s="3">
        <v>25.180499999999999</v>
      </c>
      <c r="C63" s="3">
        <v>24.5809</v>
      </c>
      <c r="D63" s="3">
        <v>24.0091</v>
      </c>
      <c r="E63" s="3">
        <v>23.462700000000002</v>
      </c>
      <c r="F63" s="3">
        <v>22.950500000000002</v>
      </c>
      <c r="G63" s="3">
        <v>22.4923</v>
      </c>
      <c r="H63" s="3">
        <v>22.081399999999999</v>
      </c>
      <c r="I63" s="3">
        <v>21.6982</v>
      </c>
      <c r="J63" s="3">
        <v>21.3355</v>
      </c>
      <c r="K63" s="3">
        <v>21.010899999999999</v>
      </c>
      <c r="L63" s="3">
        <v>20.74</v>
      </c>
      <c r="M63" s="3">
        <v>20.514099999999999</v>
      </c>
      <c r="N63" s="3">
        <v>20.326799999999999</v>
      </c>
      <c r="O63" s="3">
        <v>20.146799999999999</v>
      </c>
      <c r="P63" s="3">
        <v>19.984999999999999</v>
      </c>
      <c r="Q63" s="3">
        <v>19.8459</v>
      </c>
      <c r="R63" s="3">
        <v>19.726800000000001</v>
      </c>
      <c r="S63" s="3">
        <v>19.6386</v>
      </c>
    </row>
    <row r="64" spans="1:19" x14ac:dyDescent="0.2">
      <c r="A64" s="1">
        <v>35489</v>
      </c>
      <c r="B64" s="3">
        <v>22.1721</v>
      </c>
      <c r="C64" s="3">
        <v>21.865300000000001</v>
      </c>
      <c r="D64" s="3">
        <v>21.565799999999999</v>
      </c>
      <c r="E64" s="3">
        <v>21.299499999999998</v>
      </c>
      <c r="F64" s="3">
        <v>21.070499999999999</v>
      </c>
      <c r="G64" s="3">
        <v>20.8689</v>
      </c>
      <c r="H64" s="3">
        <v>20.683700000000002</v>
      </c>
      <c r="I64" s="3">
        <v>20.517399999999999</v>
      </c>
      <c r="J64" s="3">
        <v>20.366800000000001</v>
      </c>
      <c r="K64" s="3">
        <v>20.240500000000001</v>
      </c>
      <c r="L64" s="3">
        <v>20.136299999999999</v>
      </c>
      <c r="M64" s="3">
        <v>20.0626</v>
      </c>
      <c r="N64" s="3">
        <v>19.992100000000001</v>
      </c>
      <c r="O64" s="3">
        <v>19.927399999999999</v>
      </c>
      <c r="P64" s="3">
        <v>19.8779</v>
      </c>
      <c r="Q64" s="3">
        <v>19.832100000000001</v>
      </c>
      <c r="R64" s="3">
        <v>19.7958</v>
      </c>
      <c r="S64" s="3">
        <v>19.770499999999998</v>
      </c>
    </row>
    <row r="65" spans="1:19" x14ac:dyDescent="0.2">
      <c r="A65" s="1">
        <v>35520</v>
      </c>
      <c r="B65" s="3">
        <v>20.974</v>
      </c>
      <c r="C65" s="3">
        <v>20.888500000000001</v>
      </c>
      <c r="D65" s="3">
        <v>20.786000000000001</v>
      </c>
      <c r="E65" s="3">
        <v>20.674499999999998</v>
      </c>
      <c r="F65" s="3">
        <v>20.586500000000001</v>
      </c>
      <c r="G65" s="3">
        <v>20.521000000000001</v>
      </c>
      <c r="H65" s="3">
        <v>20.462</v>
      </c>
      <c r="I65" s="3">
        <v>20.405000000000001</v>
      </c>
      <c r="J65" s="3">
        <v>20.3645</v>
      </c>
      <c r="K65" s="3">
        <v>20.343</v>
      </c>
      <c r="L65" s="3">
        <v>20.331499999999998</v>
      </c>
      <c r="M65" s="3">
        <v>20.316500000000001</v>
      </c>
      <c r="N65" s="3">
        <v>20.302499999999998</v>
      </c>
      <c r="O65" s="3">
        <v>20.2895</v>
      </c>
      <c r="P65" s="3">
        <v>20.276499999999999</v>
      </c>
      <c r="Q65" s="3">
        <v>20.268000000000001</v>
      </c>
      <c r="R65" s="3">
        <v>20.266500000000001</v>
      </c>
      <c r="S65" s="3">
        <v>20.262499999999999</v>
      </c>
    </row>
    <row r="66" spans="1:19" x14ac:dyDescent="0.2">
      <c r="A66" s="1">
        <v>35550</v>
      </c>
      <c r="B66" s="3">
        <v>19.726800000000001</v>
      </c>
      <c r="C66" s="3">
        <v>19.7255</v>
      </c>
      <c r="D66" s="3">
        <v>19.733599999999999</v>
      </c>
      <c r="E66" s="3">
        <v>19.734999999999999</v>
      </c>
      <c r="F66" s="3">
        <v>19.739100000000001</v>
      </c>
      <c r="G66" s="3">
        <v>19.735499999999998</v>
      </c>
      <c r="H66" s="3">
        <v>19.732700000000001</v>
      </c>
      <c r="I66" s="3">
        <v>19.7273</v>
      </c>
      <c r="J66" s="3">
        <v>19.726800000000001</v>
      </c>
      <c r="K66" s="3">
        <v>19.725899999999999</v>
      </c>
      <c r="L66" s="3">
        <v>19.7209</v>
      </c>
      <c r="M66" s="3">
        <v>19.717300000000002</v>
      </c>
      <c r="N66" s="3">
        <v>19.713200000000001</v>
      </c>
      <c r="O66" s="3">
        <v>19.7073</v>
      </c>
      <c r="P66" s="3">
        <v>19.703600000000002</v>
      </c>
      <c r="Q66" s="3">
        <v>19.703199999999999</v>
      </c>
      <c r="R66" s="3">
        <v>19.705500000000001</v>
      </c>
      <c r="S66" s="3">
        <v>19.7073</v>
      </c>
    </row>
    <row r="67" spans="1:19" x14ac:dyDescent="0.2">
      <c r="A67" s="1">
        <v>35580</v>
      </c>
      <c r="B67" s="3">
        <v>20.8719</v>
      </c>
      <c r="C67" s="3">
        <v>20.933299999999999</v>
      </c>
      <c r="D67" s="3">
        <v>20.868600000000001</v>
      </c>
      <c r="E67" s="3">
        <v>20.7867</v>
      </c>
      <c r="F67" s="3">
        <v>20.708100000000002</v>
      </c>
      <c r="G67" s="3">
        <v>20.6343</v>
      </c>
      <c r="H67" s="3">
        <v>20.57</v>
      </c>
      <c r="I67" s="3">
        <v>20.518599999999999</v>
      </c>
      <c r="J67" s="3">
        <v>20.470500000000001</v>
      </c>
      <c r="K67" s="3">
        <v>20.417100000000001</v>
      </c>
      <c r="L67" s="3">
        <v>20.3657</v>
      </c>
      <c r="M67" s="3">
        <v>20.3157</v>
      </c>
      <c r="N67" s="3">
        <v>20.264800000000001</v>
      </c>
      <c r="O67" s="3">
        <v>20.2148</v>
      </c>
      <c r="P67" s="3">
        <v>20.171900000000001</v>
      </c>
      <c r="Q67" s="3">
        <v>20.137599999999999</v>
      </c>
      <c r="R67" s="3">
        <v>20.107600000000001</v>
      </c>
      <c r="S67" s="3">
        <v>20.081900000000001</v>
      </c>
    </row>
    <row r="68" spans="1:19" x14ac:dyDescent="0.2">
      <c r="A68" s="1">
        <v>35611</v>
      </c>
      <c r="B68" s="3">
        <v>19.217600000000001</v>
      </c>
      <c r="C68" s="3">
        <v>19.412400000000002</v>
      </c>
      <c r="D68" s="3">
        <v>19.528099999999998</v>
      </c>
      <c r="E68" s="3">
        <v>19.621400000000001</v>
      </c>
      <c r="F68" s="3">
        <v>19.6967</v>
      </c>
      <c r="G68" s="3">
        <v>19.7424</v>
      </c>
      <c r="H68" s="3">
        <v>19.764800000000001</v>
      </c>
      <c r="I68" s="3">
        <v>19.7776</v>
      </c>
      <c r="J68" s="3">
        <v>19.778099999999998</v>
      </c>
      <c r="K68" s="3">
        <v>19.773299999999999</v>
      </c>
      <c r="L68" s="3">
        <v>19.767099999999999</v>
      </c>
      <c r="M68" s="3">
        <v>19.748999999999999</v>
      </c>
      <c r="N68" s="3">
        <v>19.73</v>
      </c>
      <c r="O68" s="3">
        <v>19.712399999999999</v>
      </c>
      <c r="P68" s="3">
        <v>19.695699999999999</v>
      </c>
      <c r="Q68" s="3">
        <v>19.680499999999999</v>
      </c>
      <c r="R68" s="3">
        <v>19.6676</v>
      </c>
      <c r="S68" s="3">
        <v>19.659500000000001</v>
      </c>
    </row>
    <row r="69" spans="1:19" x14ac:dyDescent="0.2">
      <c r="A69" s="1">
        <v>35642</v>
      </c>
      <c r="B69" s="3">
        <v>19.659099999999999</v>
      </c>
      <c r="C69" s="3">
        <v>19.7577</v>
      </c>
      <c r="D69" s="3">
        <v>19.795500000000001</v>
      </c>
      <c r="E69" s="3">
        <v>19.8277</v>
      </c>
      <c r="F69" s="3">
        <v>19.847300000000001</v>
      </c>
      <c r="G69" s="3">
        <v>19.865500000000001</v>
      </c>
      <c r="H69" s="3">
        <v>19.878599999999999</v>
      </c>
      <c r="I69" s="3">
        <v>19.890499999999999</v>
      </c>
      <c r="J69" s="3">
        <v>19.901800000000001</v>
      </c>
      <c r="K69" s="3">
        <v>19.907299999999999</v>
      </c>
      <c r="L69" s="3">
        <v>19.893599999999999</v>
      </c>
      <c r="M69" s="3">
        <v>19.8718</v>
      </c>
      <c r="N69" s="3">
        <v>19.850899999999999</v>
      </c>
      <c r="O69" s="3">
        <v>19.831399999999999</v>
      </c>
      <c r="P69" s="3">
        <v>19.813199999999998</v>
      </c>
      <c r="Q69" s="3">
        <v>19.803599999999999</v>
      </c>
      <c r="R69" s="3">
        <v>19.796399999999998</v>
      </c>
      <c r="S69" s="3">
        <v>19.7927</v>
      </c>
    </row>
    <row r="70" spans="1:19" x14ac:dyDescent="0.2">
      <c r="A70" s="1">
        <v>35671</v>
      </c>
      <c r="B70" s="3">
        <v>19.945699999999999</v>
      </c>
      <c r="C70" s="3">
        <v>20.0943</v>
      </c>
      <c r="D70" s="3">
        <v>20.167100000000001</v>
      </c>
      <c r="E70" s="3">
        <v>20.1967</v>
      </c>
      <c r="F70" s="3">
        <v>20.1967</v>
      </c>
      <c r="G70" s="3">
        <v>20.190000000000001</v>
      </c>
      <c r="H70" s="3">
        <v>20.177600000000002</v>
      </c>
      <c r="I70" s="3">
        <v>20.163799999999998</v>
      </c>
      <c r="J70" s="3">
        <v>20.14</v>
      </c>
      <c r="K70" s="3">
        <v>20.1052</v>
      </c>
      <c r="L70" s="3">
        <v>20.061900000000001</v>
      </c>
      <c r="M70" s="3">
        <v>20.0214</v>
      </c>
      <c r="N70" s="3">
        <v>19.982399999999998</v>
      </c>
      <c r="O70" s="3">
        <v>19.942399999999999</v>
      </c>
      <c r="P70" s="3">
        <v>19.903300000000002</v>
      </c>
      <c r="Q70" s="3">
        <v>19.872900000000001</v>
      </c>
      <c r="R70" s="3">
        <v>19.86</v>
      </c>
      <c r="S70" s="3">
        <v>19.8505</v>
      </c>
    </row>
    <row r="71" spans="1:19" x14ac:dyDescent="0.2">
      <c r="A71" s="1">
        <v>35703</v>
      </c>
      <c r="B71" s="3">
        <v>19.7776</v>
      </c>
      <c r="C71" s="3">
        <v>19.881</v>
      </c>
      <c r="D71" s="3">
        <v>19.9314</v>
      </c>
      <c r="E71" s="3">
        <v>19.9514</v>
      </c>
      <c r="F71" s="3">
        <v>19.949000000000002</v>
      </c>
      <c r="G71" s="3">
        <v>19.9467</v>
      </c>
      <c r="H71" s="3">
        <v>19.9452</v>
      </c>
      <c r="I71" s="3">
        <v>19.934799999999999</v>
      </c>
      <c r="J71" s="3">
        <v>19.904299999999999</v>
      </c>
      <c r="K71" s="3">
        <v>19.875699999999998</v>
      </c>
      <c r="L71" s="3">
        <v>19.845700000000001</v>
      </c>
      <c r="M71" s="3">
        <v>19.816199999999998</v>
      </c>
      <c r="N71" s="3">
        <v>19.783799999999999</v>
      </c>
      <c r="O71" s="3">
        <v>19.754300000000001</v>
      </c>
      <c r="P71" s="3">
        <v>19.732399999999998</v>
      </c>
      <c r="Q71" s="3">
        <v>19.724299999999999</v>
      </c>
      <c r="R71" s="3">
        <v>19.717099999999999</v>
      </c>
      <c r="S71" s="3">
        <v>19.711400000000001</v>
      </c>
    </row>
    <row r="72" spans="1:19" x14ac:dyDescent="0.2">
      <c r="A72" s="1">
        <v>35734</v>
      </c>
      <c r="B72" s="3">
        <v>21.278700000000001</v>
      </c>
      <c r="C72" s="3">
        <v>21.330400000000001</v>
      </c>
      <c r="D72" s="3">
        <v>21.263000000000002</v>
      </c>
      <c r="E72" s="3">
        <v>21.145700000000001</v>
      </c>
      <c r="F72" s="3">
        <v>21.033000000000001</v>
      </c>
      <c r="G72" s="3">
        <v>20.927</v>
      </c>
      <c r="H72" s="3">
        <v>20.8157</v>
      </c>
      <c r="I72" s="3">
        <v>20.7057</v>
      </c>
      <c r="J72" s="3">
        <v>20.606100000000001</v>
      </c>
      <c r="K72" s="3">
        <v>20.516100000000002</v>
      </c>
      <c r="L72" s="3">
        <v>20.4283</v>
      </c>
      <c r="M72" s="3">
        <v>20.339099999999998</v>
      </c>
      <c r="N72" s="3">
        <v>20.2517</v>
      </c>
      <c r="O72" s="3">
        <v>20.171700000000001</v>
      </c>
      <c r="P72" s="3">
        <v>20.117799999999999</v>
      </c>
      <c r="Q72" s="3">
        <v>20.067</v>
      </c>
      <c r="R72" s="3">
        <v>20.02</v>
      </c>
      <c r="S72" s="3">
        <v>19.975200000000001</v>
      </c>
    </row>
    <row r="73" spans="1:19" x14ac:dyDescent="0.2">
      <c r="A73" s="1">
        <v>35762</v>
      </c>
      <c r="B73" s="3">
        <v>20.22</v>
      </c>
      <c r="C73" s="3">
        <v>20.4239</v>
      </c>
      <c r="D73" s="3">
        <v>20.463899999999999</v>
      </c>
      <c r="E73" s="3">
        <v>20.431100000000001</v>
      </c>
      <c r="F73" s="3">
        <v>20.368300000000001</v>
      </c>
      <c r="G73" s="3">
        <v>20.2956</v>
      </c>
      <c r="H73" s="3">
        <v>20.211099999999998</v>
      </c>
      <c r="I73" s="3">
        <v>20.1267</v>
      </c>
      <c r="J73" s="3">
        <v>20.046099999999999</v>
      </c>
      <c r="K73" s="3">
        <v>19.971699999999998</v>
      </c>
      <c r="L73" s="3">
        <v>19.898900000000001</v>
      </c>
      <c r="M73" s="3">
        <v>19.826699999999999</v>
      </c>
      <c r="N73" s="3">
        <v>19.756699999999999</v>
      </c>
      <c r="O73" s="3">
        <v>19.6983</v>
      </c>
      <c r="P73" s="3">
        <v>19.6511</v>
      </c>
      <c r="Q73" s="3">
        <v>19.603899999999999</v>
      </c>
      <c r="R73" s="3">
        <v>19.556100000000001</v>
      </c>
      <c r="S73" s="3">
        <v>19.515599999999999</v>
      </c>
    </row>
    <row r="74" spans="1:19" x14ac:dyDescent="0.2">
      <c r="A74" s="1">
        <v>35795</v>
      </c>
      <c r="B74" s="3">
        <v>18.32</v>
      </c>
      <c r="C74" s="3">
        <v>18.534099999999999</v>
      </c>
      <c r="D74" s="3">
        <v>18.704499999999999</v>
      </c>
      <c r="E74" s="3">
        <v>18.848199999999999</v>
      </c>
      <c r="F74" s="3">
        <v>18.962299999999999</v>
      </c>
      <c r="G74" s="3">
        <v>19.023599999999998</v>
      </c>
      <c r="H74" s="3">
        <v>19.049499999999998</v>
      </c>
      <c r="I74" s="3">
        <v>19.0623</v>
      </c>
      <c r="J74" s="3">
        <v>19.0764</v>
      </c>
      <c r="K74" s="3">
        <v>19.0886</v>
      </c>
      <c r="L74" s="3">
        <v>19.098199999999999</v>
      </c>
      <c r="M74" s="3">
        <v>19.099499999999999</v>
      </c>
      <c r="N74" s="3">
        <v>19.0886</v>
      </c>
      <c r="O74" s="3">
        <v>19.078600000000002</v>
      </c>
      <c r="P74" s="3">
        <v>19.063199999999998</v>
      </c>
      <c r="Q74" s="3">
        <v>19.0486</v>
      </c>
      <c r="R74" s="3">
        <v>19.037299999999998</v>
      </c>
      <c r="S74" s="3">
        <v>19.024999999999999</v>
      </c>
    </row>
    <row r="75" spans="1:19" x14ac:dyDescent="0.2">
      <c r="A75" s="1">
        <v>35825</v>
      </c>
      <c r="B75" s="3">
        <v>16.727499999999999</v>
      </c>
      <c r="C75" s="3">
        <v>16.922999999999998</v>
      </c>
      <c r="D75" s="3">
        <v>17.131499999999999</v>
      </c>
      <c r="E75" s="3">
        <v>17.338999999999999</v>
      </c>
      <c r="F75" s="3">
        <v>17.530999999999999</v>
      </c>
      <c r="G75" s="3">
        <v>17.6935</v>
      </c>
      <c r="H75" s="3">
        <v>17.819500000000001</v>
      </c>
      <c r="I75" s="3">
        <v>17.915500000000002</v>
      </c>
      <c r="J75" s="3">
        <v>17.995000000000001</v>
      </c>
      <c r="K75" s="3">
        <v>18.069500000000001</v>
      </c>
      <c r="L75" s="3">
        <v>18.14</v>
      </c>
      <c r="M75" s="3">
        <v>18.201000000000001</v>
      </c>
      <c r="N75" s="3">
        <v>18.258500000000002</v>
      </c>
      <c r="O75" s="3">
        <v>18.313500000000001</v>
      </c>
      <c r="P75" s="3">
        <v>18.356999999999999</v>
      </c>
      <c r="Q75" s="3">
        <v>18.385999999999999</v>
      </c>
      <c r="R75" s="3">
        <v>18.408999999999999</v>
      </c>
      <c r="S75" s="3">
        <v>18.422499999999999</v>
      </c>
    </row>
    <row r="76" spans="1:19" x14ac:dyDescent="0.2">
      <c r="A76" s="1">
        <v>35853</v>
      </c>
      <c r="B76" s="3">
        <v>16.080500000000001</v>
      </c>
      <c r="C76" s="3">
        <v>16.322099999999999</v>
      </c>
      <c r="D76" s="3">
        <v>16.6005</v>
      </c>
      <c r="E76" s="3">
        <v>16.863199999999999</v>
      </c>
      <c r="F76" s="3">
        <v>17.095300000000002</v>
      </c>
      <c r="G76" s="3">
        <v>17.296299999999999</v>
      </c>
      <c r="H76" s="3">
        <v>17.459499999999998</v>
      </c>
      <c r="I76" s="3">
        <v>17.575800000000001</v>
      </c>
      <c r="J76" s="3">
        <v>17.670500000000001</v>
      </c>
      <c r="K76" s="3">
        <v>17.7468</v>
      </c>
      <c r="L76" s="3">
        <v>17.7989</v>
      </c>
      <c r="M76" s="3">
        <v>17.8447</v>
      </c>
      <c r="N76" s="3">
        <v>17.8947</v>
      </c>
      <c r="O76" s="3">
        <v>17.934200000000001</v>
      </c>
      <c r="P76" s="3">
        <v>17.963200000000001</v>
      </c>
      <c r="Q76" s="3">
        <v>17.984200000000001</v>
      </c>
      <c r="R76" s="3">
        <v>17.9937</v>
      </c>
      <c r="S76" s="3">
        <v>17.992100000000001</v>
      </c>
    </row>
    <row r="77" spans="1:19" x14ac:dyDescent="0.2">
      <c r="A77" s="1">
        <v>35885</v>
      </c>
      <c r="B77" s="3">
        <v>15.044499999999999</v>
      </c>
      <c r="C77" s="3">
        <v>15.3659</v>
      </c>
      <c r="D77" s="3">
        <v>15.7041</v>
      </c>
      <c r="E77" s="3">
        <v>16.028600000000001</v>
      </c>
      <c r="F77" s="3">
        <v>16.306799999999999</v>
      </c>
      <c r="G77" s="3">
        <v>16.537700000000001</v>
      </c>
      <c r="H77" s="3">
        <v>16.722300000000001</v>
      </c>
      <c r="I77" s="3">
        <v>16.8691</v>
      </c>
      <c r="J77" s="3">
        <v>17.003599999999999</v>
      </c>
      <c r="K77" s="3">
        <v>17.099499999999999</v>
      </c>
      <c r="L77" s="3">
        <v>17.174099999999999</v>
      </c>
      <c r="M77" s="3">
        <v>17.241399999999999</v>
      </c>
      <c r="N77" s="3">
        <v>17.307700000000001</v>
      </c>
      <c r="O77" s="3">
        <v>17.36</v>
      </c>
      <c r="P77" s="3">
        <v>17.4009</v>
      </c>
      <c r="Q77" s="3">
        <v>17.440000000000001</v>
      </c>
      <c r="R77" s="3">
        <v>17.471800000000002</v>
      </c>
      <c r="S77" s="3">
        <v>17.4923</v>
      </c>
    </row>
    <row r="78" spans="1:19" x14ac:dyDescent="0.2">
      <c r="A78" s="1">
        <v>35915</v>
      </c>
      <c r="B78" s="3">
        <v>15.4648</v>
      </c>
      <c r="C78" s="3">
        <v>15.879</v>
      </c>
      <c r="D78" s="3">
        <v>16.2057</v>
      </c>
      <c r="E78" s="3">
        <v>16.457599999999999</v>
      </c>
      <c r="F78" s="3">
        <v>16.667100000000001</v>
      </c>
      <c r="G78" s="3">
        <v>16.838999999999999</v>
      </c>
      <c r="H78" s="3">
        <v>16.985700000000001</v>
      </c>
      <c r="I78" s="3">
        <v>17.090499999999999</v>
      </c>
      <c r="J78" s="3">
        <v>17.170000000000002</v>
      </c>
      <c r="K78" s="3">
        <v>17.230499999999999</v>
      </c>
      <c r="L78" s="3">
        <v>17.281400000000001</v>
      </c>
      <c r="M78" s="3">
        <v>17.318999999999999</v>
      </c>
      <c r="N78" s="3">
        <v>17.348600000000001</v>
      </c>
      <c r="O78" s="3">
        <v>17.3748</v>
      </c>
      <c r="P78" s="3">
        <v>17.392399999999999</v>
      </c>
      <c r="Q78" s="3">
        <v>17.4071</v>
      </c>
      <c r="R78" s="3">
        <v>17.420500000000001</v>
      </c>
      <c r="S78" s="3">
        <v>17.433299999999999</v>
      </c>
    </row>
    <row r="79" spans="1:19" x14ac:dyDescent="0.2">
      <c r="A79" s="1">
        <v>35944</v>
      </c>
      <c r="B79" s="3">
        <v>14.933999999999999</v>
      </c>
      <c r="C79" s="3">
        <v>15.677</v>
      </c>
      <c r="D79" s="3">
        <v>16.126000000000001</v>
      </c>
      <c r="E79" s="3">
        <v>16.454999999999998</v>
      </c>
      <c r="F79" s="3">
        <v>16.6995</v>
      </c>
      <c r="G79" s="3">
        <v>16.884499999999999</v>
      </c>
      <c r="H79" s="3">
        <v>17.026</v>
      </c>
      <c r="I79" s="3">
        <v>17.128</v>
      </c>
      <c r="J79" s="3">
        <v>17.212</v>
      </c>
      <c r="K79" s="3">
        <v>17.288499999999999</v>
      </c>
      <c r="L79" s="3">
        <v>17.352</v>
      </c>
      <c r="M79" s="3">
        <v>17.405000000000001</v>
      </c>
      <c r="N79" s="3">
        <v>17.452000000000002</v>
      </c>
      <c r="O79" s="3">
        <v>17.503</v>
      </c>
      <c r="P79" s="3">
        <v>17.545999999999999</v>
      </c>
      <c r="Q79" s="3">
        <v>17.588000000000001</v>
      </c>
      <c r="R79" s="3">
        <v>17.628</v>
      </c>
      <c r="S79" s="3">
        <v>17.664999999999999</v>
      </c>
    </row>
    <row r="80" spans="1:19" x14ac:dyDescent="0.2">
      <c r="A80" s="1">
        <v>35976</v>
      </c>
      <c r="B80" s="3">
        <v>13.669499999999999</v>
      </c>
      <c r="C80" s="3">
        <v>14.480499999999999</v>
      </c>
      <c r="D80" s="3">
        <v>15.0959</v>
      </c>
      <c r="E80" s="3">
        <v>15.583600000000001</v>
      </c>
      <c r="F80" s="3">
        <v>15.9627</v>
      </c>
      <c r="G80" s="3">
        <v>16.2605</v>
      </c>
      <c r="H80" s="3">
        <v>16.490500000000001</v>
      </c>
      <c r="I80" s="3">
        <v>16.6555</v>
      </c>
      <c r="J80" s="3">
        <v>16.796399999999998</v>
      </c>
      <c r="K80" s="3">
        <v>16.927700000000002</v>
      </c>
      <c r="L80" s="3">
        <v>17.055499999999999</v>
      </c>
      <c r="M80" s="3">
        <v>17.171800000000001</v>
      </c>
      <c r="N80" s="3">
        <v>17.284099999999999</v>
      </c>
      <c r="O80" s="3">
        <v>17.388200000000001</v>
      </c>
      <c r="P80" s="3">
        <v>17.472300000000001</v>
      </c>
      <c r="Q80" s="3">
        <v>17.546800000000001</v>
      </c>
      <c r="R80" s="3">
        <v>17.610499999999998</v>
      </c>
      <c r="S80" s="3">
        <v>17.664999999999999</v>
      </c>
    </row>
    <row r="81" spans="1:19" x14ac:dyDescent="0.2">
      <c r="A81" s="1">
        <v>36007</v>
      </c>
      <c r="B81" s="3">
        <v>14.0855</v>
      </c>
      <c r="C81" s="3">
        <v>14.402699999999999</v>
      </c>
      <c r="D81" s="3">
        <v>14.7195</v>
      </c>
      <c r="E81" s="3">
        <v>15.020899999999999</v>
      </c>
      <c r="F81" s="3">
        <v>15.295500000000001</v>
      </c>
      <c r="G81" s="3">
        <v>15.535500000000001</v>
      </c>
      <c r="H81" s="3">
        <v>15.73</v>
      </c>
      <c r="I81" s="3">
        <v>15.8977</v>
      </c>
      <c r="J81" s="3">
        <v>16.052299999999999</v>
      </c>
      <c r="K81" s="3">
        <v>16.1968</v>
      </c>
      <c r="L81" s="3">
        <v>16.335000000000001</v>
      </c>
      <c r="M81" s="3">
        <v>16.4709</v>
      </c>
      <c r="N81" s="3">
        <v>16.5977</v>
      </c>
      <c r="O81" s="3">
        <v>16.715900000000001</v>
      </c>
      <c r="P81" s="3">
        <v>16.816400000000002</v>
      </c>
      <c r="Q81" s="3">
        <v>16.898599999999998</v>
      </c>
      <c r="R81" s="3">
        <v>16.975899999999999</v>
      </c>
      <c r="S81" s="3">
        <v>17.0486</v>
      </c>
    </row>
    <row r="82" spans="1:19" x14ac:dyDescent="0.2">
      <c r="A82" s="1">
        <v>36038</v>
      </c>
      <c r="B82" s="3">
        <v>13.3819</v>
      </c>
      <c r="C82" s="3">
        <v>13.680999999999999</v>
      </c>
      <c r="D82" s="3">
        <v>13.9986</v>
      </c>
      <c r="E82" s="3">
        <v>14.287100000000001</v>
      </c>
      <c r="F82" s="3">
        <v>14.55</v>
      </c>
      <c r="G82" s="3">
        <v>14.789</v>
      </c>
      <c r="H82" s="3">
        <v>14.999499999999999</v>
      </c>
      <c r="I82" s="3">
        <v>15.1852</v>
      </c>
      <c r="J82" s="3">
        <v>15.3352</v>
      </c>
      <c r="K82" s="3">
        <v>15.4786</v>
      </c>
      <c r="L82" s="3">
        <v>15.62</v>
      </c>
      <c r="M82" s="3">
        <v>15.7538</v>
      </c>
      <c r="N82" s="3">
        <v>15.8795</v>
      </c>
      <c r="O82" s="3">
        <v>16.001000000000001</v>
      </c>
      <c r="P82" s="3">
        <v>16.1157</v>
      </c>
      <c r="Q82" s="3">
        <v>16.217600000000001</v>
      </c>
      <c r="R82" s="3">
        <v>16.310500000000001</v>
      </c>
      <c r="S82" s="3">
        <v>16.395199999999999</v>
      </c>
    </row>
    <row r="83" spans="1:19" x14ac:dyDescent="0.2">
      <c r="A83" s="1">
        <v>36068</v>
      </c>
      <c r="B83" s="3">
        <v>14.9719</v>
      </c>
      <c r="C83" s="3">
        <v>15.133800000000001</v>
      </c>
      <c r="D83" s="3">
        <v>15.3019</v>
      </c>
      <c r="E83" s="3">
        <v>15.472899999999999</v>
      </c>
      <c r="F83" s="3">
        <v>15.6348</v>
      </c>
      <c r="G83" s="3">
        <v>15.772399999999999</v>
      </c>
      <c r="H83" s="3">
        <v>15.901400000000001</v>
      </c>
      <c r="I83" s="3">
        <v>16.0276</v>
      </c>
      <c r="J83" s="3">
        <v>16.151399999999999</v>
      </c>
      <c r="K83" s="3">
        <v>16.276199999999999</v>
      </c>
      <c r="L83" s="3">
        <v>16.397600000000001</v>
      </c>
      <c r="M83" s="3">
        <v>16.5062</v>
      </c>
      <c r="N83" s="3">
        <v>16.6067</v>
      </c>
      <c r="O83" s="3">
        <v>16.7014</v>
      </c>
      <c r="P83" s="3">
        <v>16.7957</v>
      </c>
      <c r="Q83" s="3">
        <v>16.883299999999998</v>
      </c>
      <c r="R83" s="3">
        <v>16.97</v>
      </c>
      <c r="S83" s="3">
        <v>17.052900000000001</v>
      </c>
    </row>
    <row r="84" spans="1:19" x14ac:dyDescent="0.2">
      <c r="A84" s="1">
        <v>36098</v>
      </c>
      <c r="B84" s="3">
        <v>14.414999999999999</v>
      </c>
      <c r="C84" s="3">
        <v>14.5741</v>
      </c>
      <c r="D84" s="3">
        <v>14.7509</v>
      </c>
      <c r="E84" s="3">
        <v>14.918200000000001</v>
      </c>
      <c r="F84" s="3">
        <v>15.0832</v>
      </c>
      <c r="G84" s="3">
        <v>15.2423</v>
      </c>
      <c r="H84" s="3">
        <v>15.4009</v>
      </c>
      <c r="I84" s="3">
        <v>15.555</v>
      </c>
      <c r="J84" s="3">
        <v>15.7036</v>
      </c>
      <c r="K84" s="3">
        <v>15.846399999999999</v>
      </c>
      <c r="L84" s="3">
        <v>15.9777</v>
      </c>
      <c r="M84" s="3">
        <v>16.094100000000001</v>
      </c>
      <c r="N84" s="3">
        <v>16.197299999999998</v>
      </c>
      <c r="O84" s="3">
        <v>16.2973</v>
      </c>
      <c r="P84" s="3">
        <v>16.395499999999998</v>
      </c>
      <c r="Q84" s="3">
        <v>16.477699999999999</v>
      </c>
      <c r="R84" s="3">
        <v>16.581800000000001</v>
      </c>
      <c r="S84" s="3">
        <v>16.663599999999999</v>
      </c>
    </row>
    <row r="85" spans="1:19" x14ac:dyDescent="0.2">
      <c r="A85" s="1">
        <v>36129</v>
      </c>
      <c r="B85" s="3">
        <v>13.0395</v>
      </c>
      <c r="C85" s="3">
        <v>13.3774</v>
      </c>
      <c r="D85" s="3">
        <v>13.655799999999999</v>
      </c>
      <c r="E85" s="3">
        <v>13.910500000000001</v>
      </c>
      <c r="F85" s="3">
        <v>14.1479</v>
      </c>
      <c r="G85" s="3">
        <v>14.363200000000001</v>
      </c>
      <c r="H85" s="3">
        <v>14.5616</v>
      </c>
      <c r="I85" s="3">
        <v>14.744199999999999</v>
      </c>
      <c r="J85" s="3">
        <v>14.921099999999999</v>
      </c>
      <c r="K85" s="3">
        <v>15.0937</v>
      </c>
      <c r="L85" s="3">
        <v>15.2537</v>
      </c>
      <c r="M85" s="3">
        <v>15.4095</v>
      </c>
      <c r="N85" s="3">
        <v>15.5611</v>
      </c>
      <c r="O85" s="3">
        <v>15.7</v>
      </c>
      <c r="P85" s="3">
        <v>15.83</v>
      </c>
      <c r="Q85" s="3">
        <v>15.95</v>
      </c>
      <c r="R85" s="3">
        <v>16.065300000000001</v>
      </c>
      <c r="S85" s="3">
        <v>16.176300000000001</v>
      </c>
    </row>
    <row r="86" spans="1:19" x14ac:dyDescent="0.2">
      <c r="A86" s="1">
        <v>36160</v>
      </c>
      <c r="B86" s="3">
        <v>11.3109</v>
      </c>
      <c r="C86" s="3">
        <v>11.635899999999999</v>
      </c>
      <c r="D86" s="3">
        <v>11.9482</v>
      </c>
      <c r="E86" s="3">
        <v>12.2309</v>
      </c>
      <c r="F86" s="3">
        <v>12.4991</v>
      </c>
      <c r="G86" s="3">
        <v>12.7423</v>
      </c>
      <c r="H86" s="3">
        <v>12.9641</v>
      </c>
      <c r="I86" s="3">
        <v>13.166399999999999</v>
      </c>
      <c r="J86" s="3">
        <v>13.3659</v>
      </c>
      <c r="K86" s="3">
        <v>13.558199999999999</v>
      </c>
      <c r="L86" s="3">
        <v>13.7486</v>
      </c>
      <c r="M86" s="3">
        <v>13.9377</v>
      </c>
      <c r="N86" s="3">
        <v>14.122299999999999</v>
      </c>
      <c r="O86" s="3">
        <v>14.3032</v>
      </c>
      <c r="P86" s="3">
        <v>14.4741</v>
      </c>
      <c r="Q86" s="3">
        <v>14.6273</v>
      </c>
      <c r="R86" s="3">
        <v>14.765000000000001</v>
      </c>
      <c r="S86" s="3">
        <v>14.900499999999999</v>
      </c>
    </row>
    <row r="87" spans="1:19" x14ac:dyDescent="0.2">
      <c r="A87" s="1">
        <v>36189</v>
      </c>
      <c r="B87" s="3">
        <v>12.486800000000001</v>
      </c>
      <c r="C87" s="3">
        <v>12.5421</v>
      </c>
      <c r="D87" s="3">
        <v>12.635300000000001</v>
      </c>
      <c r="E87" s="3">
        <v>12.7563</v>
      </c>
      <c r="F87" s="3">
        <v>12.8895</v>
      </c>
      <c r="G87" s="3">
        <v>13.026300000000001</v>
      </c>
      <c r="H87" s="3">
        <v>13.160500000000001</v>
      </c>
      <c r="I87" s="3">
        <v>13.294700000000001</v>
      </c>
      <c r="J87" s="3">
        <v>13.4321</v>
      </c>
      <c r="K87" s="3">
        <v>13.573700000000001</v>
      </c>
      <c r="L87" s="3">
        <v>13.715299999999999</v>
      </c>
      <c r="M87" s="3">
        <v>13.845800000000001</v>
      </c>
      <c r="N87" s="3">
        <v>13.9732</v>
      </c>
      <c r="O87" s="3">
        <v>14.0937</v>
      </c>
      <c r="P87" s="3">
        <v>14.206300000000001</v>
      </c>
      <c r="Q87" s="3">
        <v>14.3147</v>
      </c>
      <c r="R87" s="3">
        <v>14.4221</v>
      </c>
      <c r="S87" s="3">
        <v>14.5326</v>
      </c>
    </row>
    <row r="88" spans="1:19" x14ac:dyDescent="0.2">
      <c r="A88" s="1">
        <v>36217</v>
      </c>
      <c r="B88" s="3">
        <v>12.021100000000001</v>
      </c>
      <c r="C88" s="3">
        <v>12.1395</v>
      </c>
      <c r="D88" s="3">
        <v>12.2674</v>
      </c>
      <c r="E88" s="3">
        <v>12.396800000000001</v>
      </c>
      <c r="F88" s="3">
        <v>12.5284</v>
      </c>
      <c r="G88" s="3">
        <v>12.6547</v>
      </c>
      <c r="H88" s="3">
        <v>12.7784</v>
      </c>
      <c r="I88" s="3">
        <v>12.902100000000001</v>
      </c>
      <c r="J88" s="3">
        <v>13.0289</v>
      </c>
      <c r="K88" s="3">
        <v>13.153700000000001</v>
      </c>
      <c r="L88" s="3">
        <v>13.271100000000001</v>
      </c>
      <c r="M88" s="3">
        <v>13.375299999999999</v>
      </c>
      <c r="N88" s="3">
        <v>13.4811</v>
      </c>
      <c r="O88" s="3">
        <v>13.5768</v>
      </c>
      <c r="P88" s="3">
        <v>13.6716</v>
      </c>
      <c r="Q88" s="3">
        <v>13.7668</v>
      </c>
      <c r="R88" s="3">
        <v>13.8642</v>
      </c>
      <c r="S88" s="3">
        <v>13.9595</v>
      </c>
    </row>
    <row r="89" spans="1:19" x14ac:dyDescent="0.2">
      <c r="A89" s="1">
        <v>36250</v>
      </c>
      <c r="B89" s="3">
        <v>14.6822</v>
      </c>
      <c r="C89" s="3">
        <v>14.7387</v>
      </c>
      <c r="D89" s="3">
        <v>14.722200000000001</v>
      </c>
      <c r="E89" s="3">
        <v>14.701700000000001</v>
      </c>
      <c r="F89" s="3">
        <v>14.6843</v>
      </c>
      <c r="G89" s="3">
        <v>14.6722</v>
      </c>
      <c r="H89" s="3">
        <v>14.661300000000001</v>
      </c>
      <c r="I89" s="3">
        <v>14.6609</v>
      </c>
      <c r="J89" s="3">
        <v>14.6791</v>
      </c>
      <c r="K89" s="3">
        <v>14.7043</v>
      </c>
      <c r="L89" s="3">
        <v>14.7287</v>
      </c>
      <c r="M89" s="3">
        <v>14.750400000000001</v>
      </c>
      <c r="N89" s="3">
        <v>14.7735</v>
      </c>
      <c r="O89" s="3">
        <v>14.7948</v>
      </c>
      <c r="P89" s="3">
        <v>14.82</v>
      </c>
      <c r="Q89" s="3">
        <v>14.854799999999999</v>
      </c>
      <c r="R89" s="3">
        <v>14.891299999999999</v>
      </c>
      <c r="S89" s="3">
        <v>14.925700000000001</v>
      </c>
    </row>
    <row r="90" spans="1:19" x14ac:dyDescent="0.2">
      <c r="A90" s="1">
        <v>36280</v>
      </c>
      <c r="B90" s="3">
        <v>17.302399999999999</v>
      </c>
      <c r="C90" s="3">
        <v>17.173300000000001</v>
      </c>
      <c r="D90" s="3">
        <v>17.025200000000002</v>
      </c>
      <c r="E90" s="3">
        <v>16.8476</v>
      </c>
      <c r="F90" s="3">
        <v>16.677099999999999</v>
      </c>
      <c r="G90" s="3">
        <v>16.512899999999998</v>
      </c>
      <c r="H90" s="3">
        <v>16.381900000000002</v>
      </c>
      <c r="I90" s="3">
        <v>16.2852</v>
      </c>
      <c r="J90" s="3">
        <v>16.215199999999999</v>
      </c>
      <c r="K90" s="3">
        <v>16.154299999999999</v>
      </c>
      <c r="L90" s="3">
        <v>16.096699999999998</v>
      </c>
      <c r="M90" s="3">
        <v>16.0381</v>
      </c>
      <c r="N90" s="3">
        <v>15.9848</v>
      </c>
      <c r="O90" s="3">
        <v>15.939</v>
      </c>
      <c r="P90" s="3">
        <v>15.901899999999999</v>
      </c>
      <c r="Q90" s="3">
        <v>15.879</v>
      </c>
      <c r="R90" s="3">
        <v>15.8819</v>
      </c>
      <c r="S90" s="3">
        <v>15.894299999999999</v>
      </c>
    </row>
    <row r="91" spans="1:19" x14ac:dyDescent="0.2">
      <c r="A91" s="1">
        <v>36311</v>
      </c>
      <c r="B91" s="3">
        <v>17.771000000000001</v>
      </c>
      <c r="C91" s="3">
        <v>17.674499999999998</v>
      </c>
      <c r="D91" s="3">
        <v>17.5395</v>
      </c>
      <c r="E91" s="3">
        <v>17.3995</v>
      </c>
      <c r="F91" s="3">
        <v>17.268000000000001</v>
      </c>
      <c r="G91" s="3">
        <v>17.149999999999999</v>
      </c>
      <c r="H91" s="3">
        <v>17.062000000000001</v>
      </c>
      <c r="I91" s="3">
        <v>16.9895</v>
      </c>
      <c r="J91" s="3">
        <v>16.9255</v>
      </c>
      <c r="K91" s="3">
        <v>16.866</v>
      </c>
      <c r="L91" s="3">
        <v>16.815000000000001</v>
      </c>
      <c r="M91" s="3">
        <v>16.766500000000001</v>
      </c>
      <c r="N91" s="3">
        <v>16.729500000000002</v>
      </c>
      <c r="O91" s="3">
        <v>16.702500000000001</v>
      </c>
      <c r="P91" s="3">
        <v>16.696000000000002</v>
      </c>
      <c r="Q91" s="3">
        <v>16.705500000000001</v>
      </c>
      <c r="R91" s="3">
        <v>16.727</v>
      </c>
      <c r="S91" s="3">
        <v>16.749500000000001</v>
      </c>
    </row>
    <row r="92" spans="1:19" x14ac:dyDescent="0.2">
      <c r="A92" s="1">
        <v>36341</v>
      </c>
      <c r="B92" s="3">
        <v>17.920000000000002</v>
      </c>
      <c r="C92" s="3">
        <v>18.0182</v>
      </c>
      <c r="D92" s="3">
        <v>18.010000000000002</v>
      </c>
      <c r="E92" s="3">
        <v>17.924499999999998</v>
      </c>
      <c r="F92" s="3">
        <v>17.817699999999999</v>
      </c>
      <c r="G92" s="3">
        <v>17.715900000000001</v>
      </c>
      <c r="H92" s="3">
        <v>17.625900000000001</v>
      </c>
      <c r="I92" s="3">
        <v>17.545500000000001</v>
      </c>
      <c r="J92" s="3">
        <v>17.48</v>
      </c>
      <c r="K92" s="3">
        <v>17.416399999999999</v>
      </c>
      <c r="L92" s="3">
        <v>17.353200000000001</v>
      </c>
      <c r="M92" s="3">
        <v>17.2941</v>
      </c>
      <c r="N92" s="3">
        <v>17.241399999999999</v>
      </c>
      <c r="O92" s="3">
        <v>17.203199999999999</v>
      </c>
      <c r="P92" s="3">
        <v>17.1891</v>
      </c>
      <c r="Q92" s="3">
        <v>17.189499999999999</v>
      </c>
      <c r="R92" s="3">
        <v>17.192299999999999</v>
      </c>
      <c r="S92" s="3">
        <v>17.197700000000001</v>
      </c>
    </row>
    <row r="93" spans="1:19" x14ac:dyDescent="0.2">
      <c r="A93" s="1">
        <v>36371</v>
      </c>
      <c r="B93" s="3">
        <v>20.095700000000001</v>
      </c>
      <c r="C93" s="3">
        <v>20.201000000000001</v>
      </c>
      <c r="D93" s="3">
        <v>20.127600000000001</v>
      </c>
      <c r="E93" s="3">
        <v>19.953800000000001</v>
      </c>
      <c r="F93" s="3">
        <v>19.760999999999999</v>
      </c>
      <c r="G93" s="3">
        <v>19.572399999999998</v>
      </c>
      <c r="H93" s="3">
        <v>19.399999999999999</v>
      </c>
      <c r="I93" s="3">
        <v>19.25</v>
      </c>
      <c r="J93" s="3">
        <v>19.1067</v>
      </c>
      <c r="K93" s="3">
        <v>18.9648</v>
      </c>
      <c r="L93" s="3">
        <v>18.829499999999999</v>
      </c>
      <c r="M93" s="3">
        <v>18.6995</v>
      </c>
      <c r="N93" s="3">
        <v>18.579999999999998</v>
      </c>
      <c r="O93" s="3">
        <v>18.4771</v>
      </c>
      <c r="P93" s="3">
        <v>18.39</v>
      </c>
      <c r="Q93" s="3">
        <v>18.307099999999998</v>
      </c>
      <c r="R93" s="3">
        <v>18.240500000000001</v>
      </c>
      <c r="S93" s="3">
        <v>18.1905</v>
      </c>
    </row>
    <row r="94" spans="1:19" x14ac:dyDescent="0.2">
      <c r="A94" s="1">
        <v>36403</v>
      </c>
      <c r="B94" s="3">
        <v>21.2791</v>
      </c>
      <c r="C94" s="3">
        <v>21.375</v>
      </c>
      <c r="D94" s="3">
        <v>21.305900000000001</v>
      </c>
      <c r="E94" s="3">
        <v>21.0427</v>
      </c>
      <c r="F94" s="3">
        <v>20.7182</v>
      </c>
      <c r="G94" s="3">
        <v>20.4191</v>
      </c>
      <c r="H94" s="3">
        <v>20.142299999999999</v>
      </c>
      <c r="I94" s="3">
        <v>19.873200000000001</v>
      </c>
      <c r="J94" s="3">
        <v>19.615500000000001</v>
      </c>
      <c r="K94" s="3">
        <v>19.374500000000001</v>
      </c>
      <c r="L94" s="3">
        <v>19.1509</v>
      </c>
      <c r="M94" s="3">
        <v>18.9541</v>
      </c>
      <c r="N94" s="3">
        <v>18.790500000000002</v>
      </c>
      <c r="O94" s="3">
        <v>18.656400000000001</v>
      </c>
      <c r="P94" s="3">
        <v>18.5364</v>
      </c>
      <c r="Q94" s="3">
        <v>18.4345</v>
      </c>
      <c r="R94" s="3">
        <v>18.3568</v>
      </c>
      <c r="S94" s="3">
        <v>18.281400000000001</v>
      </c>
    </row>
    <row r="95" spans="1:19" x14ac:dyDescent="0.2">
      <c r="A95" s="1">
        <v>36433</v>
      </c>
      <c r="B95" s="3">
        <v>23.789000000000001</v>
      </c>
      <c r="C95" s="3">
        <v>23.546199999999999</v>
      </c>
      <c r="D95" s="3">
        <v>23.137599999999999</v>
      </c>
      <c r="E95" s="3">
        <v>22.635200000000001</v>
      </c>
      <c r="F95" s="3">
        <v>22.1233</v>
      </c>
      <c r="G95" s="3">
        <v>21.632400000000001</v>
      </c>
      <c r="H95" s="3">
        <v>21.166699999999999</v>
      </c>
      <c r="I95" s="3">
        <v>20.728100000000001</v>
      </c>
      <c r="J95" s="3">
        <v>20.312899999999999</v>
      </c>
      <c r="K95" s="3">
        <v>19.944800000000001</v>
      </c>
      <c r="L95" s="3">
        <v>19.631399999999999</v>
      </c>
      <c r="M95" s="3">
        <v>19.37</v>
      </c>
      <c r="N95" s="3">
        <v>19.1648</v>
      </c>
      <c r="O95" s="3">
        <v>18.998100000000001</v>
      </c>
      <c r="P95" s="3">
        <v>18.852399999999999</v>
      </c>
      <c r="Q95" s="3">
        <v>18.738099999999999</v>
      </c>
      <c r="R95" s="3">
        <v>18.626200000000001</v>
      </c>
      <c r="S95" s="3">
        <v>18.5181</v>
      </c>
    </row>
    <row r="96" spans="1:19" x14ac:dyDescent="0.2">
      <c r="A96" s="1">
        <v>36462</v>
      </c>
      <c r="B96" s="3">
        <v>22.674800000000001</v>
      </c>
      <c r="C96" s="3">
        <v>22.640999999999998</v>
      </c>
      <c r="D96" s="3">
        <v>22.451899999999998</v>
      </c>
      <c r="E96" s="3">
        <v>22.120999999999999</v>
      </c>
      <c r="F96" s="3">
        <v>21.758099999999999</v>
      </c>
      <c r="G96" s="3">
        <v>21.408100000000001</v>
      </c>
      <c r="H96" s="3">
        <v>21.080500000000001</v>
      </c>
      <c r="I96" s="3">
        <v>20.778099999999998</v>
      </c>
      <c r="J96" s="3">
        <v>20.509</v>
      </c>
      <c r="K96" s="3">
        <v>20.28</v>
      </c>
      <c r="L96" s="3">
        <v>20.072900000000001</v>
      </c>
      <c r="M96" s="3">
        <v>19.895199999999999</v>
      </c>
      <c r="N96" s="3">
        <v>19.731000000000002</v>
      </c>
      <c r="O96" s="3">
        <v>19.585699999999999</v>
      </c>
      <c r="P96" s="3">
        <v>19.465199999999999</v>
      </c>
      <c r="Q96" s="3">
        <v>19.360499999999998</v>
      </c>
      <c r="R96" s="3">
        <v>19.261900000000001</v>
      </c>
      <c r="S96" s="3">
        <v>19.1662</v>
      </c>
    </row>
    <row r="97" spans="1:19" x14ac:dyDescent="0.2">
      <c r="A97" s="1">
        <v>36494</v>
      </c>
      <c r="B97" s="3">
        <v>24.766500000000001</v>
      </c>
      <c r="C97" s="3">
        <v>24.394500000000001</v>
      </c>
      <c r="D97" s="3">
        <v>23.8565</v>
      </c>
      <c r="E97" s="3">
        <v>23.267499999999998</v>
      </c>
      <c r="F97" s="3">
        <v>22.695499999999999</v>
      </c>
      <c r="G97" s="3">
        <v>22.158000000000001</v>
      </c>
      <c r="H97" s="3">
        <v>21.66</v>
      </c>
      <c r="I97" s="3">
        <v>21.231000000000002</v>
      </c>
      <c r="J97" s="3">
        <v>20.8505</v>
      </c>
      <c r="K97" s="3">
        <v>20.509</v>
      </c>
      <c r="L97" s="3">
        <v>20.186499999999999</v>
      </c>
      <c r="M97" s="3">
        <v>19.889500000000002</v>
      </c>
      <c r="N97" s="3">
        <v>19.642499999999998</v>
      </c>
      <c r="O97" s="3">
        <v>19.4465</v>
      </c>
      <c r="P97" s="3">
        <v>19.278500000000001</v>
      </c>
      <c r="Q97" s="3">
        <v>19.118500000000001</v>
      </c>
      <c r="R97" s="3">
        <v>18.9665</v>
      </c>
      <c r="S97" s="3">
        <v>18.8355</v>
      </c>
    </row>
    <row r="98" spans="1:19" x14ac:dyDescent="0.2">
      <c r="A98" s="1">
        <v>36525</v>
      </c>
      <c r="B98" s="3">
        <v>26.0886</v>
      </c>
      <c r="C98" s="3">
        <v>25.4481</v>
      </c>
      <c r="D98" s="3">
        <v>24.633299999999998</v>
      </c>
      <c r="E98" s="3">
        <v>23.848600000000001</v>
      </c>
      <c r="F98" s="3">
        <v>23.140999999999998</v>
      </c>
      <c r="G98" s="3">
        <v>22.5181</v>
      </c>
      <c r="H98" s="3">
        <v>21.993300000000001</v>
      </c>
      <c r="I98" s="3">
        <v>21.571000000000002</v>
      </c>
      <c r="J98" s="3">
        <v>21.192900000000002</v>
      </c>
      <c r="K98" s="3">
        <v>20.8538</v>
      </c>
      <c r="L98" s="3">
        <v>20.56</v>
      </c>
      <c r="M98" s="3">
        <v>20.285699999999999</v>
      </c>
      <c r="N98" s="3">
        <v>20.051400000000001</v>
      </c>
      <c r="O98" s="3">
        <v>19.839500000000001</v>
      </c>
      <c r="P98" s="3">
        <v>19.640499999999999</v>
      </c>
      <c r="Q98" s="3">
        <v>19.457100000000001</v>
      </c>
      <c r="R98" s="3">
        <v>19.2971</v>
      </c>
      <c r="S98" s="3">
        <v>19.169</v>
      </c>
    </row>
    <row r="99" spans="1:19" x14ac:dyDescent="0.2">
      <c r="A99" s="1">
        <v>36556</v>
      </c>
      <c r="B99" s="3">
        <v>27.014199999999999</v>
      </c>
      <c r="C99" s="3">
        <v>26.1221</v>
      </c>
      <c r="D99" s="3">
        <v>25.355799999999999</v>
      </c>
      <c r="E99" s="3">
        <v>24.6663</v>
      </c>
      <c r="F99" s="3">
        <v>24.025300000000001</v>
      </c>
      <c r="G99" s="3">
        <v>23.436299999999999</v>
      </c>
      <c r="H99" s="3">
        <v>22.9421</v>
      </c>
      <c r="I99" s="3">
        <v>22.517900000000001</v>
      </c>
      <c r="J99" s="3">
        <v>22.124700000000001</v>
      </c>
      <c r="K99" s="3">
        <v>21.754200000000001</v>
      </c>
      <c r="L99" s="3">
        <v>21.421099999999999</v>
      </c>
      <c r="M99" s="3">
        <v>21.111599999999999</v>
      </c>
      <c r="N99" s="3">
        <v>20.822099999999999</v>
      </c>
      <c r="O99" s="3">
        <v>20.549499999999998</v>
      </c>
      <c r="P99" s="3">
        <v>20.2926</v>
      </c>
      <c r="Q99" s="3">
        <v>20.056799999999999</v>
      </c>
      <c r="R99" s="3">
        <v>19.8584</v>
      </c>
      <c r="S99" s="3">
        <v>19.689499999999999</v>
      </c>
    </row>
    <row r="100" spans="1:19" x14ac:dyDescent="0.2">
      <c r="A100" s="1">
        <v>36585</v>
      </c>
      <c r="B100" s="3">
        <v>29.297499999999999</v>
      </c>
      <c r="C100" s="3">
        <v>28.1875</v>
      </c>
      <c r="D100" s="3">
        <v>27.223500000000001</v>
      </c>
      <c r="E100" s="3">
        <v>26.436</v>
      </c>
      <c r="F100" s="3">
        <v>25.7515</v>
      </c>
      <c r="G100" s="3">
        <v>25.143000000000001</v>
      </c>
      <c r="H100" s="3">
        <v>24.619499999999999</v>
      </c>
      <c r="I100" s="3">
        <v>24.138000000000002</v>
      </c>
      <c r="J100" s="3">
        <v>23.705500000000001</v>
      </c>
      <c r="K100" s="3">
        <v>23.295999999999999</v>
      </c>
      <c r="L100" s="3">
        <v>22.891999999999999</v>
      </c>
      <c r="M100" s="3">
        <v>22.509499999999999</v>
      </c>
      <c r="N100" s="3">
        <v>22.135000000000002</v>
      </c>
      <c r="O100" s="3">
        <v>21.779</v>
      </c>
      <c r="P100" s="3">
        <v>21.4575</v>
      </c>
      <c r="Q100" s="3">
        <v>21.175999999999998</v>
      </c>
      <c r="R100" s="3">
        <v>20.915500000000002</v>
      </c>
      <c r="S100" s="3">
        <v>20.663</v>
      </c>
    </row>
    <row r="101" spans="1:19" x14ac:dyDescent="0.2">
      <c r="A101" s="1">
        <v>36616</v>
      </c>
      <c r="B101" s="3">
        <v>29.894300000000001</v>
      </c>
      <c r="C101" s="3">
        <v>28.574300000000001</v>
      </c>
      <c r="D101" s="3">
        <v>27.562200000000001</v>
      </c>
      <c r="E101" s="3">
        <v>26.81</v>
      </c>
      <c r="F101" s="3">
        <v>26.212199999999999</v>
      </c>
      <c r="G101" s="3">
        <v>25.676100000000002</v>
      </c>
      <c r="H101" s="3">
        <v>25.1874</v>
      </c>
      <c r="I101" s="3">
        <v>24.766100000000002</v>
      </c>
      <c r="J101" s="3">
        <v>24.3643</v>
      </c>
      <c r="K101" s="3">
        <v>23.9878</v>
      </c>
      <c r="L101" s="3">
        <v>23.627800000000001</v>
      </c>
      <c r="M101" s="3">
        <v>23.277000000000001</v>
      </c>
      <c r="N101" s="3">
        <v>22.936499999999999</v>
      </c>
      <c r="O101" s="3">
        <v>22.623000000000001</v>
      </c>
      <c r="P101" s="3">
        <v>22.348700000000001</v>
      </c>
      <c r="Q101" s="3">
        <v>22.101299999999998</v>
      </c>
      <c r="R101" s="3">
        <v>21.87</v>
      </c>
      <c r="S101" s="3">
        <v>21.657800000000002</v>
      </c>
    </row>
    <row r="102" spans="1:19" x14ac:dyDescent="0.2">
      <c r="A102" s="1">
        <v>36644</v>
      </c>
      <c r="B102" s="3">
        <v>25.536799999999999</v>
      </c>
      <c r="C102" s="3">
        <v>24.874199999999998</v>
      </c>
      <c r="D102" s="3">
        <v>24.603200000000001</v>
      </c>
      <c r="E102" s="3">
        <v>24.381599999999999</v>
      </c>
      <c r="F102" s="3">
        <v>24.166799999999999</v>
      </c>
      <c r="G102" s="3">
        <v>23.944199999999999</v>
      </c>
      <c r="H102" s="3">
        <v>23.7242</v>
      </c>
      <c r="I102" s="3">
        <v>23.497399999999999</v>
      </c>
      <c r="J102" s="3">
        <v>23.258900000000001</v>
      </c>
      <c r="K102" s="3">
        <v>23.0289</v>
      </c>
      <c r="L102" s="3">
        <v>22.8047</v>
      </c>
      <c r="M102" s="3">
        <v>22.583200000000001</v>
      </c>
      <c r="N102" s="3">
        <v>22.371099999999998</v>
      </c>
      <c r="O102" s="3">
        <v>22.173200000000001</v>
      </c>
      <c r="P102" s="3">
        <v>21.9863</v>
      </c>
      <c r="Q102" s="3">
        <v>21.803699999999999</v>
      </c>
      <c r="R102" s="3">
        <v>21.624700000000001</v>
      </c>
      <c r="S102" s="3">
        <v>21.45</v>
      </c>
    </row>
    <row r="103" spans="1:19" x14ac:dyDescent="0.2">
      <c r="A103" s="1">
        <v>36677</v>
      </c>
      <c r="B103" s="3">
        <v>28.805900000000001</v>
      </c>
      <c r="C103" s="3">
        <v>28.458600000000001</v>
      </c>
      <c r="D103" s="3">
        <v>27.8886</v>
      </c>
      <c r="E103" s="3">
        <v>27.3432</v>
      </c>
      <c r="F103" s="3">
        <v>26.836400000000001</v>
      </c>
      <c r="G103" s="3">
        <v>26.374500000000001</v>
      </c>
      <c r="H103" s="3">
        <v>25.959499999999998</v>
      </c>
      <c r="I103" s="3">
        <v>25.590900000000001</v>
      </c>
      <c r="J103" s="3">
        <v>25.234500000000001</v>
      </c>
      <c r="K103" s="3">
        <v>24.8782</v>
      </c>
      <c r="L103" s="3">
        <v>24.5245</v>
      </c>
      <c r="M103" s="3">
        <v>24.1782</v>
      </c>
      <c r="N103" s="3">
        <v>23.852699999999999</v>
      </c>
      <c r="O103" s="3">
        <v>23.555499999999999</v>
      </c>
      <c r="P103" s="3">
        <v>23.278199999999998</v>
      </c>
      <c r="Q103" s="3">
        <v>23.0059</v>
      </c>
      <c r="R103" s="3">
        <v>22.7377</v>
      </c>
      <c r="S103" s="3">
        <v>22.4773</v>
      </c>
    </row>
    <row r="104" spans="1:19" x14ac:dyDescent="0.2">
      <c r="A104" s="1">
        <v>36707</v>
      </c>
      <c r="B104" s="3">
        <v>31.53</v>
      </c>
      <c r="C104" s="3">
        <v>30.1845</v>
      </c>
      <c r="D104" s="3">
        <v>29.313600000000001</v>
      </c>
      <c r="E104" s="3">
        <v>28.677299999999999</v>
      </c>
      <c r="F104" s="3">
        <v>28.146799999999999</v>
      </c>
      <c r="G104" s="3">
        <v>27.6568</v>
      </c>
      <c r="H104" s="3">
        <v>27.204999999999998</v>
      </c>
      <c r="I104" s="3">
        <v>26.7836</v>
      </c>
      <c r="J104" s="3">
        <v>26.3886</v>
      </c>
      <c r="K104" s="3">
        <v>26.005500000000001</v>
      </c>
      <c r="L104" s="3">
        <v>25.631799999999998</v>
      </c>
      <c r="M104" s="3">
        <v>25.2759</v>
      </c>
      <c r="N104" s="3">
        <v>24.9468</v>
      </c>
      <c r="O104" s="3">
        <v>24.640499999999999</v>
      </c>
      <c r="P104" s="3">
        <v>24.355499999999999</v>
      </c>
      <c r="Q104" s="3">
        <v>24.0809</v>
      </c>
      <c r="R104" s="3">
        <v>23.811800000000002</v>
      </c>
      <c r="S104" s="3">
        <v>23.5518</v>
      </c>
    </row>
    <row r="105" spans="1:19" x14ac:dyDescent="0.2">
      <c r="A105" s="1">
        <v>36738</v>
      </c>
      <c r="B105" s="3">
        <v>29.7163</v>
      </c>
      <c r="C105" s="3">
        <v>29.013200000000001</v>
      </c>
      <c r="D105" s="3">
        <v>28.5579</v>
      </c>
      <c r="E105" s="3">
        <v>28.170500000000001</v>
      </c>
      <c r="F105" s="3">
        <v>27.808900000000001</v>
      </c>
      <c r="G105" s="3">
        <v>27.4621</v>
      </c>
      <c r="H105" s="3">
        <v>27.136299999999999</v>
      </c>
      <c r="I105" s="3">
        <v>26.8216</v>
      </c>
      <c r="J105" s="3">
        <v>26.506799999999998</v>
      </c>
      <c r="K105" s="3">
        <v>26.197399999999998</v>
      </c>
      <c r="L105" s="3">
        <v>25.907900000000001</v>
      </c>
      <c r="M105" s="3">
        <v>25.630500000000001</v>
      </c>
      <c r="N105" s="3">
        <v>25.363199999999999</v>
      </c>
      <c r="O105" s="3">
        <v>25.1</v>
      </c>
      <c r="P105" s="3">
        <v>24.8505</v>
      </c>
      <c r="Q105" s="3">
        <v>24.604700000000001</v>
      </c>
      <c r="R105" s="3">
        <v>24.383199999999999</v>
      </c>
      <c r="S105" s="3">
        <v>24.1858</v>
      </c>
    </row>
    <row r="106" spans="1:19" x14ac:dyDescent="0.2">
      <c r="A106" s="1">
        <v>36769</v>
      </c>
      <c r="B106" s="3">
        <v>31.137799999999999</v>
      </c>
      <c r="C106" s="3">
        <v>30.588699999999999</v>
      </c>
      <c r="D106" s="3">
        <v>30.070900000000002</v>
      </c>
      <c r="E106" s="3">
        <v>29.569099999999999</v>
      </c>
      <c r="F106" s="3">
        <v>29.086500000000001</v>
      </c>
      <c r="G106" s="3">
        <v>28.633900000000001</v>
      </c>
      <c r="H106" s="3">
        <v>28.214300000000001</v>
      </c>
      <c r="I106" s="3">
        <v>27.817399999999999</v>
      </c>
      <c r="J106" s="3">
        <v>27.443000000000001</v>
      </c>
      <c r="K106" s="3">
        <v>27.1126</v>
      </c>
      <c r="L106" s="3">
        <v>26.809100000000001</v>
      </c>
      <c r="M106" s="3">
        <v>26.519100000000002</v>
      </c>
      <c r="N106" s="3">
        <v>26.236499999999999</v>
      </c>
      <c r="O106" s="3">
        <v>25.959599999999998</v>
      </c>
      <c r="P106" s="3">
        <v>25.6891</v>
      </c>
      <c r="Q106" s="3">
        <v>25.429099999999998</v>
      </c>
      <c r="R106" s="3">
        <v>25.188700000000001</v>
      </c>
      <c r="S106" s="3">
        <v>24.965699999999998</v>
      </c>
    </row>
    <row r="107" spans="1:19" x14ac:dyDescent="0.2">
      <c r="A107" s="1">
        <v>36798</v>
      </c>
      <c r="B107" s="3">
        <v>33.866999999999997</v>
      </c>
      <c r="C107" s="3">
        <v>33.075000000000003</v>
      </c>
      <c r="D107" s="3">
        <v>32.540500000000002</v>
      </c>
      <c r="E107" s="3">
        <v>32.017000000000003</v>
      </c>
      <c r="F107" s="3">
        <v>31.497499999999999</v>
      </c>
      <c r="G107" s="3">
        <v>31.000499999999999</v>
      </c>
      <c r="H107" s="3">
        <v>30.532</v>
      </c>
      <c r="I107" s="3">
        <v>30.077500000000001</v>
      </c>
      <c r="J107" s="3">
        <v>29.636500000000002</v>
      </c>
      <c r="K107" s="3">
        <v>29.227</v>
      </c>
      <c r="L107" s="3">
        <v>28.838999999999999</v>
      </c>
      <c r="M107" s="3">
        <v>28.462499999999999</v>
      </c>
      <c r="N107" s="3">
        <v>28.088999999999999</v>
      </c>
      <c r="O107" s="3">
        <v>27.72</v>
      </c>
      <c r="P107" s="3">
        <v>27.367999999999999</v>
      </c>
      <c r="Q107" s="3">
        <v>27.070499999999999</v>
      </c>
      <c r="R107" s="3">
        <v>26.801500000000001</v>
      </c>
      <c r="S107" s="3">
        <v>26.55</v>
      </c>
    </row>
    <row r="108" spans="1:19" x14ac:dyDescent="0.2">
      <c r="A108" s="1">
        <v>36830</v>
      </c>
      <c r="B108" s="3">
        <v>32.932299999999998</v>
      </c>
      <c r="C108" s="3">
        <v>32.3568</v>
      </c>
      <c r="D108" s="3">
        <v>31.892700000000001</v>
      </c>
      <c r="E108" s="3">
        <v>31.4895</v>
      </c>
      <c r="F108" s="3">
        <v>31.1036</v>
      </c>
      <c r="G108" s="3">
        <v>30.726400000000002</v>
      </c>
      <c r="H108" s="3">
        <v>30.346399999999999</v>
      </c>
      <c r="I108" s="3">
        <v>29.967300000000002</v>
      </c>
      <c r="J108" s="3">
        <v>29.5745</v>
      </c>
      <c r="K108" s="3">
        <v>29.179500000000001</v>
      </c>
      <c r="L108" s="3">
        <v>28.7895</v>
      </c>
      <c r="M108" s="3">
        <v>28.414100000000001</v>
      </c>
      <c r="N108" s="3">
        <v>28.0459</v>
      </c>
      <c r="O108" s="3">
        <v>27.6968</v>
      </c>
      <c r="P108" s="3">
        <v>27.360900000000001</v>
      </c>
      <c r="Q108" s="3">
        <v>27.052299999999999</v>
      </c>
      <c r="R108" s="3">
        <v>26.750900000000001</v>
      </c>
      <c r="S108" s="3">
        <v>26.471399999999999</v>
      </c>
    </row>
    <row r="109" spans="1:19" x14ac:dyDescent="0.2">
      <c r="A109" s="1">
        <v>36860</v>
      </c>
      <c r="B109" s="3">
        <v>34.262999999999998</v>
      </c>
      <c r="C109" s="3">
        <v>33.286499999999997</v>
      </c>
      <c r="D109" s="3">
        <v>32.332000000000001</v>
      </c>
      <c r="E109" s="3">
        <v>31.4495</v>
      </c>
      <c r="F109" s="3">
        <v>30.695499999999999</v>
      </c>
      <c r="G109" s="3">
        <v>30.033999999999999</v>
      </c>
      <c r="H109" s="3">
        <v>29.428999999999998</v>
      </c>
      <c r="I109" s="3">
        <v>28.874500000000001</v>
      </c>
      <c r="J109" s="3">
        <v>28.366499999999998</v>
      </c>
      <c r="K109" s="3">
        <v>27.893000000000001</v>
      </c>
      <c r="L109" s="3">
        <v>27.444500000000001</v>
      </c>
      <c r="M109" s="3">
        <v>27.0185</v>
      </c>
      <c r="N109" s="3">
        <v>26.610499999999998</v>
      </c>
      <c r="O109" s="3">
        <v>26.250499999999999</v>
      </c>
      <c r="P109" s="3">
        <v>25.917999999999999</v>
      </c>
      <c r="Q109" s="3">
        <v>25.610499999999998</v>
      </c>
      <c r="R109" s="3">
        <v>25.331</v>
      </c>
      <c r="S109" s="3">
        <v>25.086500000000001</v>
      </c>
    </row>
    <row r="110" spans="1:19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2:19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13"/>
  <sheetViews>
    <sheetView workbookViewId="0">
      <selection activeCell="B2" sqref="B2:S2"/>
    </sheetView>
  </sheetViews>
  <sheetFormatPr defaultRowHeight="12.75" x14ac:dyDescent="0.2"/>
  <cols>
    <col min="1" max="1" width="10.140625" bestFit="1" customWidth="1"/>
    <col min="2" max="11" width="11.28515625" bestFit="1" customWidth="1"/>
    <col min="12" max="12" width="11.42578125" customWidth="1"/>
    <col min="13" max="13" width="11.85546875" customWidth="1"/>
    <col min="14" max="14" width="11" customWidth="1"/>
    <col min="15" max="15" width="11.85546875" customWidth="1"/>
    <col min="16" max="16" width="11.5703125" customWidth="1"/>
    <col min="17" max="17" width="11.140625" customWidth="1"/>
    <col min="18" max="18" width="12.140625" customWidth="1"/>
    <col min="19" max="19" width="12.42578125" customWidth="1"/>
  </cols>
  <sheetData>
    <row r="1" spans="1:19" x14ac:dyDescent="0.2">
      <c r="A1" s="2" t="s">
        <v>19</v>
      </c>
    </row>
    <row r="2" spans="1:19" x14ac:dyDescent="0.2">
      <c r="A2" t="s">
        <v>18</v>
      </c>
      <c r="B2" s="15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</row>
    <row r="3" spans="1:19" x14ac:dyDescent="0.2">
      <c r="A3" s="1">
        <v>33634</v>
      </c>
      <c r="B3" s="17">
        <v>17.966799999999999</v>
      </c>
      <c r="C3" s="17">
        <v>17.798200000000001</v>
      </c>
      <c r="D3" s="17">
        <v>17.7041</v>
      </c>
      <c r="E3" s="17">
        <v>17.648599999999998</v>
      </c>
      <c r="F3" s="17">
        <v>17.633600000000001</v>
      </c>
      <c r="G3" s="17">
        <v>17.6891</v>
      </c>
      <c r="H3" s="17">
        <v>17.788599999999999</v>
      </c>
      <c r="I3" s="17">
        <v>17.828199999999999</v>
      </c>
      <c r="J3" s="17">
        <v>17.6755</v>
      </c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1">
        <v>33662</v>
      </c>
      <c r="B4" s="3">
        <v>18.023</v>
      </c>
      <c r="C4" s="3">
        <v>17.968</v>
      </c>
      <c r="D4" s="3">
        <v>17.939</v>
      </c>
      <c r="E4" s="3">
        <v>17.894500000000001</v>
      </c>
      <c r="F4" s="3">
        <v>17.883500000000002</v>
      </c>
      <c r="G4" s="3">
        <v>17.921500000000002</v>
      </c>
      <c r="H4" s="3">
        <v>17.989999999999998</v>
      </c>
      <c r="I4" s="3">
        <v>17.982500000000002</v>
      </c>
      <c r="J4" s="3">
        <v>17.798300000000001</v>
      </c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A5" s="1">
        <v>33694</v>
      </c>
      <c r="B5" s="3">
        <v>17.7027</v>
      </c>
      <c r="C5" s="3">
        <v>17.765499999999999</v>
      </c>
      <c r="D5" s="3">
        <v>17.774100000000001</v>
      </c>
      <c r="E5" s="3">
        <v>17.747299999999999</v>
      </c>
      <c r="F5" s="3">
        <v>17.773199999999999</v>
      </c>
      <c r="G5" s="3">
        <v>17.818200000000001</v>
      </c>
      <c r="H5" s="3">
        <v>17.815000000000001</v>
      </c>
      <c r="I5" s="3">
        <v>17.781400000000001</v>
      </c>
      <c r="J5" s="3">
        <v>17.7895</v>
      </c>
      <c r="K5" s="3"/>
      <c r="L5" s="3"/>
      <c r="M5" s="3"/>
      <c r="N5" s="3"/>
      <c r="O5" s="3"/>
      <c r="P5" s="3"/>
      <c r="Q5" s="3"/>
      <c r="R5" s="3"/>
      <c r="S5" s="3"/>
    </row>
    <row r="6" spans="1:19" x14ac:dyDescent="0.2">
      <c r="A6" s="1">
        <v>33724</v>
      </c>
      <c r="B6" s="3">
        <v>18.91</v>
      </c>
      <c r="C6" s="3">
        <v>18.842500000000001</v>
      </c>
      <c r="D6" s="3">
        <v>18.7745</v>
      </c>
      <c r="E6" s="3">
        <v>18.721499999999999</v>
      </c>
      <c r="F6" s="3">
        <v>18.704999999999998</v>
      </c>
      <c r="G6" s="3">
        <v>18.702000000000002</v>
      </c>
      <c r="H6" s="3">
        <v>18.6555</v>
      </c>
      <c r="I6" s="3">
        <v>18.635999999999999</v>
      </c>
      <c r="J6" s="3">
        <v>18.605899999999998</v>
      </c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1">
        <v>33753</v>
      </c>
      <c r="B7" s="3">
        <v>19.867899999999999</v>
      </c>
      <c r="C7" s="3">
        <v>19.726800000000001</v>
      </c>
      <c r="D7" s="3">
        <v>19.660499999999999</v>
      </c>
      <c r="E7" s="3">
        <v>19.6068</v>
      </c>
      <c r="F7" s="3">
        <v>19.560500000000001</v>
      </c>
      <c r="G7" s="3">
        <v>19.54</v>
      </c>
      <c r="H7" s="3">
        <v>19.4711</v>
      </c>
      <c r="I7" s="3">
        <v>19.36</v>
      </c>
      <c r="J7" s="3">
        <v>19.281099999999999</v>
      </c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1">
        <v>33785</v>
      </c>
      <c r="B8" s="3">
        <v>21.101800000000001</v>
      </c>
      <c r="C8" s="3">
        <v>21.002300000000002</v>
      </c>
      <c r="D8" s="3">
        <v>20.909099999999999</v>
      </c>
      <c r="E8" s="3">
        <v>20.815899999999999</v>
      </c>
      <c r="F8" s="3">
        <v>20.717700000000001</v>
      </c>
      <c r="G8" s="3">
        <v>20.621400000000001</v>
      </c>
      <c r="H8" s="3">
        <v>20.474499999999999</v>
      </c>
      <c r="I8" s="3">
        <v>20.344100000000001</v>
      </c>
      <c r="J8" s="3">
        <v>20.222300000000001</v>
      </c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1">
        <v>33816</v>
      </c>
      <c r="B9" s="3">
        <v>20.370899999999999</v>
      </c>
      <c r="C9" s="3">
        <v>20.367799999999999</v>
      </c>
      <c r="D9" s="3">
        <v>20.323899999999998</v>
      </c>
      <c r="E9" s="3">
        <v>20.266100000000002</v>
      </c>
      <c r="F9" s="3">
        <v>20.16</v>
      </c>
      <c r="G9" s="3">
        <v>20.0322</v>
      </c>
      <c r="H9" s="3">
        <v>19.8965</v>
      </c>
      <c r="I9" s="3">
        <v>19.7883</v>
      </c>
      <c r="J9" s="3">
        <v>19.674800000000001</v>
      </c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1">
        <v>33847</v>
      </c>
      <c r="B10" s="3">
        <v>19.874500000000001</v>
      </c>
      <c r="C10" s="3">
        <v>19.904499999999999</v>
      </c>
      <c r="D10" s="3">
        <v>19.899000000000001</v>
      </c>
      <c r="E10" s="3">
        <v>19.818000000000001</v>
      </c>
      <c r="F10" s="3">
        <v>19.7285</v>
      </c>
      <c r="G10" s="3">
        <v>19.620999999999999</v>
      </c>
      <c r="H10" s="3">
        <v>19.521000000000001</v>
      </c>
      <c r="I10" s="3">
        <v>19.436</v>
      </c>
      <c r="J10" s="3">
        <v>19.341000000000001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1">
        <v>33877</v>
      </c>
      <c r="B11" s="3">
        <v>20.374099999999999</v>
      </c>
      <c r="C11" s="3">
        <v>20.3886</v>
      </c>
      <c r="D11" s="3">
        <v>20.348199999999999</v>
      </c>
      <c r="E11" s="3">
        <v>20.256799999999998</v>
      </c>
      <c r="F11" s="3">
        <v>20.1191</v>
      </c>
      <c r="G11" s="3">
        <v>19.991800000000001</v>
      </c>
      <c r="H11" s="3">
        <v>19.888200000000001</v>
      </c>
      <c r="I11" s="3">
        <v>19.804099999999998</v>
      </c>
      <c r="J11" s="3">
        <v>19.714300000000001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1">
        <v>33907</v>
      </c>
      <c r="B12" s="3">
        <v>20.3718</v>
      </c>
      <c r="C12" s="3">
        <v>20.3782</v>
      </c>
      <c r="D12" s="3">
        <v>20.3232</v>
      </c>
      <c r="E12" s="3">
        <v>20.197700000000001</v>
      </c>
      <c r="F12" s="3">
        <v>20.07</v>
      </c>
      <c r="G12" s="3">
        <v>19.965499999999999</v>
      </c>
      <c r="H12" s="3">
        <v>19.8736</v>
      </c>
      <c r="I12" s="3">
        <v>19.791799999999999</v>
      </c>
      <c r="J12" s="3">
        <v>19.714500000000001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1">
        <v>33938</v>
      </c>
      <c r="B13" s="3">
        <v>19.198599999999999</v>
      </c>
      <c r="C13" s="3">
        <v>19.200500000000002</v>
      </c>
      <c r="D13" s="3">
        <v>19.188600000000001</v>
      </c>
      <c r="E13" s="3">
        <v>19.133299999999998</v>
      </c>
      <c r="F13" s="3">
        <v>19.106200000000001</v>
      </c>
      <c r="G13" s="3">
        <v>19.069500000000001</v>
      </c>
      <c r="H13" s="3">
        <v>19.0152</v>
      </c>
      <c r="I13" s="3">
        <v>18.9862</v>
      </c>
      <c r="J13" s="3">
        <v>18.949000000000002</v>
      </c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1">
        <v>33969</v>
      </c>
      <c r="B14" s="3">
        <v>18.275200000000002</v>
      </c>
      <c r="C14" s="3">
        <v>18.309000000000001</v>
      </c>
      <c r="D14" s="3">
        <v>18.3248</v>
      </c>
      <c r="E14" s="3">
        <v>18.324300000000001</v>
      </c>
      <c r="F14" s="3">
        <v>18.313800000000001</v>
      </c>
      <c r="G14" s="3">
        <v>18.331399999999999</v>
      </c>
      <c r="H14" s="3">
        <v>18.343800000000002</v>
      </c>
      <c r="I14" s="3">
        <v>18.351400000000002</v>
      </c>
      <c r="J14" s="3">
        <v>18.329499999999999</v>
      </c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1">
        <v>33998</v>
      </c>
      <c r="B15" s="3">
        <v>17.617999999999999</v>
      </c>
      <c r="C15" s="3">
        <v>17.748999999999999</v>
      </c>
      <c r="D15" s="3">
        <v>17.8735</v>
      </c>
      <c r="E15" s="3">
        <v>17.976500000000001</v>
      </c>
      <c r="F15" s="3">
        <v>18.048500000000001</v>
      </c>
      <c r="G15" s="3">
        <v>18.1065</v>
      </c>
      <c r="H15" s="3">
        <v>18.150500000000001</v>
      </c>
      <c r="I15" s="3">
        <v>18.18</v>
      </c>
      <c r="J15" s="3">
        <v>18.196999999999999</v>
      </c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1">
        <v>34026</v>
      </c>
      <c r="B16" s="3">
        <v>18.4145</v>
      </c>
      <c r="C16" s="3">
        <v>18.440999999999999</v>
      </c>
      <c r="D16" s="3">
        <v>18.4985</v>
      </c>
      <c r="E16" s="3">
        <v>18.538</v>
      </c>
      <c r="F16" s="3">
        <v>18.5595</v>
      </c>
      <c r="G16" s="3">
        <v>18.605499999999999</v>
      </c>
      <c r="H16" s="3">
        <v>18.66</v>
      </c>
      <c r="I16" s="3">
        <v>18.687000000000001</v>
      </c>
      <c r="J16" s="3">
        <v>18.685500000000001</v>
      </c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1">
        <v>34059</v>
      </c>
      <c r="B17" s="3">
        <v>18.817</v>
      </c>
      <c r="C17" s="3">
        <v>18.863900000000001</v>
      </c>
      <c r="D17" s="3">
        <v>18.8796</v>
      </c>
      <c r="E17" s="3">
        <v>18.8978</v>
      </c>
      <c r="F17" s="3">
        <v>18.9148</v>
      </c>
      <c r="G17" s="3">
        <v>18.930399999999999</v>
      </c>
      <c r="H17" s="3">
        <v>18.947399999999998</v>
      </c>
      <c r="I17" s="3">
        <v>18.959599999999998</v>
      </c>
      <c r="J17" s="3">
        <v>18.9465</v>
      </c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1">
        <v>34089</v>
      </c>
      <c r="B18" s="3">
        <v>18.891500000000001</v>
      </c>
      <c r="C18" s="3">
        <v>18.939499999999999</v>
      </c>
      <c r="D18" s="3">
        <v>18.966000000000001</v>
      </c>
      <c r="E18" s="3">
        <v>19.0275</v>
      </c>
      <c r="F18" s="3">
        <v>19.059999999999999</v>
      </c>
      <c r="G18" s="3">
        <v>19.093499999999999</v>
      </c>
      <c r="H18" s="3">
        <v>19.112500000000001</v>
      </c>
      <c r="I18" s="3">
        <v>19.102499999999999</v>
      </c>
      <c r="J18" s="3">
        <v>19.092500000000001</v>
      </c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1">
        <v>34120</v>
      </c>
      <c r="B19" s="3">
        <v>18.697900000000001</v>
      </c>
      <c r="C19" s="3">
        <v>18.7437</v>
      </c>
      <c r="D19" s="3">
        <v>18.837900000000001</v>
      </c>
      <c r="E19" s="3">
        <v>18.938400000000001</v>
      </c>
      <c r="F19" s="3">
        <v>18.9879</v>
      </c>
      <c r="G19" s="3">
        <v>19.0411</v>
      </c>
      <c r="H19" s="3">
        <v>19.049499999999998</v>
      </c>
      <c r="I19" s="3">
        <v>19.025300000000001</v>
      </c>
      <c r="J19" s="3">
        <v>19.012599999999999</v>
      </c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1">
        <v>34150</v>
      </c>
      <c r="B20" s="3">
        <v>17.815000000000001</v>
      </c>
      <c r="C20" s="3">
        <v>18.002700000000001</v>
      </c>
      <c r="D20" s="3">
        <v>18.183599999999998</v>
      </c>
      <c r="E20" s="3">
        <v>18.337700000000002</v>
      </c>
      <c r="F20" s="3">
        <v>18.456800000000001</v>
      </c>
      <c r="G20" s="3">
        <v>18.545500000000001</v>
      </c>
      <c r="H20" s="3">
        <v>18.558599999999998</v>
      </c>
      <c r="I20" s="3">
        <v>18.574999999999999</v>
      </c>
      <c r="J20" s="3">
        <v>18.5945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1">
        <v>34180</v>
      </c>
      <c r="B21" s="3">
        <v>16.808199999999999</v>
      </c>
      <c r="C21" s="3">
        <v>16.9405</v>
      </c>
      <c r="D21" s="3">
        <v>17.110900000000001</v>
      </c>
      <c r="E21" s="3">
        <v>17.289100000000001</v>
      </c>
      <c r="F21" s="3">
        <v>17.443200000000001</v>
      </c>
      <c r="G21" s="3">
        <v>17.5595</v>
      </c>
      <c r="H21" s="3">
        <v>17.663599999999999</v>
      </c>
      <c r="I21" s="3">
        <v>17.739100000000001</v>
      </c>
      <c r="J21" s="3">
        <v>17.7864</v>
      </c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1">
        <v>34212</v>
      </c>
      <c r="B22" s="3">
        <v>16.920000000000002</v>
      </c>
      <c r="C22" s="3">
        <v>17.07</v>
      </c>
      <c r="D22" s="3">
        <v>17.239000000000001</v>
      </c>
      <c r="E22" s="3">
        <v>17.363800000000001</v>
      </c>
      <c r="F22" s="3">
        <v>17.473800000000001</v>
      </c>
      <c r="G22" s="3">
        <v>17.552399999999999</v>
      </c>
      <c r="H22" s="3">
        <v>17.616199999999999</v>
      </c>
      <c r="I22" s="3">
        <v>17.706199999999999</v>
      </c>
      <c r="J22" s="3">
        <v>17.782399999999999</v>
      </c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1">
        <v>34242</v>
      </c>
      <c r="B23" s="3">
        <v>16.3386</v>
      </c>
      <c r="C23" s="3">
        <v>16.5823</v>
      </c>
      <c r="D23" s="3">
        <v>16.7805</v>
      </c>
      <c r="E23" s="3">
        <v>16.954499999999999</v>
      </c>
      <c r="F23" s="3">
        <v>17.1127</v>
      </c>
      <c r="G23" s="3">
        <v>17.231400000000001</v>
      </c>
      <c r="H23" s="3">
        <v>17.343599999999999</v>
      </c>
      <c r="I23" s="3">
        <v>17.4482</v>
      </c>
      <c r="J23" s="3">
        <v>17.53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1">
        <v>34271</v>
      </c>
      <c r="B24" s="3">
        <v>16.8781</v>
      </c>
      <c r="C24" s="3">
        <v>17.0852</v>
      </c>
      <c r="D24" s="3">
        <v>17.244299999999999</v>
      </c>
      <c r="E24" s="3">
        <v>17.348600000000001</v>
      </c>
      <c r="F24" s="3">
        <v>17.4452</v>
      </c>
      <c r="G24" s="3">
        <v>17.498999999999999</v>
      </c>
      <c r="H24" s="3">
        <v>17.581</v>
      </c>
      <c r="I24" s="3">
        <v>17.623799999999999</v>
      </c>
      <c r="J24" s="3">
        <v>17.6905</v>
      </c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1">
        <v>34303</v>
      </c>
      <c r="B25" s="3">
        <v>15.4964</v>
      </c>
      <c r="C25" s="3">
        <v>15.7486</v>
      </c>
      <c r="D25" s="3">
        <v>15.96</v>
      </c>
      <c r="E25" s="3">
        <v>16.127300000000002</v>
      </c>
      <c r="F25" s="3">
        <v>16.293600000000001</v>
      </c>
      <c r="G25" s="3">
        <v>16.4268</v>
      </c>
      <c r="H25" s="3">
        <v>16.490500000000001</v>
      </c>
      <c r="I25" s="3">
        <v>16.583200000000001</v>
      </c>
      <c r="J25" s="3">
        <v>16.6495</v>
      </c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1">
        <v>34334</v>
      </c>
      <c r="B26" s="3">
        <v>13.648999999999999</v>
      </c>
      <c r="C26" s="3">
        <v>13.8329</v>
      </c>
      <c r="D26" s="3">
        <v>14.0771</v>
      </c>
      <c r="E26" s="3">
        <v>14.2752</v>
      </c>
      <c r="F26" s="3">
        <v>14.5076</v>
      </c>
      <c r="G26" s="3">
        <v>14.7005</v>
      </c>
      <c r="H26" s="3">
        <v>14.839499999999999</v>
      </c>
      <c r="I26" s="3">
        <v>15.0557</v>
      </c>
      <c r="J26" s="3">
        <v>15.254799999999999</v>
      </c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1">
        <v>34365</v>
      </c>
      <c r="B27" s="3">
        <v>14.012</v>
      </c>
      <c r="C27" s="3">
        <v>13.954000000000001</v>
      </c>
      <c r="D27" s="3">
        <v>14.0625</v>
      </c>
      <c r="E27" s="3">
        <v>14.215999999999999</v>
      </c>
      <c r="F27" s="3">
        <v>14.382999999999999</v>
      </c>
      <c r="G27" s="3">
        <v>14.5375</v>
      </c>
      <c r="H27" s="3">
        <v>14.718999999999999</v>
      </c>
      <c r="I27" s="3">
        <v>14.874000000000001</v>
      </c>
      <c r="J27" s="3">
        <v>15.019</v>
      </c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1">
        <v>34393</v>
      </c>
      <c r="B28" s="3">
        <v>13.6655</v>
      </c>
      <c r="C28" s="3">
        <v>13.741</v>
      </c>
      <c r="D28" s="3">
        <v>13.8865</v>
      </c>
      <c r="E28" s="3">
        <v>14.029</v>
      </c>
      <c r="F28" s="3">
        <v>14.176500000000001</v>
      </c>
      <c r="G28" s="3">
        <v>14.358499999999999</v>
      </c>
      <c r="H28" s="3">
        <v>14.561999999999999</v>
      </c>
      <c r="I28" s="3">
        <v>14.7295</v>
      </c>
      <c r="J28" s="3">
        <v>14.882</v>
      </c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1">
        <v>34424</v>
      </c>
      <c r="B29" s="3">
        <v>13.5548</v>
      </c>
      <c r="C29" s="3">
        <v>13.51</v>
      </c>
      <c r="D29" s="3">
        <v>13.6</v>
      </c>
      <c r="E29" s="3">
        <v>13.7113</v>
      </c>
      <c r="F29" s="3">
        <v>13.8352</v>
      </c>
      <c r="G29" s="3">
        <v>13.985200000000001</v>
      </c>
      <c r="H29" s="3">
        <v>14.1143</v>
      </c>
      <c r="I29" s="3">
        <v>14.249599999999999</v>
      </c>
      <c r="J29" s="3">
        <v>14.3878</v>
      </c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1">
        <v>34453</v>
      </c>
      <c r="B30" s="3">
        <v>15.0047</v>
      </c>
      <c r="C30" s="3">
        <v>14.9016</v>
      </c>
      <c r="D30" s="3">
        <v>14.9063</v>
      </c>
      <c r="E30" s="3">
        <v>14.94</v>
      </c>
      <c r="F30" s="3">
        <v>14.9847</v>
      </c>
      <c r="G30" s="3">
        <v>15.0411</v>
      </c>
      <c r="H30" s="3">
        <v>15.0884</v>
      </c>
      <c r="I30" s="3">
        <v>15.1553</v>
      </c>
      <c r="J30" s="3">
        <v>15.2011</v>
      </c>
      <c r="K30" s="3">
        <v>15.3636</v>
      </c>
      <c r="L30" s="3">
        <v>15.389099999999999</v>
      </c>
      <c r="M30" s="3">
        <v>15.3591</v>
      </c>
      <c r="N30" s="3"/>
      <c r="O30" s="3"/>
      <c r="P30" s="3"/>
      <c r="Q30" s="3"/>
      <c r="R30" s="3"/>
      <c r="S30" s="3"/>
    </row>
    <row r="31" spans="1:19" x14ac:dyDescent="0.2">
      <c r="A31" s="1">
        <v>34485</v>
      </c>
      <c r="B31" s="3">
        <v>16.171500000000002</v>
      </c>
      <c r="C31" s="3">
        <v>16.0275</v>
      </c>
      <c r="D31" s="3">
        <v>15.946999999999999</v>
      </c>
      <c r="E31" s="3">
        <v>15.920999999999999</v>
      </c>
      <c r="F31" s="3">
        <v>15.897</v>
      </c>
      <c r="G31" s="3">
        <v>15.8935</v>
      </c>
      <c r="H31" s="3">
        <v>15.897</v>
      </c>
      <c r="I31" s="3">
        <v>15.904999999999999</v>
      </c>
      <c r="J31" s="3">
        <v>15.914</v>
      </c>
      <c r="K31" s="3">
        <v>15.923999999999999</v>
      </c>
      <c r="L31" s="3">
        <v>15.927</v>
      </c>
      <c r="M31" s="3">
        <v>15.8955</v>
      </c>
      <c r="N31" s="3"/>
      <c r="O31" s="3"/>
      <c r="P31" s="3"/>
      <c r="Q31" s="3"/>
      <c r="R31" s="3"/>
      <c r="S31" s="3"/>
    </row>
    <row r="32" spans="1:19" x14ac:dyDescent="0.2">
      <c r="A32" s="1">
        <v>34515</v>
      </c>
      <c r="B32" s="3">
        <v>16.805900000000001</v>
      </c>
      <c r="C32" s="3">
        <v>16.695499999999999</v>
      </c>
      <c r="D32" s="3">
        <v>16.613199999999999</v>
      </c>
      <c r="E32" s="3">
        <v>16.569500000000001</v>
      </c>
      <c r="F32" s="3">
        <v>16.549499999999998</v>
      </c>
      <c r="G32" s="3">
        <v>16.526800000000001</v>
      </c>
      <c r="H32" s="3">
        <v>16.497299999999999</v>
      </c>
      <c r="I32" s="3">
        <v>16.485499999999998</v>
      </c>
      <c r="J32" s="3">
        <v>16.465900000000001</v>
      </c>
      <c r="K32" s="3">
        <v>16.4436</v>
      </c>
      <c r="L32" s="3">
        <v>16.429500000000001</v>
      </c>
      <c r="M32" s="3">
        <v>16.417300000000001</v>
      </c>
      <c r="N32" s="3"/>
      <c r="O32" s="3"/>
      <c r="P32" s="3"/>
      <c r="Q32" s="3"/>
      <c r="R32" s="3"/>
      <c r="S32" s="3"/>
    </row>
    <row r="33" spans="1:19" x14ac:dyDescent="0.2">
      <c r="A33" s="1">
        <v>34544</v>
      </c>
      <c r="B33" s="3">
        <v>17.741399999999999</v>
      </c>
      <c r="C33" s="3">
        <v>17.5</v>
      </c>
      <c r="D33" s="3">
        <v>17.379000000000001</v>
      </c>
      <c r="E33" s="3">
        <v>17.2986</v>
      </c>
      <c r="F33" s="3">
        <v>17.229500000000002</v>
      </c>
      <c r="G33" s="3">
        <v>17.153300000000002</v>
      </c>
      <c r="H33" s="3">
        <v>17.115200000000002</v>
      </c>
      <c r="I33" s="3">
        <v>17.0519</v>
      </c>
      <c r="J33" s="3">
        <v>17.019500000000001</v>
      </c>
      <c r="K33" s="3">
        <v>16.991</v>
      </c>
      <c r="L33" s="3">
        <v>16.953299999999999</v>
      </c>
      <c r="M33" s="3">
        <v>16.919</v>
      </c>
      <c r="N33" s="3"/>
      <c r="O33" s="3"/>
      <c r="P33" s="3"/>
      <c r="Q33" s="3"/>
      <c r="R33" s="3"/>
      <c r="S33" s="3"/>
    </row>
    <row r="34" spans="1:19" x14ac:dyDescent="0.2">
      <c r="A34" s="1">
        <v>34577</v>
      </c>
      <c r="B34" s="3">
        <v>17.118200000000002</v>
      </c>
      <c r="C34" s="3">
        <v>17.049499999999998</v>
      </c>
      <c r="D34" s="3">
        <v>17.032299999999999</v>
      </c>
      <c r="E34" s="3">
        <v>16.964099999999998</v>
      </c>
      <c r="F34" s="3">
        <v>16.883600000000001</v>
      </c>
      <c r="G34" s="3">
        <v>16.7973</v>
      </c>
      <c r="H34" s="3">
        <v>16.734999999999999</v>
      </c>
      <c r="I34" s="3">
        <v>16.705500000000001</v>
      </c>
      <c r="J34" s="3">
        <v>16.690000000000001</v>
      </c>
      <c r="K34" s="3">
        <v>16.6782</v>
      </c>
      <c r="L34" s="3">
        <v>16.678599999999999</v>
      </c>
      <c r="M34" s="3">
        <v>16.674499999999998</v>
      </c>
      <c r="N34" s="3"/>
      <c r="O34" s="3"/>
      <c r="P34" s="3"/>
      <c r="Q34" s="3"/>
      <c r="R34" s="3"/>
      <c r="S34" s="3"/>
    </row>
    <row r="35" spans="1:19" x14ac:dyDescent="0.2">
      <c r="A35" s="1">
        <v>34607</v>
      </c>
      <c r="B35" s="3">
        <v>16.248200000000001</v>
      </c>
      <c r="C35" s="3">
        <v>16.3795</v>
      </c>
      <c r="D35" s="3">
        <v>16.506399999999999</v>
      </c>
      <c r="E35" s="3">
        <v>16.5273</v>
      </c>
      <c r="F35" s="3">
        <v>16.5214</v>
      </c>
      <c r="G35" s="3">
        <v>16.5305</v>
      </c>
      <c r="H35" s="3">
        <v>16.541399999999999</v>
      </c>
      <c r="I35" s="3">
        <v>16.553599999999999</v>
      </c>
      <c r="J35" s="3">
        <v>16.567299999999999</v>
      </c>
      <c r="K35" s="3">
        <v>16.5823</v>
      </c>
      <c r="L35" s="3">
        <v>16.597300000000001</v>
      </c>
      <c r="M35" s="3">
        <v>16.610900000000001</v>
      </c>
      <c r="N35" s="3"/>
      <c r="O35" s="3"/>
      <c r="P35" s="3"/>
      <c r="Q35" s="3"/>
      <c r="R35" s="3"/>
      <c r="S35" s="3"/>
    </row>
    <row r="36" spans="1:19" x14ac:dyDescent="0.2">
      <c r="A36" s="1">
        <v>34638</v>
      </c>
      <c r="B36" s="3">
        <v>16.516200000000001</v>
      </c>
      <c r="C36" s="3">
        <v>16.473800000000001</v>
      </c>
      <c r="D36" s="3">
        <v>16.458100000000002</v>
      </c>
      <c r="E36" s="3">
        <v>16.421900000000001</v>
      </c>
      <c r="F36" s="3">
        <v>16.392399999999999</v>
      </c>
      <c r="G36" s="3">
        <v>16.380500000000001</v>
      </c>
      <c r="H36" s="3">
        <v>16.3843</v>
      </c>
      <c r="I36" s="3">
        <v>16.3643</v>
      </c>
      <c r="J36" s="3">
        <v>16.382400000000001</v>
      </c>
      <c r="K36" s="3">
        <v>16.3948</v>
      </c>
      <c r="L36" s="3">
        <v>16.3962</v>
      </c>
      <c r="M36" s="3">
        <v>16.427600000000002</v>
      </c>
      <c r="N36" s="3"/>
      <c r="O36" s="3"/>
      <c r="P36" s="3"/>
      <c r="Q36" s="3"/>
      <c r="R36" s="3"/>
      <c r="S36" s="3"/>
    </row>
    <row r="37" spans="1:19" x14ac:dyDescent="0.2">
      <c r="A37" s="1">
        <v>34668</v>
      </c>
      <c r="B37" s="3">
        <v>17.2014</v>
      </c>
      <c r="C37" s="3">
        <v>16.856400000000001</v>
      </c>
      <c r="D37" s="3">
        <v>16.6905</v>
      </c>
      <c r="E37" s="3">
        <v>16.575900000000001</v>
      </c>
      <c r="F37" s="3">
        <v>16.510899999999999</v>
      </c>
      <c r="G37" s="3">
        <v>16.464099999999998</v>
      </c>
      <c r="H37" s="3">
        <v>16.420000000000002</v>
      </c>
      <c r="I37" s="3">
        <v>16.41</v>
      </c>
      <c r="J37" s="3">
        <v>16.438199999999998</v>
      </c>
      <c r="K37" s="3">
        <v>16.4514</v>
      </c>
      <c r="L37" s="3">
        <v>16.472300000000001</v>
      </c>
      <c r="M37" s="3">
        <v>16.4818</v>
      </c>
      <c r="N37" s="3"/>
      <c r="O37" s="3"/>
      <c r="P37" s="3"/>
      <c r="Q37" s="3"/>
      <c r="R37" s="3"/>
      <c r="S37" s="3"/>
    </row>
    <row r="38" spans="1:19" x14ac:dyDescent="0.2">
      <c r="A38" s="1">
        <v>34698</v>
      </c>
      <c r="B38" s="3">
        <v>16.128499999999999</v>
      </c>
      <c r="C38" s="3">
        <v>16.079000000000001</v>
      </c>
      <c r="D38" s="3">
        <v>16.064</v>
      </c>
      <c r="E38" s="3">
        <v>16.076499999999999</v>
      </c>
      <c r="F38" s="3">
        <v>16.091000000000001</v>
      </c>
      <c r="G38" s="3">
        <v>16.101500000000001</v>
      </c>
      <c r="H38" s="3">
        <v>16.13</v>
      </c>
      <c r="I38" s="3">
        <v>16.181999999999999</v>
      </c>
      <c r="J38" s="3">
        <v>16.235499999999998</v>
      </c>
      <c r="K38" s="3">
        <v>16.266500000000001</v>
      </c>
      <c r="L38" s="3">
        <v>16.308499999999999</v>
      </c>
      <c r="M38" s="3">
        <v>16.376999999999999</v>
      </c>
      <c r="N38" s="3"/>
      <c r="O38" s="3"/>
      <c r="P38" s="3"/>
      <c r="Q38" s="3"/>
      <c r="R38" s="3"/>
      <c r="S38" s="3"/>
    </row>
    <row r="39" spans="1:19" x14ac:dyDescent="0.2">
      <c r="A39" s="1">
        <v>34730</v>
      </c>
      <c r="B39" s="3">
        <v>16.564800000000002</v>
      </c>
      <c r="C39" s="3">
        <v>16.424800000000001</v>
      </c>
      <c r="D39" s="3">
        <v>16.378599999999999</v>
      </c>
      <c r="E39" s="3">
        <v>16.3552</v>
      </c>
      <c r="F39" s="3">
        <v>16.3367</v>
      </c>
      <c r="G39" s="3">
        <v>16.324300000000001</v>
      </c>
      <c r="H39" s="3">
        <v>16.362400000000001</v>
      </c>
      <c r="I39" s="3">
        <v>16.386199999999999</v>
      </c>
      <c r="J39" s="3">
        <v>16.395199999999999</v>
      </c>
      <c r="K39" s="3">
        <v>16.420999999999999</v>
      </c>
      <c r="L39" s="3">
        <v>16.4495</v>
      </c>
      <c r="M39" s="3">
        <v>16.456199999999999</v>
      </c>
      <c r="N39" s="3"/>
      <c r="O39" s="3"/>
      <c r="P39" s="3"/>
      <c r="Q39" s="3"/>
      <c r="R39" s="3"/>
      <c r="S39" s="3"/>
    </row>
    <row r="40" spans="1:19" x14ac:dyDescent="0.2">
      <c r="A40" s="1">
        <v>34758</v>
      </c>
      <c r="B40" s="3">
        <v>17.024999999999999</v>
      </c>
      <c r="C40" s="3">
        <v>16.738</v>
      </c>
      <c r="D40" s="3">
        <v>16.664000000000001</v>
      </c>
      <c r="E40" s="3">
        <v>16.5915</v>
      </c>
      <c r="F40" s="3">
        <v>16.517499999999998</v>
      </c>
      <c r="G40" s="3">
        <v>16.499500000000001</v>
      </c>
      <c r="H40" s="3">
        <v>16.481000000000002</v>
      </c>
      <c r="I40" s="3">
        <v>16.462499999999999</v>
      </c>
      <c r="J40" s="3">
        <v>16.451000000000001</v>
      </c>
      <c r="K40" s="3">
        <v>16.431000000000001</v>
      </c>
      <c r="L40" s="3">
        <v>16.4315</v>
      </c>
      <c r="M40" s="3">
        <v>16.448499999999999</v>
      </c>
      <c r="N40" s="3"/>
      <c r="O40" s="3"/>
      <c r="P40" s="3"/>
      <c r="Q40" s="3"/>
      <c r="R40" s="3"/>
      <c r="S40" s="3"/>
    </row>
    <row r="41" spans="1:19" x14ac:dyDescent="0.2">
      <c r="A41" s="1">
        <v>34789</v>
      </c>
      <c r="B41" s="3">
        <v>16.901700000000002</v>
      </c>
      <c r="C41" s="3">
        <v>16.784300000000002</v>
      </c>
      <c r="D41" s="3">
        <v>16.701699999999999</v>
      </c>
      <c r="E41" s="3">
        <v>16.612200000000001</v>
      </c>
      <c r="F41" s="3">
        <v>16.562200000000001</v>
      </c>
      <c r="G41" s="3">
        <v>16.536999999999999</v>
      </c>
      <c r="H41" s="3">
        <v>16.523499999999999</v>
      </c>
      <c r="I41" s="3">
        <v>16.507000000000001</v>
      </c>
      <c r="J41" s="3">
        <v>16.497800000000002</v>
      </c>
      <c r="K41" s="3">
        <v>16.496500000000001</v>
      </c>
      <c r="L41" s="3">
        <v>16.4878</v>
      </c>
      <c r="M41" s="3">
        <v>16.489999999999998</v>
      </c>
      <c r="N41" s="3"/>
      <c r="O41" s="3"/>
      <c r="P41" s="3"/>
      <c r="Q41" s="3"/>
      <c r="R41" s="3"/>
      <c r="S41" s="3"/>
    </row>
    <row r="42" spans="1:19" x14ac:dyDescent="0.2">
      <c r="A42" s="1">
        <v>34817</v>
      </c>
      <c r="B42" s="3">
        <v>18.395600000000002</v>
      </c>
      <c r="C42" s="3">
        <v>17.970600000000001</v>
      </c>
      <c r="D42" s="3">
        <v>17.6844</v>
      </c>
      <c r="E42" s="3">
        <v>17.473299999999998</v>
      </c>
      <c r="F42" s="3">
        <v>17.372800000000002</v>
      </c>
      <c r="G42" s="3">
        <v>17.265000000000001</v>
      </c>
      <c r="H42" s="3">
        <v>17.173300000000001</v>
      </c>
      <c r="I42" s="3">
        <v>17.097799999999999</v>
      </c>
      <c r="J42" s="3">
        <v>17.0411</v>
      </c>
      <c r="K42" s="3">
        <v>16.986699999999999</v>
      </c>
      <c r="L42" s="3">
        <v>16.9389</v>
      </c>
      <c r="M42" s="3">
        <v>16.908300000000001</v>
      </c>
      <c r="N42" s="3"/>
      <c r="O42" s="3"/>
      <c r="P42" s="3"/>
      <c r="Q42" s="3"/>
      <c r="R42" s="3"/>
      <c r="S42" s="3"/>
    </row>
    <row r="43" spans="1:19" x14ac:dyDescent="0.2">
      <c r="A43" s="1">
        <v>34850</v>
      </c>
      <c r="B43" s="3">
        <v>18.3886</v>
      </c>
      <c r="C43" s="3">
        <v>18.017600000000002</v>
      </c>
      <c r="D43" s="3">
        <v>17.765699999999999</v>
      </c>
      <c r="E43" s="3">
        <v>17.597100000000001</v>
      </c>
      <c r="F43" s="3">
        <v>17.481400000000001</v>
      </c>
      <c r="G43" s="3">
        <v>17.3629</v>
      </c>
      <c r="H43" s="3">
        <v>17.254799999999999</v>
      </c>
      <c r="I43" s="3">
        <v>17.1662</v>
      </c>
      <c r="J43" s="3">
        <v>17.085699999999999</v>
      </c>
      <c r="K43" s="3">
        <v>17.0076</v>
      </c>
      <c r="L43" s="3">
        <v>16.958600000000001</v>
      </c>
      <c r="M43" s="3">
        <v>16.926200000000001</v>
      </c>
      <c r="N43" s="3"/>
      <c r="O43" s="3"/>
      <c r="P43" s="3"/>
      <c r="Q43" s="3"/>
      <c r="R43" s="3"/>
      <c r="S43" s="3"/>
    </row>
    <row r="44" spans="1:19" x14ac:dyDescent="0.2">
      <c r="A44" s="1">
        <v>34880</v>
      </c>
      <c r="B44" s="3">
        <v>17.212299999999999</v>
      </c>
      <c r="C44" s="3">
        <v>17</v>
      </c>
      <c r="D44" s="3">
        <v>16.873200000000001</v>
      </c>
      <c r="E44" s="3">
        <v>16.805</v>
      </c>
      <c r="F44" s="3">
        <v>16.756799999999998</v>
      </c>
      <c r="G44" s="3">
        <v>16.712299999999999</v>
      </c>
      <c r="H44" s="3">
        <v>16.682700000000001</v>
      </c>
      <c r="I44" s="3">
        <v>16.665500000000002</v>
      </c>
      <c r="J44" s="3">
        <v>16.642700000000001</v>
      </c>
      <c r="K44" s="3">
        <v>16.632300000000001</v>
      </c>
      <c r="L44" s="3">
        <v>16.632300000000001</v>
      </c>
      <c r="M44" s="3">
        <v>16.624300000000002</v>
      </c>
      <c r="N44" s="3"/>
      <c r="O44" s="3"/>
      <c r="P44" s="3"/>
      <c r="Q44" s="3"/>
      <c r="R44" s="3"/>
      <c r="S44" s="3"/>
    </row>
    <row r="45" spans="1:19" x14ac:dyDescent="0.2">
      <c r="A45" s="1">
        <v>34911</v>
      </c>
      <c r="B45" s="3">
        <v>15.9771</v>
      </c>
      <c r="C45" s="3">
        <v>15.8895</v>
      </c>
      <c r="D45" s="3">
        <v>15.882899999999999</v>
      </c>
      <c r="E45" s="3">
        <v>15.891</v>
      </c>
      <c r="F45" s="3">
        <v>15.9024</v>
      </c>
      <c r="G45" s="3">
        <v>15.933299999999999</v>
      </c>
      <c r="H45" s="3">
        <v>15.952400000000001</v>
      </c>
      <c r="I45" s="3">
        <v>15.9862</v>
      </c>
      <c r="J45" s="3">
        <v>16.010999999999999</v>
      </c>
      <c r="K45" s="3">
        <v>16.0381</v>
      </c>
      <c r="L45" s="3">
        <v>16.0671</v>
      </c>
      <c r="M45" s="3">
        <v>16.107600000000001</v>
      </c>
      <c r="N45" s="3"/>
      <c r="O45" s="3"/>
      <c r="P45" s="3"/>
      <c r="Q45" s="3"/>
      <c r="R45" s="3"/>
      <c r="S45" s="3"/>
    </row>
    <row r="46" spans="1:19" x14ac:dyDescent="0.2">
      <c r="A46" s="1">
        <v>34942</v>
      </c>
      <c r="B46" s="3">
        <v>16.159500000000001</v>
      </c>
      <c r="C46" s="3">
        <v>16.0791</v>
      </c>
      <c r="D46" s="3">
        <v>16.033200000000001</v>
      </c>
      <c r="E46" s="3">
        <v>16.011399999999998</v>
      </c>
      <c r="F46" s="3">
        <v>16.0077</v>
      </c>
      <c r="G46" s="3">
        <v>16.008199999999999</v>
      </c>
      <c r="H46" s="3">
        <v>16.011399999999998</v>
      </c>
      <c r="I46" s="3">
        <v>16.023199999999999</v>
      </c>
      <c r="J46" s="3">
        <v>16.038599999999999</v>
      </c>
      <c r="K46" s="3">
        <v>16.063199999999998</v>
      </c>
      <c r="L46" s="3">
        <v>16.090499999999999</v>
      </c>
      <c r="M46" s="3">
        <v>16.138200000000001</v>
      </c>
      <c r="N46" s="3"/>
      <c r="O46" s="3"/>
      <c r="P46" s="3"/>
      <c r="Q46" s="3"/>
      <c r="R46" s="3"/>
      <c r="S46" s="3"/>
    </row>
    <row r="47" spans="1:19" x14ac:dyDescent="0.2">
      <c r="A47" s="1">
        <v>34971</v>
      </c>
      <c r="B47" s="3">
        <v>16.514800000000001</v>
      </c>
      <c r="C47" s="3">
        <v>16.376200000000001</v>
      </c>
      <c r="D47" s="3">
        <v>16.282900000000001</v>
      </c>
      <c r="E47" s="3">
        <v>16.206199999999999</v>
      </c>
      <c r="F47" s="3">
        <v>16.153300000000002</v>
      </c>
      <c r="G47" s="3">
        <v>16.0914</v>
      </c>
      <c r="H47" s="3">
        <v>16.049499999999998</v>
      </c>
      <c r="I47" s="3">
        <v>16.048999999999999</v>
      </c>
      <c r="J47" s="3">
        <v>15.99</v>
      </c>
      <c r="K47" s="3">
        <v>15.9557</v>
      </c>
      <c r="L47" s="3">
        <v>15.944800000000001</v>
      </c>
      <c r="M47" s="3">
        <v>15.927099999999999</v>
      </c>
      <c r="N47" s="3"/>
      <c r="O47" s="3"/>
      <c r="P47" s="3"/>
      <c r="Q47" s="3"/>
      <c r="R47" s="3"/>
      <c r="S47" s="3"/>
    </row>
    <row r="48" spans="1:19" x14ac:dyDescent="0.2">
      <c r="A48" s="1">
        <v>35003</v>
      </c>
      <c r="B48" s="3">
        <v>16.057600000000001</v>
      </c>
      <c r="C48" s="3">
        <v>15.895200000000001</v>
      </c>
      <c r="D48" s="3">
        <v>15.7986</v>
      </c>
      <c r="E48" s="3">
        <v>15.728999999999999</v>
      </c>
      <c r="F48" s="3">
        <v>15.671900000000001</v>
      </c>
      <c r="G48" s="3">
        <v>15.6305</v>
      </c>
      <c r="H48" s="3">
        <v>15.606199999999999</v>
      </c>
      <c r="I48" s="3">
        <v>15.5848</v>
      </c>
      <c r="J48" s="3">
        <v>15.5586</v>
      </c>
      <c r="K48" s="3">
        <v>15.555199999999999</v>
      </c>
      <c r="L48" s="3">
        <v>15.548999999999999</v>
      </c>
      <c r="M48" s="3">
        <v>15.5467</v>
      </c>
      <c r="N48" s="3"/>
      <c r="O48" s="3"/>
      <c r="P48" s="3"/>
      <c r="Q48" s="3"/>
      <c r="R48" s="3"/>
      <c r="S48" s="3"/>
    </row>
    <row r="49" spans="1:19" x14ac:dyDescent="0.2">
      <c r="A49" s="1">
        <v>35033</v>
      </c>
      <c r="B49" s="3">
        <v>16.737300000000001</v>
      </c>
      <c r="C49" s="3">
        <v>16.495000000000001</v>
      </c>
      <c r="D49" s="3">
        <v>16.299099999999999</v>
      </c>
      <c r="E49" s="3">
        <v>16.150500000000001</v>
      </c>
      <c r="F49" s="3">
        <v>16.0382</v>
      </c>
      <c r="G49" s="3">
        <v>15.9541</v>
      </c>
      <c r="H49" s="3">
        <v>15.882300000000001</v>
      </c>
      <c r="I49" s="3">
        <v>15.8291</v>
      </c>
      <c r="J49" s="3">
        <v>15.7941</v>
      </c>
      <c r="K49" s="3">
        <v>15.7714</v>
      </c>
      <c r="L49" s="3">
        <v>15.752700000000001</v>
      </c>
      <c r="M49" s="3">
        <v>15.736800000000001</v>
      </c>
      <c r="N49" s="3"/>
      <c r="O49" s="3"/>
      <c r="P49" s="3"/>
      <c r="Q49" s="3"/>
      <c r="R49" s="3"/>
      <c r="S49" s="3"/>
    </row>
    <row r="50" spans="1:19" x14ac:dyDescent="0.2">
      <c r="A50" s="1">
        <v>35062</v>
      </c>
      <c r="B50" s="3">
        <v>17.802600000000002</v>
      </c>
      <c r="C50" s="3">
        <v>17.411100000000001</v>
      </c>
      <c r="D50" s="3">
        <v>17.116299999999999</v>
      </c>
      <c r="E50" s="3">
        <v>16.8779</v>
      </c>
      <c r="F50" s="3">
        <v>16.698399999999999</v>
      </c>
      <c r="G50" s="3">
        <v>16.5611</v>
      </c>
      <c r="H50" s="3">
        <v>16.454699999999999</v>
      </c>
      <c r="I50" s="3">
        <v>16.3658</v>
      </c>
      <c r="J50" s="3">
        <v>16.299499999999998</v>
      </c>
      <c r="K50" s="3">
        <v>16.193200000000001</v>
      </c>
      <c r="L50" s="3">
        <v>16.2026</v>
      </c>
      <c r="M50" s="3">
        <v>16.162600000000001</v>
      </c>
      <c r="N50" s="3"/>
      <c r="O50" s="3"/>
      <c r="P50" s="3"/>
      <c r="Q50" s="3"/>
      <c r="R50" s="3"/>
      <c r="S50" s="3"/>
    </row>
    <row r="51" spans="1:19" x14ac:dyDescent="0.2">
      <c r="A51" s="1">
        <v>35095</v>
      </c>
      <c r="B51" s="3">
        <v>17.5655</v>
      </c>
      <c r="C51" s="3">
        <v>17.075900000000001</v>
      </c>
      <c r="D51" s="3">
        <v>16.749500000000001</v>
      </c>
      <c r="E51" s="3">
        <v>16.524100000000001</v>
      </c>
      <c r="F51" s="3">
        <v>16.3568</v>
      </c>
      <c r="G51" s="3">
        <v>16.23</v>
      </c>
      <c r="H51" s="3">
        <v>16.137699999999999</v>
      </c>
      <c r="I51" s="3">
        <v>16.067299999999999</v>
      </c>
      <c r="J51" s="3">
        <v>15.9686</v>
      </c>
      <c r="K51" s="3">
        <v>15.961399999999999</v>
      </c>
      <c r="L51" s="3">
        <v>15.924099999999999</v>
      </c>
      <c r="M51" s="3">
        <v>15.9057</v>
      </c>
      <c r="N51" s="3"/>
      <c r="O51" s="3"/>
      <c r="P51" s="3"/>
      <c r="Q51" s="3"/>
      <c r="R51" s="3"/>
      <c r="S51" s="3"/>
    </row>
    <row r="52" spans="1:19" x14ac:dyDescent="0.2">
      <c r="A52" s="1">
        <v>35124</v>
      </c>
      <c r="B52" s="3">
        <v>17.307099999999998</v>
      </c>
      <c r="C52" s="3">
        <v>16.7043</v>
      </c>
      <c r="D52" s="3">
        <v>16.399000000000001</v>
      </c>
      <c r="E52" s="3">
        <v>16.215199999999999</v>
      </c>
      <c r="F52" s="3">
        <v>16.082899999999999</v>
      </c>
      <c r="G52" s="3">
        <v>15.996700000000001</v>
      </c>
      <c r="H52" s="3">
        <v>15.934799999999999</v>
      </c>
      <c r="I52" s="3">
        <v>15.8843</v>
      </c>
      <c r="J52" s="3">
        <v>15.8414</v>
      </c>
      <c r="K52" s="3">
        <v>15.810499999999999</v>
      </c>
      <c r="L52" s="3">
        <v>15.784800000000001</v>
      </c>
      <c r="M52" s="3">
        <v>15.7729</v>
      </c>
      <c r="N52" s="3"/>
      <c r="O52" s="3"/>
      <c r="P52" s="3"/>
      <c r="Q52" s="3"/>
      <c r="R52" s="3"/>
      <c r="S52" s="3"/>
    </row>
    <row r="53" spans="1:19" x14ac:dyDescent="0.2">
      <c r="A53" s="1">
        <v>35153</v>
      </c>
      <c r="B53" s="3">
        <v>18.791</v>
      </c>
      <c r="C53" s="3">
        <v>17.814299999999999</v>
      </c>
      <c r="D53" s="3">
        <v>17.194800000000001</v>
      </c>
      <c r="E53" s="3">
        <v>16.8386</v>
      </c>
      <c r="F53" s="3">
        <v>16.634799999999998</v>
      </c>
      <c r="G53" s="3">
        <v>16.492899999999999</v>
      </c>
      <c r="H53" s="3">
        <v>16.3795</v>
      </c>
      <c r="I53" s="3">
        <v>16.2805</v>
      </c>
      <c r="J53" s="3">
        <v>16.1952</v>
      </c>
      <c r="K53" s="3">
        <v>16.122900000000001</v>
      </c>
      <c r="L53" s="3">
        <v>16.062899999999999</v>
      </c>
      <c r="M53" s="3">
        <v>16.014299999999999</v>
      </c>
      <c r="N53" s="3"/>
      <c r="O53" s="3"/>
      <c r="P53" s="3"/>
      <c r="Q53" s="3"/>
      <c r="R53" s="3"/>
      <c r="S53" s="3"/>
    </row>
    <row r="54" spans="1:19" x14ac:dyDescent="0.2">
      <c r="A54" s="1">
        <v>35185</v>
      </c>
      <c r="B54" s="3">
        <v>20.137</v>
      </c>
      <c r="C54" s="3">
        <v>19.003499999999999</v>
      </c>
      <c r="D54" s="3">
        <v>18.209499999999998</v>
      </c>
      <c r="E54" s="3">
        <v>17.71</v>
      </c>
      <c r="F54" s="3">
        <v>17.422999999999998</v>
      </c>
      <c r="G54" s="3">
        <v>17.226500000000001</v>
      </c>
      <c r="H54" s="3">
        <v>17.077500000000001</v>
      </c>
      <c r="I54" s="3">
        <v>16.954499999999999</v>
      </c>
      <c r="J54" s="3">
        <v>16.850000000000001</v>
      </c>
      <c r="K54" s="3">
        <v>16.759</v>
      </c>
      <c r="L54" s="3">
        <v>16.716000000000001</v>
      </c>
      <c r="M54" s="3">
        <v>16.628499999999999</v>
      </c>
      <c r="N54" s="3"/>
      <c r="O54" s="3"/>
      <c r="P54" s="3"/>
      <c r="Q54" s="3"/>
      <c r="R54" s="3"/>
      <c r="S54" s="3"/>
    </row>
    <row r="55" spans="1:19" x14ac:dyDescent="0.2">
      <c r="A55" s="1">
        <v>35216</v>
      </c>
      <c r="B55" s="3">
        <v>18.801400000000001</v>
      </c>
      <c r="C55" s="3">
        <v>18.163799999999998</v>
      </c>
      <c r="D55" s="3">
        <v>17.7681</v>
      </c>
      <c r="E55" s="3">
        <v>17.488099999999999</v>
      </c>
      <c r="F55" s="3">
        <v>17.293800000000001</v>
      </c>
      <c r="G55" s="3">
        <v>17.1343</v>
      </c>
      <c r="H55" s="3">
        <v>16.9986</v>
      </c>
      <c r="I55" s="3">
        <v>16.877600000000001</v>
      </c>
      <c r="J55" s="3">
        <v>16.7714</v>
      </c>
      <c r="K55" s="3">
        <v>16.6752</v>
      </c>
      <c r="L55" s="3">
        <v>16.5486</v>
      </c>
      <c r="M55" s="3">
        <v>16.515699999999999</v>
      </c>
      <c r="N55" s="3"/>
      <c r="O55" s="3"/>
      <c r="P55" s="3"/>
      <c r="Q55" s="3"/>
      <c r="R55" s="3"/>
      <c r="S55" s="3"/>
    </row>
    <row r="56" spans="1:19" x14ac:dyDescent="0.2">
      <c r="A56" s="1">
        <v>35244</v>
      </c>
      <c r="B56" s="3">
        <v>18.227499999999999</v>
      </c>
      <c r="C56" s="3">
        <v>17.786000000000001</v>
      </c>
      <c r="D56" s="3">
        <v>17.496500000000001</v>
      </c>
      <c r="E56" s="3">
        <v>17.279499999999999</v>
      </c>
      <c r="F56" s="3">
        <v>17.11</v>
      </c>
      <c r="G56" s="3">
        <v>16.962</v>
      </c>
      <c r="H56" s="3">
        <v>16.84</v>
      </c>
      <c r="I56" s="3">
        <v>16.730499999999999</v>
      </c>
      <c r="J56" s="3">
        <v>16.636500000000002</v>
      </c>
      <c r="K56" s="3">
        <v>16.554500000000001</v>
      </c>
      <c r="L56" s="3">
        <v>16.468499999999999</v>
      </c>
      <c r="M56" s="3">
        <v>16.396000000000001</v>
      </c>
      <c r="N56" s="3"/>
      <c r="O56" s="3"/>
      <c r="P56" s="3"/>
      <c r="Q56" s="3"/>
      <c r="R56" s="3"/>
      <c r="S56" s="3"/>
    </row>
    <row r="57" spans="1:19" x14ac:dyDescent="0.2">
      <c r="A57" s="1">
        <v>35277</v>
      </c>
      <c r="B57" s="3">
        <v>19.424800000000001</v>
      </c>
      <c r="C57" s="3">
        <v>18.959099999999999</v>
      </c>
      <c r="D57" s="3">
        <v>18.561699999999998</v>
      </c>
      <c r="E57" s="3">
        <v>18.213899999999999</v>
      </c>
      <c r="F57" s="3">
        <v>17.918299999999999</v>
      </c>
      <c r="G57" s="3">
        <v>17.672999999999998</v>
      </c>
      <c r="H57" s="3">
        <v>17.466100000000001</v>
      </c>
      <c r="I57" s="3">
        <v>17.287400000000002</v>
      </c>
      <c r="J57" s="3">
        <v>17.1265</v>
      </c>
      <c r="K57" s="3">
        <v>16.9861</v>
      </c>
      <c r="L57" s="3">
        <v>16.863499999999998</v>
      </c>
      <c r="M57" s="3">
        <v>16.752199999999998</v>
      </c>
      <c r="N57" s="3"/>
      <c r="O57" s="3"/>
      <c r="P57" s="3"/>
      <c r="Q57" s="3"/>
      <c r="R57" s="3"/>
      <c r="S57" s="3"/>
    </row>
    <row r="58" spans="1:19" x14ac:dyDescent="0.2">
      <c r="A58" s="1">
        <v>35307</v>
      </c>
      <c r="B58" s="3">
        <v>20.264299999999999</v>
      </c>
      <c r="C58" s="3">
        <v>19.8352</v>
      </c>
      <c r="D58" s="3">
        <v>19.4314</v>
      </c>
      <c r="E58" s="3">
        <v>19.033799999999999</v>
      </c>
      <c r="F58" s="3">
        <v>18.670999999999999</v>
      </c>
      <c r="G58" s="3">
        <v>18.351400000000002</v>
      </c>
      <c r="H58" s="3">
        <v>18.0733</v>
      </c>
      <c r="I58" s="3">
        <v>17.8367</v>
      </c>
      <c r="J58" s="3">
        <v>17.6343</v>
      </c>
      <c r="K58" s="3">
        <v>17.450500000000002</v>
      </c>
      <c r="L58" s="3">
        <v>17.2867</v>
      </c>
      <c r="M58" s="3">
        <v>17.144300000000001</v>
      </c>
      <c r="N58" s="3"/>
      <c r="O58" s="3"/>
      <c r="P58" s="3"/>
      <c r="Q58" s="3"/>
      <c r="R58" s="3"/>
      <c r="S58" s="3"/>
    </row>
    <row r="59" spans="1:19" x14ac:dyDescent="0.2">
      <c r="A59" s="1">
        <v>35338</v>
      </c>
      <c r="B59" s="3">
        <v>22.648599999999998</v>
      </c>
      <c r="C59" s="3">
        <v>22.026199999999999</v>
      </c>
      <c r="D59" s="3">
        <v>21.4162</v>
      </c>
      <c r="E59" s="3">
        <v>20.8171</v>
      </c>
      <c r="F59" s="3">
        <v>20.248999999999999</v>
      </c>
      <c r="G59" s="3">
        <v>19.75</v>
      </c>
      <c r="H59" s="3">
        <v>19.318999999999999</v>
      </c>
      <c r="I59" s="3">
        <v>18.9529</v>
      </c>
      <c r="J59" s="3">
        <v>18.646699999999999</v>
      </c>
      <c r="K59" s="3">
        <v>18.388100000000001</v>
      </c>
      <c r="L59" s="3">
        <v>18.1648</v>
      </c>
      <c r="M59" s="3">
        <v>17.974299999999999</v>
      </c>
      <c r="N59" s="3"/>
      <c r="O59" s="3"/>
      <c r="P59" s="3"/>
      <c r="Q59" s="3"/>
      <c r="R59" s="3"/>
      <c r="S59" s="3"/>
    </row>
    <row r="60" spans="1:19" x14ac:dyDescent="0.2">
      <c r="A60" s="1">
        <v>35369</v>
      </c>
      <c r="B60" s="3">
        <v>24.056999999999999</v>
      </c>
      <c r="C60" s="3">
        <v>23.486499999999999</v>
      </c>
      <c r="D60" s="3">
        <v>22.851700000000001</v>
      </c>
      <c r="E60" s="3">
        <v>22.179099999999998</v>
      </c>
      <c r="F60" s="3">
        <v>21.5243</v>
      </c>
      <c r="G60" s="3">
        <v>20.951699999999999</v>
      </c>
      <c r="H60" s="3">
        <v>20.473500000000001</v>
      </c>
      <c r="I60" s="3">
        <v>20.090399999999999</v>
      </c>
      <c r="J60" s="3">
        <v>19.7822</v>
      </c>
      <c r="K60" s="3">
        <v>19.510400000000001</v>
      </c>
      <c r="L60" s="3">
        <v>19.275700000000001</v>
      </c>
      <c r="M60" s="3">
        <v>19.069099999999999</v>
      </c>
      <c r="N60" s="3"/>
      <c r="O60" s="3"/>
      <c r="P60" s="3"/>
      <c r="Q60" s="3"/>
      <c r="R60" s="3"/>
      <c r="S60" s="3"/>
    </row>
    <row r="61" spans="1:19" x14ac:dyDescent="0.2">
      <c r="A61" s="1">
        <v>35398</v>
      </c>
      <c r="B61" s="3">
        <v>22.835699999999999</v>
      </c>
      <c r="C61" s="3">
        <v>22.394300000000001</v>
      </c>
      <c r="D61" s="3">
        <v>21.904299999999999</v>
      </c>
      <c r="E61" s="3">
        <v>21.398599999999998</v>
      </c>
      <c r="F61" s="3">
        <v>20.905200000000001</v>
      </c>
      <c r="G61" s="3">
        <v>20.458100000000002</v>
      </c>
      <c r="H61" s="3">
        <v>20.082899999999999</v>
      </c>
      <c r="I61" s="3">
        <v>19.7957</v>
      </c>
      <c r="J61" s="3">
        <v>19.5505</v>
      </c>
      <c r="K61" s="3">
        <v>19.335699999999999</v>
      </c>
      <c r="L61" s="3">
        <v>19.148599999999998</v>
      </c>
      <c r="M61" s="3">
        <v>18.982399999999998</v>
      </c>
      <c r="N61" s="3"/>
      <c r="O61" s="3"/>
      <c r="P61" s="3"/>
      <c r="Q61" s="3"/>
      <c r="R61" s="3"/>
      <c r="S61" s="3"/>
    </row>
    <row r="62" spans="1:19" x14ac:dyDescent="0.2">
      <c r="A62" s="1">
        <v>35430</v>
      </c>
      <c r="B62" s="3">
        <v>23.6295</v>
      </c>
      <c r="C62" s="3">
        <v>23.036000000000001</v>
      </c>
      <c r="D62" s="3">
        <v>22.421500000000002</v>
      </c>
      <c r="E62" s="3">
        <v>21.840499999999999</v>
      </c>
      <c r="F62" s="3">
        <v>21.302</v>
      </c>
      <c r="G62" s="3">
        <v>20.819500000000001</v>
      </c>
      <c r="H62" s="3">
        <v>20.426500000000001</v>
      </c>
      <c r="I62" s="3">
        <v>20.087</v>
      </c>
      <c r="J62" s="3">
        <v>19.783000000000001</v>
      </c>
      <c r="K62" s="3">
        <v>19.507999999999999</v>
      </c>
      <c r="L62" s="3">
        <v>19.253</v>
      </c>
      <c r="M62" s="3">
        <v>19.0215</v>
      </c>
      <c r="N62" s="3"/>
      <c r="O62" s="3"/>
      <c r="P62" s="3"/>
      <c r="Q62" s="3"/>
      <c r="R62" s="3"/>
      <c r="S62" s="3"/>
    </row>
    <row r="63" spans="1:19" x14ac:dyDescent="0.2">
      <c r="A63" s="1">
        <v>35461</v>
      </c>
      <c r="B63" s="3">
        <v>23.3127</v>
      </c>
      <c r="C63" s="3">
        <v>22.844999999999999</v>
      </c>
      <c r="D63" s="3">
        <v>22.3432</v>
      </c>
      <c r="E63" s="3">
        <v>21.868600000000001</v>
      </c>
      <c r="F63" s="3">
        <v>21.404499999999999</v>
      </c>
      <c r="G63" s="3">
        <v>20.979099999999999</v>
      </c>
      <c r="H63" s="3">
        <v>20.596800000000002</v>
      </c>
      <c r="I63" s="3">
        <v>20.255500000000001</v>
      </c>
      <c r="J63" s="3">
        <v>19.9436</v>
      </c>
      <c r="K63" s="3">
        <v>19.669499999999999</v>
      </c>
      <c r="L63" s="3">
        <v>19.417300000000001</v>
      </c>
      <c r="M63" s="3">
        <v>19.200500000000002</v>
      </c>
      <c r="N63" s="3"/>
      <c r="O63" s="3"/>
      <c r="P63" s="3"/>
      <c r="Q63" s="3"/>
      <c r="R63" s="3"/>
      <c r="S63" s="3"/>
    </row>
    <row r="64" spans="1:19" x14ac:dyDescent="0.2">
      <c r="A64" s="1">
        <v>35489</v>
      </c>
      <c r="B64" s="3">
        <v>20.5715</v>
      </c>
      <c r="C64" s="3">
        <v>20.260000000000002</v>
      </c>
      <c r="D64" s="3">
        <v>19.9925</v>
      </c>
      <c r="E64" s="3">
        <v>19.7685</v>
      </c>
      <c r="F64" s="3">
        <v>19.589500000000001</v>
      </c>
      <c r="G64" s="3">
        <v>19.431999999999999</v>
      </c>
      <c r="H64" s="3">
        <v>19.297999999999998</v>
      </c>
      <c r="I64" s="3">
        <v>19.171500000000002</v>
      </c>
      <c r="J64" s="3">
        <v>19.049499999999998</v>
      </c>
      <c r="K64" s="3">
        <v>18.9345</v>
      </c>
      <c r="L64" s="3">
        <v>18.823499999999999</v>
      </c>
      <c r="M64" s="3">
        <v>18.728999999999999</v>
      </c>
      <c r="N64" s="3"/>
      <c r="O64" s="3"/>
      <c r="P64" s="3"/>
      <c r="Q64" s="3"/>
      <c r="R64" s="3"/>
      <c r="S64" s="3"/>
    </row>
    <row r="65" spans="1:19" x14ac:dyDescent="0.2">
      <c r="A65" s="1">
        <v>35520</v>
      </c>
      <c r="B65" s="3">
        <v>19.662099999999999</v>
      </c>
      <c r="C65" s="3">
        <v>19.5047</v>
      </c>
      <c r="D65" s="3">
        <v>19.4116</v>
      </c>
      <c r="E65" s="3">
        <v>19.345300000000002</v>
      </c>
      <c r="F65" s="3">
        <v>19.298400000000001</v>
      </c>
      <c r="G65" s="3">
        <v>19.259499999999999</v>
      </c>
      <c r="H65" s="3">
        <v>19.226800000000001</v>
      </c>
      <c r="I65" s="3">
        <v>19.1874</v>
      </c>
      <c r="J65" s="3">
        <v>19.1447</v>
      </c>
      <c r="K65" s="3">
        <v>19.100000000000001</v>
      </c>
      <c r="L65" s="3">
        <v>19.058399999999999</v>
      </c>
      <c r="M65" s="3">
        <v>19.022200000000002</v>
      </c>
      <c r="N65" s="3"/>
      <c r="O65" s="3"/>
      <c r="P65" s="3"/>
      <c r="Q65" s="3"/>
      <c r="R65" s="3"/>
      <c r="S65" s="3"/>
    </row>
    <row r="66" spans="1:19" x14ac:dyDescent="0.2">
      <c r="A66" s="1">
        <v>35550</v>
      </c>
      <c r="B66" s="3">
        <v>18.125900000000001</v>
      </c>
      <c r="C66" s="3">
        <v>18.278600000000001</v>
      </c>
      <c r="D66" s="3">
        <v>18.407299999999999</v>
      </c>
      <c r="E66" s="3">
        <v>18.4986</v>
      </c>
      <c r="F66" s="3">
        <v>18.537299999999998</v>
      </c>
      <c r="G66" s="3">
        <v>18.5623</v>
      </c>
      <c r="H66" s="3">
        <v>18.5718</v>
      </c>
      <c r="I66" s="3">
        <v>18.5655</v>
      </c>
      <c r="J66" s="3">
        <v>18.55</v>
      </c>
      <c r="K66" s="3">
        <v>18.5259</v>
      </c>
      <c r="L66" s="3">
        <v>18.5014</v>
      </c>
      <c r="M66" s="3">
        <v>18.485700000000001</v>
      </c>
      <c r="N66" s="3"/>
      <c r="O66" s="3"/>
      <c r="P66" s="3"/>
      <c r="Q66" s="3"/>
      <c r="R66" s="3"/>
      <c r="S66" s="3"/>
    </row>
    <row r="67" spans="1:19" x14ac:dyDescent="0.2">
      <c r="A67" s="1">
        <v>35580</v>
      </c>
      <c r="B67" s="3">
        <v>19.327999999999999</v>
      </c>
      <c r="C67" s="3">
        <v>19.331499999999998</v>
      </c>
      <c r="D67" s="3">
        <v>19.364000000000001</v>
      </c>
      <c r="E67" s="3">
        <v>19.384499999999999</v>
      </c>
      <c r="F67" s="3">
        <v>19.384499999999999</v>
      </c>
      <c r="G67" s="3">
        <v>19.364999999999998</v>
      </c>
      <c r="H67" s="3">
        <v>19.324000000000002</v>
      </c>
      <c r="I67" s="3">
        <v>19.2685</v>
      </c>
      <c r="J67" s="3">
        <v>19.207000000000001</v>
      </c>
      <c r="K67" s="3">
        <v>19.143999999999998</v>
      </c>
      <c r="L67" s="3">
        <v>19.082000000000001</v>
      </c>
      <c r="M67" s="3">
        <v>19.02</v>
      </c>
      <c r="N67" s="3"/>
      <c r="O67" s="3"/>
      <c r="P67" s="3"/>
      <c r="Q67" s="3"/>
      <c r="R67" s="3"/>
      <c r="S67" s="3"/>
    </row>
    <row r="68" spans="1:19" x14ac:dyDescent="0.2">
      <c r="A68" s="1">
        <v>35611</v>
      </c>
      <c r="B68" s="3">
        <v>18.022400000000001</v>
      </c>
      <c r="C68" s="3">
        <v>18.188600000000001</v>
      </c>
      <c r="D68" s="3">
        <v>18.345700000000001</v>
      </c>
      <c r="E68" s="3">
        <v>18.478999999999999</v>
      </c>
      <c r="F68" s="3">
        <v>18.565200000000001</v>
      </c>
      <c r="G68" s="3">
        <v>18.595700000000001</v>
      </c>
      <c r="H68" s="3">
        <v>18.587599999999998</v>
      </c>
      <c r="I68" s="3">
        <v>18.561900000000001</v>
      </c>
      <c r="J68" s="3">
        <v>18.532399999999999</v>
      </c>
      <c r="K68" s="3">
        <v>18.5014</v>
      </c>
      <c r="L68" s="3">
        <v>18.4681</v>
      </c>
      <c r="M68" s="3">
        <v>18.434799999999999</v>
      </c>
      <c r="N68" s="3"/>
      <c r="O68" s="3"/>
      <c r="P68" s="3"/>
      <c r="Q68" s="3"/>
      <c r="R68" s="3"/>
      <c r="S68" s="3"/>
    </row>
    <row r="69" spans="1:19" x14ac:dyDescent="0.2">
      <c r="A69" s="1">
        <v>35642</v>
      </c>
      <c r="B69" s="3">
        <v>18.383900000000001</v>
      </c>
      <c r="C69" s="3">
        <v>18.429099999999998</v>
      </c>
      <c r="D69" s="3">
        <v>18.5365</v>
      </c>
      <c r="E69" s="3">
        <v>18.635200000000001</v>
      </c>
      <c r="F69" s="3">
        <v>18.6843</v>
      </c>
      <c r="G69" s="3">
        <v>18.684799999999999</v>
      </c>
      <c r="H69" s="3">
        <v>18.657800000000002</v>
      </c>
      <c r="I69" s="3">
        <v>18.627800000000001</v>
      </c>
      <c r="J69" s="3">
        <v>18.593499999999999</v>
      </c>
      <c r="K69" s="3">
        <v>18.560400000000001</v>
      </c>
      <c r="L69" s="3">
        <v>18.525700000000001</v>
      </c>
      <c r="M69" s="3">
        <v>18.4909</v>
      </c>
      <c r="N69" s="3"/>
      <c r="O69" s="3"/>
      <c r="P69" s="3"/>
      <c r="Q69" s="3"/>
      <c r="R69" s="3"/>
      <c r="S69" s="3"/>
    </row>
    <row r="70" spans="1:19" x14ac:dyDescent="0.2">
      <c r="A70" s="1">
        <v>35671</v>
      </c>
      <c r="B70" s="3">
        <v>18.839500000000001</v>
      </c>
      <c r="C70" s="3">
        <v>18.933499999999999</v>
      </c>
      <c r="D70" s="3">
        <v>19.031500000000001</v>
      </c>
      <c r="E70" s="3">
        <v>19.091000000000001</v>
      </c>
      <c r="F70" s="3">
        <v>19.077999999999999</v>
      </c>
      <c r="G70" s="3">
        <v>19.020499999999998</v>
      </c>
      <c r="H70" s="3">
        <v>18.959499999999998</v>
      </c>
      <c r="I70" s="3">
        <v>18.899000000000001</v>
      </c>
      <c r="J70" s="3">
        <v>18.838000000000001</v>
      </c>
      <c r="K70" s="3">
        <v>18.778500000000001</v>
      </c>
      <c r="L70" s="3">
        <v>18.7195</v>
      </c>
      <c r="M70" s="3">
        <v>18.661000000000001</v>
      </c>
      <c r="N70" s="3"/>
      <c r="O70" s="3"/>
      <c r="P70" s="3"/>
      <c r="Q70" s="3"/>
      <c r="R70" s="3"/>
      <c r="S70" s="3"/>
    </row>
    <row r="71" spans="1:19" x14ac:dyDescent="0.2">
      <c r="A71" s="1">
        <v>35703</v>
      </c>
      <c r="B71" s="3">
        <v>18.640499999999999</v>
      </c>
      <c r="C71" s="3">
        <v>18.732700000000001</v>
      </c>
      <c r="D71" s="3">
        <v>18.797699999999999</v>
      </c>
      <c r="E71" s="3">
        <v>18.813199999999998</v>
      </c>
      <c r="F71" s="3">
        <v>18.783200000000001</v>
      </c>
      <c r="G71" s="3">
        <v>18.729500000000002</v>
      </c>
      <c r="H71" s="3">
        <v>18.681799999999999</v>
      </c>
      <c r="I71" s="3">
        <v>18.637699999999999</v>
      </c>
      <c r="J71" s="3">
        <v>18.595500000000001</v>
      </c>
      <c r="K71" s="3">
        <v>18.557300000000001</v>
      </c>
      <c r="L71" s="3">
        <v>18.522300000000001</v>
      </c>
      <c r="M71" s="3">
        <v>18.491800000000001</v>
      </c>
      <c r="N71" s="3"/>
      <c r="O71" s="3"/>
      <c r="P71" s="3"/>
      <c r="Q71" s="3"/>
      <c r="R71" s="3"/>
      <c r="S71" s="3"/>
    </row>
    <row r="72" spans="1:19" x14ac:dyDescent="0.2">
      <c r="A72" s="1">
        <v>35734</v>
      </c>
      <c r="B72" s="3">
        <v>20.1435</v>
      </c>
      <c r="C72" s="3">
        <v>20.1509</v>
      </c>
      <c r="D72" s="3">
        <v>20.0839</v>
      </c>
      <c r="E72" s="3">
        <v>19.954799999999999</v>
      </c>
      <c r="F72" s="3">
        <v>19.808700000000002</v>
      </c>
      <c r="G72" s="3">
        <v>19.664300000000001</v>
      </c>
      <c r="H72" s="3">
        <v>19.526499999999999</v>
      </c>
      <c r="I72" s="3">
        <v>19.3948</v>
      </c>
      <c r="J72" s="3">
        <v>19.2883</v>
      </c>
      <c r="K72" s="3">
        <v>19.191299999999998</v>
      </c>
      <c r="L72" s="3">
        <v>19.1004</v>
      </c>
      <c r="M72" s="3">
        <v>19.0183</v>
      </c>
      <c r="N72" s="3"/>
      <c r="O72" s="3"/>
      <c r="P72" s="3"/>
      <c r="Q72" s="3"/>
      <c r="R72" s="3"/>
      <c r="S72" s="3"/>
    </row>
    <row r="73" spans="1:19" x14ac:dyDescent="0.2">
      <c r="A73" s="1">
        <v>35762</v>
      </c>
      <c r="B73" s="3">
        <v>19.318999999999999</v>
      </c>
      <c r="C73" s="3">
        <v>19.311</v>
      </c>
      <c r="D73" s="3">
        <v>19.251000000000001</v>
      </c>
      <c r="E73" s="3">
        <v>19.155000000000001</v>
      </c>
      <c r="F73" s="3">
        <v>19.055</v>
      </c>
      <c r="G73" s="3">
        <v>18.954999999999998</v>
      </c>
      <c r="H73" s="3">
        <v>18.863499999999998</v>
      </c>
      <c r="I73" s="3">
        <v>18.79</v>
      </c>
      <c r="J73" s="3">
        <v>18.725999999999999</v>
      </c>
      <c r="K73" s="3">
        <v>18.668500000000002</v>
      </c>
      <c r="L73" s="3">
        <v>18.616</v>
      </c>
      <c r="M73" s="3">
        <v>18.565999999999999</v>
      </c>
      <c r="N73" s="3"/>
      <c r="O73" s="3"/>
      <c r="P73" s="3"/>
      <c r="Q73" s="3"/>
      <c r="R73" s="3"/>
      <c r="S73" s="3"/>
    </row>
    <row r="74" spans="1:19" x14ac:dyDescent="0.2">
      <c r="A74" s="1">
        <v>35795</v>
      </c>
      <c r="B74" s="3">
        <v>17.514299999999999</v>
      </c>
      <c r="C74" s="3">
        <v>17.612400000000001</v>
      </c>
      <c r="D74" s="3">
        <v>17.662400000000002</v>
      </c>
      <c r="E74" s="3">
        <v>17.7119</v>
      </c>
      <c r="F74" s="3">
        <v>17.7576</v>
      </c>
      <c r="G74" s="3">
        <v>17.7881</v>
      </c>
      <c r="H74" s="3">
        <v>17.816199999999998</v>
      </c>
      <c r="I74" s="3">
        <v>17.836200000000002</v>
      </c>
      <c r="J74" s="3">
        <v>17.855699999999999</v>
      </c>
      <c r="K74" s="3">
        <v>17.8733</v>
      </c>
      <c r="L74" s="3">
        <v>17.888100000000001</v>
      </c>
      <c r="M74" s="3">
        <v>17.892399999999999</v>
      </c>
      <c r="N74" s="3"/>
      <c r="O74" s="3"/>
      <c r="P74" s="3"/>
      <c r="Q74" s="3"/>
      <c r="R74" s="3"/>
      <c r="S74" s="3"/>
    </row>
    <row r="75" spans="1:19" x14ac:dyDescent="0.2">
      <c r="A75" s="1">
        <v>35825</v>
      </c>
      <c r="B75" s="3">
        <v>15.623799999999999</v>
      </c>
      <c r="C75" s="3">
        <v>15.7186</v>
      </c>
      <c r="D75" s="3">
        <v>15.908099999999999</v>
      </c>
      <c r="E75" s="3">
        <v>16.086200000000002</v>
      </c>
      <c r="F75" s="3">
        <v>16.267600000000002</v>
      </c>
      <c r="G75" s="3">
        <v>16.4238</v>
      </c>
      <c r="H75" s="3">
        <v>16.572399999999998</v>
      </c>
      <c r="I75" s="3">
        <v>16.709</v>
      </c>
      <c r="J75" s="3">
        <v>16.835699999999999</v>
      </c>
      <c r="K75" s="3">
        <v>16.9529</v>
      </c>
      <c r="L75" s="3">
        <v>17.044799999999999</v>
      </c>
      <c r="M75" s="3">
        <v>17.103300000000001</v>
      </c>
      <c r="N75" s="3">
        <v>17.224499999999999</v>
      </c>
      <c r="O75" s="3"/>
      <c r="P75" s="3"/>
      <c r="Q75" s="3"/>
      <c r="R75" s="3"/>
      <c r="S75" s="3"/>
    </row>
    <row r="76" spans="1:19" x14ac:dyDescent="0.2">
      <c r="A76" s="1">
        <v>35853</v>
      </c>
      <c r="B76" s="3">
        <v>14.69</v>
      </c>
      <c r="C76" s="3">
        <v>14.996</v>
      </c>
      <c r="D76" s="3">
        <v>15.2995</v>
      </c>
      <c r="E76" s="3">
        <v>15.5815</v>
      </c>
      <c r="F76" s="3">
        <v>15.810499999999999</v>
      </c>
      <c r="G76" s="3">
        <v>16.017499999999998</v>
      </c>
      <c r="H76" s="3">
        <v>16.202999999999999</v>
      </c>
      <c r="I76" s="3">
        <v>16.363499999999998</v>
      </c>
      <c r="J76" s="3">
        <v>16.4985</v>
      </c>
      <c r="K76" s="3">
        <v>16.600000000000001</v>
      </c>
      <c r="L76" s="3">
        <v>16.657499999999999</v>
      </c>
      <c r="M76" s="3">
        <v>16.697500000000002</v>
      </c>
      <c r="N76" s="3">
        <v>16.824400000000001</v>
      </c>
      <c r="O76" s="3"/>
      <c r="P76" s="3"/>
      <c r="Q76" s="3"/>
      <c r="R76" s="3"/>
      <c r="S76" s="3"/>
    </row>
    <row r="77" spans="1:19" x14ac:dyDescent="0.2">
      <c r="A77" s="1">
        <v>35885</v>
      </c>
      <c r="B77" s="3">
        <v>13.760899999999999</v>
      </c>
      <c r="C77" s="3">
        <v>14.084099999999999</v>
      </c>
      <c r="D77" s="3">
        <v>14.438599999999999</v>
      </c>
      <c r="E77" s="3">
        <v>14.716799999999999</v>
      </c>
      <c r="F77" s="3">
        <v>14.9909</v>
      </c>
      <c r="G77" s="3">
        <v>15.24</v>
      </c>
      <c r="H77" s="3">
        <v>15.459099999999999</v>
      </c>
      <c r="I77" s="3">
        <v>15.6645</v>
      </c>
      <c r="J77" s="3">
        <v>15.842700000000001</v>
      </c>
      <c r="K77" s="3">
        <v>15.961399999999999</v>
      </c>
      <c r="L77" s="3">
        <v>16.045000000000002</v>
      </c>
      <c r="M77" s="3">
        <v>16.114999999999998</v>
      </c>
      <c r="N77" s="3"/>
      <c r="O77" s="3"/>
      <c r="P77" s="3"/>
      <c r="Q77" s="3"/>
      <c r="R77" s="3"/>
      <c r="S77" s="3"/>
    </row>
    <row r="78" spans="1:19" x14ac:dyDescent="0.2">
      <c r="A78" s="1">
        <v>35915</v>
      </c>
      <c r="B78" s="3">
        <v>14.118499999999999</v>
      </c>
      <c r="C78" s="3">
        <v>14.465999999999999</v>
      </c>
      <c r="D78" s="3">
        <v>14.7735</v>
      </c>
      <c r="E78" s="3">
        <v>15.038500000000001</v>
      </c>
      <c r="F78" s="3">
        <v>15.272</v>
      </c>
      <c r="G78" s="3">
        <v>15.4735</v>
      </c>
      <c r="H78" s="3">
        <v>15.6525</v>
      </c>
      <c r="I78" s="3">
        <v>15.791</v>
      </c>
      <c r="J78" s="3">
        <v>15.894</v>
      </c>
      <c r="K78" s="3">
        <v>15.9665</v>
      </c>
      <c r="L78" s="3">
        <v>16.016999999999999</v>
      </c>
      <c r="M78" s="3">
        <v>16.055</v>
      </c>
      <c r="N78" s="3">
        <v>16.098199999999999</v>
      </c>
      <c r="O78" s="3"/>
      <c r="P78" s="3"/>
      <c r="Q78" s="3"/>
      <c r="R78" s="3"/>
      <c r="S78" s="3"/>
    </row>
    <row r="79" spans="1:19" x14ac:dyDescent="0.2">
      <c r="A79" s="1">
        <v>35944</v>
      </c>
      <c r="B79" s="3">
        <v>14.4526</v>
      </c>
      <c r="C79" s="3">
        <v>14.6189</v>
      </c>
      <c r="D79" s="3">
        <v>14.8889</v>
      </c>
      <c r="E79" s="3">
        <v>15.1379</v>
      </c>
      <c r="F79" s="3">
        <v>15.3658</v>
      </c>
      <c r="G79" s="3">
        <v>15.5616</v>
      </c>
      <c r="H79" s="3">
        <v>15.7216</v>
      </c>
      <c r="I79" s="3">
        <v>15.8368</v>
      </c>
      <c r="J79" s="3">
        <v>15.931100000000001</v>
      </c>
      <c r="K79" s="3">
        <v>16.005800000000001</v>
      </c>
      <c r="L79" s="3">
        <v>16.069500000000001</v>
      </c>
      <c r="M79" s="3">
        <v>16.12</v>
      </c>
      <c r="N79" s="3">
        <v>16.284400000000002</v>
      </c>
      <c r="O79" s="3"/>
      <c r="P79" s="3"/>
      <c r="Q79" s="3"/>
      <c r="R79" s="3"/>
      <c r="S79" s="3"/>
    </row>
    <row r="80" spans="1:19" x14ac:dyDescent="0.2">
      <c r="A80" s="1">
        <v>35976</v>
      </c>
      <c r="B80" s="3">
        <v>13.4114</v>
      </c>
      <c r="C80" s="3">
        <v>13.9191</v>
      </c>
      <c r="D80" s="3">
        <v>14.3086</v>
      </c>
      <c r="E80" s="3">
        <v>14.636799999999999</v>
      </c>
      <c r="F80" s="3">
        <v>14.901400000000001</v>
      </c>
      <c r="G80" s="3">
        <v>15.132300000000001</v>
      </c>
      <c r="H80" s="3">
        <v>15.3155</v>
      </c>
      <c r="I80" s="3">
        <v>15.492699999999999</v>
      </c>
      <c r="J80" s="3">
        <v>15.6386</v>
      </c>
      <c r="K80" s="3">
        <v>15.7727</v>
      </c>
      <c r="L80" s="3">
        <v>15.893599999999999</v>
      </c>
      <c r="M80" s="3">
        <v>16.017600000000002</v>
      </c>
      <c r="N80" s="3"/>
      <c r="O80" s="3"/>
      <c r="P80" s="3"/>
      <c r="Q80" s="3"/>
      <c r="R80" s="3"/>
      <c r="S80" s="3"/>
    </row>
    <row r="81" spans="1:19" x14ac:dyDescent="0.2">
      <c r="A81" s="1">
        <v>36007</v>
      </c>
      <c r="B81" s="3">
        <v>12.986499999999999</v>
      </c>
      <c r="C81" s="3">
        <v>13.3004</v>
      </c>
      <c r="D81" s="3">
        <v>13.6309</v>
      </c>
      <c r="E81" s="3">
        <v>13.9109</v>
      </c>
      <c r="F81" s="3">
        <v>14.146100000000001</v>
      </c>
      <c r="G81" s="3">
        <v>14.347799999999999</v>
      </c>
      <c r="H81" s="3">
        <v>14.5274</v>
      </c>
      <c r="I81" s="3">
        <v>14.69</v>
      </c>
      <c r="J81" s="3">
        <v>14.8409</v>
      </c>
      <c r="K81" s="3">
        <v>14.980399999999999</v>
      </c>
      <c r="L81" s="3">
        <v>15.1122</v>
      </c>
      <c r="M81" s="3">
        <v>15.2441</v>
      </c>
      <c r="N81" s="3">
        <v>15.202</v>
      </c>
      <c r="O81" s="3"/>
      <c r="P81" s="3"/>
      <c r="Q81" s="3"/>
      <c r="R81" s="3"/>
      <c r="S81" s="3"/>
    </row>
    <row r="82" spans="1:19" x14ac:dyDescent="0.2">
      <c r="A82" s="1">
        <v>36038</v>
      </c>
      <c r="B82" s="3">
        <v>12.3315</v>
      </c>
      <c r="C82" s="3">
        <v>12.603999999999999</v>
      </c>
      <c r="D82" s="3">
        <v>12.910500000000001</v>
      </c>
      <c r="E82" s="3">
        <v>13.1455</v>
      </c>
      <c r="F82" s="3">
        <v>13.335000000000001</v>
      </c>
      <c r="G82" s="3">
        <v>13.52</v>
      </c>
      <c r="H82" s="3">
        <v>13.6975</v>
      </c>
      <c r="I82" s="3">
        <v>13.865500000000001</v>
      </c>
      <c r="J82" s="3">
        <v>14.0265</v>
      </c>
      <c r="K82" s="3">
        <v>14.176</v>
      </c>
      <c r="L82" s="3">
        <v>14.3125</v>
      </c>
      <c r="M82" s="3">
        <v>14.441000000000001</v>
      </c>
      <c r="N82" s="3">
        <v>14.622</v>
      </c>
      <c r="O82" s="3"/>
      <c r="P82" s="3"/>
      <c r="Q82" s="3"/>
      <c r="R82" s="3"/>
      <c r="S82" s="3"/>
    </row>
    <row r="83" spans="1:19" x14ac:dyDescent="0.2">
      <c r="A83" s="1">
        <v>36068</v>
      </c>
      <c r="B83" s="3">
        <v>13.626799999999999</v>
      </c>
      <c r="C83" s="3">
        <v>13.8545</v>
      </c>
      <c r="D83" s="3">
        <v>14.0436</v>
      </c>
      <c r="E83" s="3">
        <v>14.174099999999999</v>
      </c>
      <c r="F83" s="3">
        <v>14.306800000000001</v>
      </c>
      <c r="G83" s="3">
        <v>14.4377</v>
      </c>
      <c r="H83" s="3">
        <v>14.5686</v>
      </c>
      <c r="I83" s="3">
        <v>14.6995</v>
      </c>
      <c r="J83" s="3">
        <v>14.83</v>
      </c>
      <c r="K83" s="3">
        <v>14.9573</v>
      </c>
      <c r="L83" s="3">
        <v>15.0823</v>
      </c>
      <c r="M83" s="3">
        <v>15.221399999999999</v>
      </c>
      <c r="N83" s="3"/>
      <c r="O83" s="3"/>
      <c r="P83" s="3"/>
      <c r="Q83" s="3"/>
      <c r="R83" s="3"/>
      <c r="S83" s="3"/>
    </row>
    <row r="84" spans="1:19" x14ac:dyDescent="0.2">
      <c r="A84" s="1">
        <v>36098</v>
      </c>
      <c r="B84" s="3">
        <v>13.183199999999999</v>
      </c>
      <c r="C84" s="3">
        <v>13.404500000000001</v>
      </c>
      <c r="D84" s="3">
        <v>13.564500000000001</v>
      </c>
      <c r="E84" s="3">
        <v>13.710900000000001</v>
      </c>
      <c r="F84" s="3">
        <v>13.853199999999999</v>
      </c>
      <c r="G84" s="3">
        <v>13.9964</v>
      </c>
      <c r="H84" s="3">
        <v>14.14</v>
      </c>
      <c r="I84" s="3">
        <v>14.2814</v>
      </c>
      <c r="J84" s="3">
        <v>14.42</v>
      </c>
      <c r="K84" s="3">
        <v>14.556800000000001</v>
      </c>
      <c r="L84" s="3">
        <v>14.689500000000001</v>
      </c>
      <c r="M84" s="3">
        <v>14.818199999999999</v>
      </c>
      <c r="N84" s="3">
        <v>14.705500000000001</v>
      </c>
      <c r="O84" s="3"/>
      <c r="P84" s="3"/>
      <c r="Q84" s="3"/>
      <c r="R84" s="3"/>
      <c r="S84" s="3"/>
    </row>
    <row r="85" spans="1:19" x14ac:dyDescent="0.2">
      <c r="A85" s="1">
        <v>36129</v>
      </c>
      <c r="B85" s="3">
        <v>11.825699999999999</v>
      </c>
      <c r="C85" s="3">
        <v>12.105700000000001</v>
      </c>
      <c r="D85" s="3">
        <v>12.377599999999999</v>
      </c>
      <c r="E85" s="3">
        <v>12.6195</v>
      </c>
      <c r="F85" s="3">
        <v>12.8429</v>
      </c>
      <c r="G85" s="3">
        <v>13.058999999999999</v>
      </c>
      <c r="H85" s="3">
        <v>13.2643</v>
      </c>
      <c r="I85" s="3">
        <v>13.451000000000001</v>
      </c>
      <c r="J85" s="3">
        <v>13.6252</v>
      </c>
      <c r="K85" s="3">
        <v>13.7933</v>
      </c>
      <c r="L85" s="3">
        <v>13.954800000000001</v>
      </c>
      <c r="M85" s="3">
        <v>14.109</v>
      </c>
      <c r="N85" s="3">
        <v>14.478</v>
      </c>
      <c r="O85" s="3"/>
      <c r="P85" s="3"/>
      <c r="Q85" s="3"/>
      <c r="R85" s="3"/>
      <c r="S85" s="3"/>
    </row>
    <row r="86" spans="1:19" x14ac:dyDescent="0.2">
      <c r="A86" s="1">
        <v>36160</v>
      </c>
      <c r="B86" s="3">
        <v>10.185700000000001</v>
      </c>
      <c r="C86" s="3">
        <v>10.405200000000001</v>
      </c>
      <c r="D86" s="3">
        <v>10.6486</v>
      </c>
      <c r="E86" s="3">
        <v>10.904299999999999</v>
      </c>
      <c r="F86" s="3">
        <v>11.1595</v>
      </c>
      <c r="G86" s="3">
        <v>11.4086</v>
      </c>
      <c r="H86" s="3">
        <v>11.6495</v>
      </c>
      <c r="I86" s="3">
        <v>11.882899999999999</v>
      </c>
      <c r="J86" s="3">
        <v>12.1052</v>
      </c>
      <c r="K86" s="3">
        <v>12.316700000000001</v>
      </c>
      <c r="L86" s="3">
        <v>12.5167</v>
      </c>
      <c r="M86" s="3">
        <v>12.711</v>
      </c>
      <c r="N86" s="3"/>
      <c r="O86" s="3"/>
      <c r="P86" s="3"/>
      <c r="Q86" s="3"/>
      <c r="R86" s="3"/>
      <c r="S86" s="3"/>
    </row>
    <row r="87" spans="1:19" x14ac:dyDescent="0.2">
      <c r="A87" s="1">
        <v>36189</v>
      </c>
      <c r="B87" s="3">
        <v>11.080500000000001</v>
      </c>
      <c r="C87" s="3">
        <v>11.099</v>
      </c>
      <c r="D87" s="3">
        <v>11.249499999999999</v>
      </c>
      <c r="E87" s="3">
        <v>11.403</v>
      </c>
      <c r="F87" s="3">
        <v>11.564500000000001</v>
      </c>
      <c r="G87" s="3">
        <v>11.727</v>
      </c>
      <c r="H87" s="3">
        <v>11.8895</v>
      </c>
      <c r="I87" s="3">
        <v>12.051</v>
      </c>
      <c r="J87" s="3">
        <v>12.21</v>
      </c>
      <c r="K87" s="3">
        <v>12.3635</v>
      </c>
      <c r="L87" s="3">
        <v>12.5105</v>
      </c>
      <c r="M87" s="3">
        <v>12.6585</v>
      </c>
      <c r="N87" s="3">
        <v>12.5891</v>
      </c>
      <c r="O87" s="3"/>
      <c r="P87" s="3"/>
      <c r="Q87" s="3"/>
      <c r="R87" s="3"/>
      <c r="S87" s="3"/>
    </row>
    <row r="88" spans="1:19" x14ac:dyDescent="0.2">
      <c r="A88" s="1">
        <v>36217</v>
      </c>
      <c r="B88" s="3">
        <v>10.5345</v>
      </c>
      <c r="C88" s="3">
        <v>10.686500000000001</v>
      </c>
      <c r="D88" s="3">
        <v>10.882999999999999</v>
      </c>
      <c r="E88" s="3">
        <v>11.057499999999999</v>
      </c>
      <c r="F88" s="3">
        <v>11.22</v>
      </c>
      <c r="G88" s="3">
        <v>11.381500000000001</v>
      </c>
      <c r="H88" s="3">
        <v>11.536</v>
      </c>
      <c r="I88" s="3">
        <v>11.682499999999999</v>
      </c>
      <c r="J88" s="3">
        <v>11.814</v>
      </c>
      <c r="K88" s="3">
        <v>11.933999999999999</v>
      </c>
      <c r="L88" s="3">
        <v>12.047499999999999</v>
      </c>
      <c r="M88" s="3">
        <v>12.157</v>
      </c>
      <c r="N88" s="3">
        <v>12.331099999999999</v>
      </c>
      <c r="O88" s="3"/>
      <c r="P88" s="3"/>
      <c r="Q88" s="3"/>
      <c r="R88" s="3"/>
      <c r="S88" s="3"/>
    </row>
    <row r="89" spans="1:19" x14ac:dyDescent="0.2">
      <c r="A89" s="1">
        <v>36250</v>
      </c>
      <c r="B89" s="3">
        <v>12.8774</v>
      </c>
      <c r="C89" s="3">
        <v>12.9239</v>
      </c>
      <c r="D89" s="3">
        <v>12.976100000000001</v>
      </c>
      <c r="E89" s="3">
        <v>13.013500000000001</v>
      </c>
      <c r="F89" s="3">
        <v>13.0543</v>
      </c>
      <c r="G89" s="3">
        <v>13.1013</v>
      </c>
      <c r="H89" s="3">
        <v>13.141299999999999</v>
      </c>
      <c r="I89" s="3">
        <v>13.1761</v>
      </c>
      <c r="J89" s="3">
        <v>13.2104</v>
      </c>
      <c r="K89" s="3">
        <v>13.243499999999999</v>
      </c>
      <c r="L89" s="3">
        <v>13.274800000000001</v>
      </c>
      <c r="M89" s="3">
        <v>13.305</v>
      </c>
      <c r="N89" s="3"/>
      <c r="O89" s="3"/>
      <c r="P89" s="3"/>
      <c r="Q89" s="3"/>
      <c r="R89" s="3"/>
      <c r="S89" s="3"/>
    </row>
    <row r="90" spans="1:19" x14ac:dyDescent="0.2">
      <c r="A90" s="1">
        <v>36280</v>
      </c>
      <c r="B90" s="3">
        <v>15.467000000000001</v>
      </c>
      <c r="C90" s="3">
        <v>15.324</v>
      </c>
      <c r="D90" s="3">
        <v>15.215999999999999</v>
      </c>
      <c r="E90" s="3">
        <v>15.112500000000001</v>
      </c>
      <c r="F90" s="3">
        <v>15.029</v>
      </c>
      <c r="G90" s="3">
        <v>14.952500000000001</v>
      </c>
      <c r="H90" s="3">
        <v>14.875</v>
      </c>
      <c r="I90" s="3">
        <v>14.7995</v>
      </c>
      <c r="J90" s="3">
        <v>14.7315</v>
      </c>
      <c r="K90" s="3">
        <v>14.667999999999999</v>
      </c>
      <c r="L90" s="3">
        <v>14.614000000000001</v>
      </c>
      <c r="M90" s="3">
        <v>14.5589</v>
      </c>
      <c r="N90" s="3">
        <v>14.779</v>
      </c>
      <c r="O90" s="3"/>
      <c r="P90" s="3"/>
      <c r="Q90" s="3"/>
      <c r="R90" s="3"/>
      <c r="S90" s="3"/>
    </row>
    <row r="91" spans="1:19" x14ac:dyDescent="0.2">
      <c r="A91" s="1">
        <v>36311</v>
      </c>
      <c r="B91" s="3">
        <v>15.831099999999999</v>
      </c>
      <c r="C91" s="3">
        <v>15.841100000000001</v>
      </c>
      <c r="D91" s="3">
        <v>15.8695</v>
      </c>
      <c r="E91" s="3">
        <v>15.8453</v>
      </c>
      <c r="F91" s="3">
        <v>15.7889</v>
      </c>
      <c r="G91" s="3">
        <v>15.726800000000001</v>
      </c>
      <c r="H91" s="3">
        <v>15.645300000000001</v>
      </c>
      <c r="I91" s="3">
        <v>15.580500000000001</v>
      </c>
      <c r="J91" s="3">
        <v>15.533200000000001</v>
      </c>
      <c r="K91" s="3">
        <v>15.492599999999999</v>
      </c>
      <c r="L91" s="3">
        <v>15.4605</v>
      </c>
      <c r="M91" s="3">
        <v>15.432600000000001</v>
      </c>
      <c r="N91" s="3">
        <v>15.6456</v>
      </c>
      <c r="O91" s="3"/>
      <c r="P91" s="3"/>
      <c r="Q91" s="3"/>
      <c r="R91" s="3"/>
      <c r="S91" s="3"/>
    </row>
    <row r="92" spans="1:19" x14ac:dyDescent="0.2">
      <c r="A92" s="1">
        <v>36341</v>
      </c>
      <c r="B92" s="3">
        <v>16.208200000000001</v>
      </c>
      <c r="C92" s="3">
        <v>16.313199999999998</v>
      </c>
      <c r="D92" s="3">
        <v>16.375499999999999</v>
      </c>
      <c r="E92" s="3">
        <v>16.3645</v>
      </c>
      <c r="F92" s="3">
        <v>16.3095</v>
      </c>
      <c r="G92" s="3">
        <v>16.217700000000001</v>
      </c>
      <c r="H92" s="3">
        <v>16.135000000000002</v>
      </c>
      <c r="I92" s="3">
        <v>16.066400000000002</v>
      </c>
      <c r="J92" s="3">
        <v>16.008199999999999</v>
      </c>
      <c r="K92" s="3">
        <v>15.9573</v>
      </c>
      <c r="L92" s="3">
        <v>15.910500000000001</v>
      </c>
      <c r="M92" s="3">
        <v>15.8691</v>
      </c>
      <c r="N92" s="3"/>
      <c r="O92" s="3">
        <v>16.186399999999999</v>
      </c>
      <c r="P92" s="3">
        <v>16.195499999999999</v>
      </c>
      <c r="Q92" s="3">
        <v>16.2073</v>
      </c>
      <c r="R92" s="3">
        <v>16.2255</v>
      </c>
      <c r="S92" s="3">
        <v>16.2682</v>
      </c>
    </row>
    <row r="93" spans="1:19" x14ac:dyDescent="0.2">
      <c r="A93" s="1">
        <v>36371</v>
      </c>
      <c r="B93" s="3">
        <v>18.777699999999999</v>
      </c>
      <c r="C93" s="3">
        <v>18.677700000000002</v>
      </c>
      <c r="D93" s="3">
        <v>18.5791</v>
      </c>
      <c r="E93" s="3">
        <v>18.4527</v>
      </c>
      <c r="F93" s="3">
        <v>18.282299999999999</v>
      </c>
      <c r="G93" s="3">
        <v>18.099499999999999</v>
      </c>
      <c r="H93" s="3">
        <v>17.925899999999999</v>
      </c>
      <c r="I93" s="3">
        <v>17.763200000000001</v>
      </c>
      <c r="J93" s="3">
        <v>17.6236</v>
      </c>
      <c r="K93" s="3">
        <v>17.493600000000001</v>
      </c>
      <c r="L93" s="3">
        <v>17.3705</v>
      </c>
      <c r="M93" s="3">
        <v>17.239000000000001</v>
      </c>
      <c r="N93" s="3">
        <v>17.148</v>
      </c>
      <c r="O93" s="3">
        <v>16.9559</v>
      </c>
      <c r="P93" s="3">
        <v>16.794499999999999</v>
      </c>
      <c r="Q93" s="3">
        <v>16.631799999999998</v>
      </c>
      <c r="R93" s="3">
        <v>16.465900000000001</v>
      </c>
      <c r="S93" s="3">
        <v>16.2971</v>
      </c>
    </row>
    <row r="94" spans="1:19" x14ac:dyDescent="0.2">
      <c r="A94" s="1">
        <v>36403</v>
      </c>
      <c r="B94" s="3">
        <v>20.4376</v>
      </c>
      <c r="C94" s="3">
        <v>20.215199999999999</v>
      </c>
      <c r="D94" s="3">
        <v>19.9895</v>
      </c>
      <c r="E94" s="3">
        <v>19.695699999999999</v>
      </c>
      <c r="F94" s="3">
        <v>19.380500000000001</v>
      </c>
      <c r="G94" s="3">
        <v>19.072900000000001</v>
      </c>
      <c r="H94" s="3">
        <v>18.775200000000002</v>
      </c>
      <c r="I94" s="3">
        <v>18.5014</v>
      </c>
      <c r="J94" s="3">
        <v>18.2529</v>
      </c>
      <c r="K94" s="3">
        <v>18.033799999999999</v>
      </c>
      <c r="L94" s="3">
        <v>17.831</v>
      </c>
      <c r="M94" s="3">
        <v>17.6343</v>
      </c>
      <c r="N94" s="3">
        <v>17.489100000000001</v>
      </c>
      <c r="O94" s="3">
        <v>17.1343</v>
      </c>
      <c r="P94" s="3">
        <v>16.8781</v>
      </c>
      <c r="Q94" s="3">
        <v>16.608499999999999</v>
      </c>
      <c r="R94" s="3">
        <v>16.345199999999998</v>
      </c>
      <c r="S94" s="3">
        <v>16.132000000000001</v>
      </c>
    </row>
    <row r="95" spans="1:19" x14ac:dyDescent="0.2">
      <c r="A95" s="1">
        <v>36433</v>
      </c>
      <c r="B95" s="3">
        <v>22.842700000000001</v>
      </c>
      <c r="C95" s="3">
        <v>22.414100000000001</v>
      </c>
      <c r="D95" s="3">
        <v>21.928599999999999</v>
      </c>
      <c r="E95" s="3">
        <v>21.375499999999999</v>
      </c>
      <c r="F95" s="3">
        <v>20.8323</v>
      </c>
      <c r="G95" s="3">
        <v>20.331399999999999</v>
      </c>
      <c r="H95" s="3">
        <v>19.860900000000001</v>
      </c>
      <c r="I95" s="3">
        <v>19.419499999999999</v>
      </c>
      <c r="J95" s="3">
        <v>19.032699999999998</v>
      </c>
      <c r="K95" s="3">
        <v>18.694099999999999</v>
      </c>
      <c r="L95" s="3">
        <v>18.4023</v>
      </c>
      <c r="M95" s="3">
        <v>18.1355</v>
      </c>
      <c r="N95" s="3"/>
      <c r="O95" s="3">
        <v>17.5123</v>
      </c>
      <c r="P95" s="3">
        <v>17.239100000000001</v>
      </c>
      <c r="Q95" s="3">
        <v>16.993600000000001</v>
      </c>
      <c r="R95" s="3">
        <v>16.751799999999999</v>
      </c>
      <c r="S95" s="3">
        <v>16.565899999999999</v>
      </c>
    </row>
    <row r="96" spans="1:19" x14ac:dyDescent="0.2">
      <c r="A96" s="1">
        <v>36462</v>
      </c>
      <c r="B96" s="3">
        <v>22.243300000000001</v>
      </c>
      <c r="C96" s="3">
        <v>22.031400000000001</v>
      </c>
      <c r="D96" s="3">
        <v>21.645199999999999</v>
      </c>
      <c r="E96" s="3">
        <v>21.221399999999999</v>
      </c>
      <c r="F96" s="3">
        <v>20.776700000000002</v>
      </c>
      <c r="G96" s="3">
        <v>20.368099999999998</v>
      </c>
      <c r="H96" s="3">
        <v>19.9924</v>
      </c>
      <c r="I96" s="3">
        <v>19.670000000000002</v>
      </c>
      <c r="J96" s="3">
        <v>19.401</v>
      </c>
      <c r="K96" s="3">
        <v>19.166699999999999</v>
      </c>
      <c r="L96" s="3">
        <v>18.976700000000001</v>
      </c>
      <c r="M96" s="3">
        <v>18.815200000000001</v>
      </c>
      <c r="N96" s="3">
        <v>18.7973</v>
      </c>
      <c r="O96" s="3">
        <v>18.417100000000001</v>
      </c>
      <c r="P96" s="3">
        <v>18.196200000000001</v>
      </c>
      <c r="Q96" s="3">
        <v>17.978100000000001</v>
      </c>
      <c r="R96" s="3">
        <v>17.759499999999999</v>
      </c>
      <c r="S96" s="3">
        <v>17.630500000000001</v>
      </c>
    </row>
    <row r="97" spans="1:19" x14ac:dyDescent="0.2">
      <c r="A97" s="1">
        <v>36494</v>
      </c>
      <c r="B97" s="3">
        <v>24.238600000000002</v>
      </c>
      <c r="C97" s="3">
        <v>23.499500000000001</v>
      </c>
      <c r="D97" s="3">
        <v>22.804099999999998</v>
      </c>
      <c r="E97" s="3">
        <v>22.128599999999999</v>
      </c>
      <c r="F97" s="3">
        <v>21.471800000000002</v>
      </c>
      <c r="G97" s="3">
        <v>20.8964</v>
      </c>
      <c r="H97" s="3">
        <v>20.397300000000001</v>
      </c>
      <c r="I97" s="3">
        <v>19.981400000000001</v>
      </c>
      <c r="J97" s="3">
        <v>19.622699999999998</v>
      </c>
      <c r="K97" s="3">
        <v>19.335899999999999</v>
      </c>
      <c r="L97" s="3">
        <v>19.090499999999999</v>
      </c>
      <c r="M97" s="3">
        <v>18.867699999999999</v>
      </c>
      <c r="N97" s="3">
        <v>18.701799999999999</v>
      </c>
      <c r="O97" s="3">
        <v>18.064499999999999</v>
      </c>
      <c r="P97" s="3">
        <v>17.765000000000001</v>
      </c>
      <c r="Q97" s="3">
        <v>17.500900000000001</v>
      </c>
      <c r="R97" s="3">
        <v>17.1614</v>
      </c>
      <c r="S97" s="3">
        <v>16.8919</v>
      </c>
    </row>
    <row r="98" spans="1:19" x14ac:dyDescent="0.2">
      <c r="A98" s="1">
        <v>36525</v>
      </c>
      <c r="B98" s="3">
        <v>25.157</v>
      </c>
      <c r="C98" s="3">
        <v>24.22</v>
      </c>
      <c r="D98" s="3">
        <v>23.302499999999998</v>
      </c>
      <c r="E98" s="3">
        <v>22.484500000000001</v>
      </c>
      <c r="F98" s="3">
        <v>21.79</v>
      </c>
      <c r="G98" s="3">
        <v>21.2195</v>
      </c>
      <c r="H98" s="3">
        <v>20.763500000000001</v>
      </c>
      <c r="I98" s="3">
        <v>20.3675</v>
      </c>
      <c r="J98" s="3">
        <v>20.034500000000001</v>
      </c>
      <c r="K98" s="3">
        <v>19.754999999999999</v>
      </c>
      <c r="L98" s="3">
        <v>19.507000000000001</v>
      </c>
      <c r="M98" s="3">
        <v>19.2563</v>
      </c>
      <c r="N98" s="3"/>
      <c r="O98" s="3">
        <v>18.242999999999999</v>
      </c>
      <c r="P98" s="3">
        <v>18.009499999999999</v>
      </c>
      <c r="Q98" s="3">
        <v>17.778500000000001</v>
      </c>
      <c r="R98" s="3">
        <v>17.4985</v>
      </c>
      <c r="S98" s="3">
        <v>17.283200000000001</v>
      </c>
    </row>
    <row r="99" spans="1:19" x14ac:dyDescent="0.2">
      <c r="A99" s="1">
        <v>36556</v>
      </c>
      <c r="B99" s="3">
        <v>25.221499999999999</v>
      </c>
      <c r="C99" s="3">
        <v>24.484999999999999</v>
      </c>
      <c r="D99" s="3">
        <v>23.766999999999999</v>
      </c>
      <c r="E99" s="3">
        <v>23.077000000000002</v>
      </c>
      <c r="F99" s="3">
        <v>22.468499999999999</v>
      </c>
      <c r="G99" s="3">
        <v>21.965499999999999</v>
      </c>
      <c r="H99" s="3">
        <v>21.572500000000002</v>
      </c>
      <c r="I99" s="3">
        <v>21.238499999999998</v>
      </c>
      <c r="J99" s="3">
        <v>20.923500000000001</v>
      </c>
      <c r="K99" s="3">
        <v>20.612500000000001</v>
      </c>
      <c r="L99" s="3">
        <v>20.297499999999999</v>
      </c>
      <c r="M99" s="3">
        <v>19.977</v>
      </c>
      <c r="N99" s="3">
        <v>19.988199999999999</v>
      </c>
      <c r="O99" s="3">
        <v>18.897500000000001</v>
      </c>
      <c r="P99" s="3">
        <v>18.45</v>
      </c>
      <c r="Q99" s="3">
        <v>18.043500000000002</v>
      </c>
      <c r="R99" s="3">
        <v>17.643000000000001</v>
      </c>
      <c r="S99" s="3">
        <v>17.288</v>
      </c>
    </row>
    <row r="100" spans="1:19" x14ac:dyDescent="0.2">
      <c r="A100" s="1">
        <v>36585</v>
      </c>
      <c r="B100" s="3">
        <v>27.028099999999998</v>
      </c>
      <c r="C100" s="3">
        <v>25.88</v>
      </c>
      <c r="D100" s="3">
        <v>25.0457</v>
      </c>
      <c r="E100" s="3">
        <v>24.408100000000001</v>
      </c>
      <c r="F100" s="3">
        <v>23.9</v>
      </c>
      <c r="G100" s="3">
        <v>23.4557</v>
      </c>
      <c r="H100" s="3">
        <v>23.084299999999999</v>
      </c>
      <c r="I100" s="3">
        <v>22.730499999999999</v>
      </c>
      <c r="J100" s="3">
        <v>22.379000000000001</v>
      </c>
      <c r="K100" s="3">
        <v>21.988600000000002</v>
      </c>
      <c r="L100" s="3">
        <v>21.6038</v>
      </c>
      <c r="M100" s="3">
        <v>21.225200000000001</v>
      </c>
      <c r="N100" s="3">
        <v>20.875</v>
      </c>
      <c r="O100" s="3">
        <v>19.6633</v>
      </c>
      <c r="P100" s="3">
        <v>18.97</v>
      </c>
      <c r="Q100" s="3">
        <v>18.487500000000001</v>
      </c>
      <c r="R100" s="3">
        <v>17.991900000000001</v>
      </c>
      <c r="S100" s="3">
        <v>17.558</v>
      </c>
    </row>
    <row r="101" spans="1:19" x14ac:dyDescent="0.2">
      <c r="A101" s="1">
        <v>36616</v>
      </c>
      <c r="B101" s="3">
        <v>27.272600000000001</v>
      </c>
      <c r="C101" s="3">
        <v>26.509599999999999</v>
      </c>
      <c r="D101" s="3">
        <v>25.817799999999998</v>
      </c>
      <c r="E101" s="3">
        <v>25.215699999999998</v>
      </c>
      <c r="F101" s="3">
        <v>24.710899999999999</v>
      </c>
      <c r="G101" s="3">
        <v>24.304300000000001</v>
      </c>
      <c r="H101" s="3">
        <v>23.93</v>
      </c>
      <c r="I101" s="3">
        <v>23.570900000000002</v>
      </c>
      <c r="J101" s="3">
        <v>23.174800000000001</v>
      </c>
      <c r="K101" s="3">
        <v>22.747399999999999</v>
      </c>
      <c r="L101" s="3">
        <v>22.357800000000001</v>
      </c>
      <c r="M101" s="3">
        <v>21.983499999999999</v>
      </c>
      <c r="N101" s="3"/>
      <c r="O101" s="3">
        <v>20.542200000000001</v>
      </c>
      <c r="P101" s="3">
        <v>20.007000000000001</v>
      </c>
      <c r="Q101" s="3">
        <v>19.613900000000001</v>
      </c>
      <c r="R101" s="3">
        <v>19.226500000000001</v>
      </c>
      <c r="S101" s="3">
        <v>18.760400000000001</v>
      </c>
    </row>
    <row r="102" spans="1:19" x14ac:dyDescent="0.2">
      <c r="A102" s="1">
        <v>36644</v>
      </c>
      <c r="B102" s="3">
        <v>23.136099999999999</v>
      </c>
      <c r="C102" s="3">
        <v>23.18</v>
      </c>
      <c r="D102" s="3">
        <v>23.147200000000002</v>
      </c>
      <c r="E102" s="3">
        <v>23.043900000000001</v>
      </c>
      <c r="F102" s="3">
        <v>22.932200000000002</v>
      </c>
      <c r="G102" s="3">
        <v>22.8172</v>
      </c>
      <c r="H102" s="3">
        <v>22.6783</v>
      </c>
      <c r="I102" s="3">
        <v>22.474399999999999</v>
      </c>
      <c r="J102" s="3">
        <v>22.232800000000001</v>
      </c>
      <c r="K102" s="3">
        <v>21.98</v>
      </c>
      <c r="L102" s="3">
        <v>21.729399999999998</v>
      </c>
      <c r="M102" s="3">
        <v>21.555299999999999</v>
      </c>
      <c r="N102" s="3">
        <v>21.274999999999999</v>
      </c>
      <c r="O102" s="3">
        <v>20.543900000000001</v>
      </c>
      <c r="P102" s="3">
        <v>20.040600000000001</v>
      </c>
      <c r="Q102" s="3">
        <v>19.631699999999999</v>
      </c>
      <c r="R102" s="3">
        <v>19.232800000000001</v>
      </c>
      <c r="S102" s="3">
        <v>18.900700000000001</v>
      </c>
    </row>
    <row r="103" spans="1:19" x14ac:dyDescent="0.2">
      <c r="A103" s="1">
        <v>36677</v>
      </c>
      <c r="B103" s="3">
        <v>27.479500000000002</v>
      </c>
      <c r="C103" s="3">
        <v>26.854299999999999</v>
      </c>
      <c r="D103" s="3">
        <v>26.2819</v>
      </c>
      <c r="E103" s="3">
        <v>25.851900000000001</v>
      </c>
      <c r="F103" s="3">
        <v>25.520499999999998</v>
      </c>
      <c r="G103" s="3">
        <v>25.18</v>
      </c>
      <c r="H103" s="3">
        <v>24.8062</v>
      </c>
      <c r="I103" s="3">
        <v>24.409500000000001</v>
      </c>
      <c r="J103" s="3">
        <v>24.030999999999999</v>
      </c>
      <c r="K103" s="3">
        <v>23.654299999999999</v>
      </c>
      <c r="L103" s="3">
        <v>23.288599999999999</v>
      </c>
      <c r="M103" s="3">
        <v>22.938099999999999</v>
      </c>
      <c r="N103" s="3">
        <v>22.212700000000002</v>
      </c>
      <c r="O103" s="3">
        <v>21.654800000000002</v>
      </c>
      <c r="P103" s="3">
        <v>20.959</v>
      </c>
      <c r="Q103" s="3">
        <v>20.301400000000001</v>
      </c>
      <c r="R103" s="3">
        <v>19.620999999999999</v>
      </c>
      <c r="S103" s="3">
        <v>19.000499999999999</v>
      </c>
    </row>
    <row r="104" spans="1:19" x14ac:dyDescent="0.2">
      <c r="A104" s="1">
        <v>36707</v>
      </c>
      <c r="B104" s="3">
        <v>29.760899999999999</v>
      </c>
      <c r="C104" s="3">
        <v>28.572700000000001</v>
      </c>
      <c r="D104" s="3">
        <v>27.778600000000001</v>
      </c>
      <c r="E104" s="3">
        <v>27.285499999999999</v>
      </c>
      <c r="F104" s="3">
        <v>26.873200000000001</v>
      </c>
      <c r="G104" s="3">
        <v>26.392299999999999</v>
      </c>
      <c r="H104" s="3">
        <v>25.914100000000001</v>
      </c>
      <c r="I104" s="3">
        <v>25.474499999999999</v>
      </c>
      <c r="J104" s="3">
        <v>25.054099999999998</v>
      </c>
      <c r="K104" s="3">
        <v>24.658200000000001</v>
      </c>
      <c r="L104" s="3">
        <v>24.2773</v>
      </c>
      <c r="M104" s="3">
        <v>23.900500000000001</v>
      </c>
      <c r="N104" s="3"/>
      <c r="O104" s="3">
        <v>22.6173</v>
      </c>
      <c r="P104" s="3">
        <v>21.8964</v>
      </c>
      <c r="Q104" s="3">
        <v>21.195900000000002</v>
      </c>
      <c r="R104" s="3">
        <v>20.319500000000001</v>
      </c>
      <c r="S104" s="3">
        <v>19.583200000000001</v>
      </c>
    </row>
    <row r="105" spans="1:19" x14ac:dyDescent="0.2">
      <c r="A105" s="1">
        <v>36738</v>
      </c>
      <c r="B105" s="3">
        <v>28.6662</v>
      </c>
      <c r="C105" s="3">
        <v>28.053799999999999</v>
      </c>
      <c r="D105" s="3">
        <v>27.649000000000001</v>
      </c>
      <c r="E105" s="3">
        <v>27.269500000000001</v>
      </c>
      <c r="F105" s="3">
        <v>26.856200000000001</v>
      </c>
      <c r="G105" s="3">
        <v>26.420999999999999</v>
      </c>
      <c r="H105" s="3">
        <v>26.009</v>
      </c>
      <c r="I105" s="3">
        <v>25.626200000000001</v>
      </c>
      <c r="J105" s="3">
        <v>25.275200000000002</v>
      </c>
      <c r="K105" s="3">
        <v>24.945699999999999</v>
      </c>
      <c r="L105" s="3">
        <v>24.647600000000001</v>
      </c>
      <c r="M105" s="3">
        <v>24.370999999999999</v>
      </c>
      <c r="N105" s="3">
        <v>24.134499999999999</v>
      </c>
      <c r="O105" s="3">
        <v>23.488600000000002</v>
      </c>
      <c r="P105" s="3">
        <v>22.9267</v>
      </c>
      <c r="Q105" s="3">
        <v>22.366700000000002</v>
      </c>
      <c r="R105" s="3">
        <v>21.4514</v>
      </c>
      <c r="S105" s="3">
        <v>20.757100000000001</v>
      </c>
    </row>
    <row r="106" spans="1:19" x14ac:dyDescent="0.2">
      <c r="A106" s="1">
        <v>36769</v>
      </c>
      <c r="B106" s="3">
        <v>30.2255</v>
      </c>
      <c r="C106" s="3">
        <v>29.26</v>
      </c>
      <c r="D106" s="3">
        <v>28.8445</v>
      </c>
      <c r="E106" s="3">
        <v>28.36</v>
      </c>
      <c r="F106" s="3">
        <v>27.8477</v>
      </c>
      <c r="G106" s="3">
        <v>27.3368</v>
      </c>
      <c r="H106" s="3">
        <v>26.8414</v>
      </c>
      <c r="I106" s="3">
        <v>26.41</v>
      </c>
      <c r="J106" s="3">
        <v>26.027699999999999</v>
      </c>
      <c r="K106" s="3">
        <v>25.708600000000001</v>
      </c>
      <c r="L106" s="3">
        <v>25.457699999999999</v>
      </c>
      <c r="M106" s="3">
        <v>25.221800000000002</v>
      </c>
      <c r="N106" s="3">
        <v>24.557500000000001</v>
      </c>
      <c r="O106" s="3">
        <v>24.082699999999999</v>
      </c>
      <c r="P106" s="3">
        <v>23.3932</v>
      </c>
      <c r="Q106" s="3">
        <v>22.828199999999999</v>
      </c>
      <c r="R106" s="3">
        <v>22.160499999999999</v>
      </c>
      <c r="S106" s="3">
        <v>21.4786</v>
      </c>
    </row>
    <row r="107" spans="1:19" x14ac:dyDescent="0.2">
      <c r="A107" s="1">
        <v>36798</v>
      </c>
      <c r="B107" s="3">
        <v>32.330500000000001</v>
      </c>
      <c r="C107" s="3">
        <v>32.136699999999998</v>
      </c>
      <c r="D107" s="3">
        <v>31.642399999999999</v>
      </c>
      <c r="E107" s="3">
        <v>31.046199999999999</v>
      </c>
      <c r="F107" s="3">
        <v>30.436699999999998</v>
      </c>
      <c r="G107" s="3">
        <v>29.835699999999999</v>
      </c>
      <c r="H107" s="3">
        <v>29.257100000000001</v>
      </c>
      <c r="I107" s="3">
        <v>28.721</v>
      </c>
      <c r="J107" s="3">
        <v>28.263300000000001</v>
      </c>
      <c r="K107" s="3">
        <v>27.892900000000001</v>
      </c>
      <c r="L107" s="3">
        <v>27.554300000000001</v>
      </c>
      <c r="M107" s="3">
        <v>27.256699999999999</v>
      </c>
      <c r="N107" s="3"/>
      <c r="O107" s="3">
        <v>25.759</v>
      </c>
      <c r="P107" s="3">
        <v>25.022400000000001</v>
      </c>
      <c r="Q107" s="3">
        <v>24.6052</v>
      </c>
      <c r="R107" s="3">
        <v>24.1981</v>
      </c>
      <c r="S107" s="3">
        <v>23.541899999999998</v>
      </c>
    </row>
    <row r="108" spans="1:19" x14ac:dyDescent="0.2">
      <c r="A108" s="1">
        <v>36830</v>
      </c>
      <c r="B108" s="3">
        <v>31.385899999999999</v>
      </c>
      <c r="C108" s="3">
        <v>31.164100000000001</v>
      </c>
      <c r="D108" s="3">
        <v>30.8032</v>
      </c>
      <c r="E108" s="3">
        <v>30.324100000000001</v>
      </c>
      <c r="F108" s="3">
        <v>29.839099999999998</v>
      </c>
      <c r="G108" s="3">
        <v>29.395</v>
      </c>
      <c r="H108" s="3">
        <v>28.984100000000002</v>
      </c>
      <c r="I108" s="3">
        <v>28.601400000000002</v>
      </c>
      <c r="J108" s="3">
        <v>28.248200000000001</v>
      </c>
      <c r="K108" s="3">
        <v>27.920500000000001</v>
      </c>
      <c r="L108" s="3">
        <v>27.606400000000001</v>
      </c>
      <c r="M108" s="3">
        <v>27.304099999999998</v>
      </c>
      <c r="N108" s="3">
        <v>26.28</v>
      </c>
      <c r="O108" s="3">
        <v>25.874500000000001</v>
      </c>
      <c r="P108" s="3">
        <v>25.0105</v>
      </c>
      <c r="Q108" s="3">
        <v>24.477699999999999</v>
      </c>
      <c r="R108" s="3">
        <v>23.933199999999999</v>
      </c>
      <c r="S108" s="3">
        <v>23.224499999999999</v>
      </c>
    </row>
    <row r="109" spans="1:19" x14ac:dyDescent="0.2">
      <c r="A109" s="1">
        <v>36860</v>
      </c>
      <c r="B109" s="3">
        <v>32.382300000000001</v>
      </c>
      <c r="C109" s="3">
        <v>31.674499999999998</v>
      </c>
      <c r="D109" s="3">
        <v>30.822299999999998</v>
      </c>
      <c r="E109" s="3">
        <v>29.918600000000001</v>
      </c>
      <c r="F109" s="3">
        <v>29.164100000000001</v>
      </c>
      <c r="G109" s="3">
        <v>28.557700000000001</v>
      </c>
      <c r="H109" s="3">
        <v>28.013200000000001</v>
      </c>
      <c r="I109" s="3">
        <v>27.564499999999999</v>
      </c>
      <c r="J109" s="3">
        <v>27.160900000000002</v>
      </c>
      <c r="K109" s="3">
        <v>26.778600000000001</v>
      </c>
      <c r="L109" s="3">
        <v>26.406400000000001</v>
      </c>
      <c r="M109" s="3">
        <v>26.040500000000002</v>
      </c>
      <c r="N109" s="3">
        <v>25.269100000000002</v>
      </c>
      <c r="O109" s="3">
        <v>24.25</v>
      </c>
      <c r="P109" s="3">
        <v>23.569500000000001</v>
      </c>
      <c r="Q109" s="3">
        <v>23.106400000000001</v>
      </c>
      <c r="R109" s="3">
        <v>22.450500000000002</v>
      </c>
      <c r="S109" s="3">
        <v>21.72</v>
      </c>
    </row>
    <row r="110" spans="1:19" x14ac:dyDescent="0.2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B112" s="3"/>
      <c r="C112" s="3"/>
      <c r="D112" s="3"/>
      <c r="E112" s="3"/>
      <c r="F112" s="3"/>
      <c r="G112" s="3"/>
      <c r="H112" s="3"/>
      <c r="I112" s="3"/>
      <c r="J112" s="3"/>
      <c r="K112" s="3"/>
      <c r="M112" s="26"/>
    </row>
    <row r="113" spans="2:11" x14ac:dyDescent="0.2"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112"/>
  <sheetViews>
    <sheetView workbookViewId="0">
      <selection activeCell="D115" sqref="D115"/>
    </sheetView>
  </sheetViews>
  <sheetFormatPr defaultRowHeight="12.75" x14ac:dyDescent="0.2"/>
  <cols>
    <col min="1" max="1" width="10.140625" bestFit="1" customWidth="1"/>
    <col min="2" max="3" width="9.85546875" style="18" customWidth="1"/>
    <col min="4" max="4" width="10.42578125" style="18" customWidth="1"/>
    <col min="5" max="5" width="4.140625" style="18" customWidth="1"/>
    <col min="6" max="6" width="10.140625" style="18" customWidth="1"/>
  </cols>
  <sheetData>
    <row r="1" spans="1:6" x14ac:dyDescent="0.2">
      <c r="A1" s="2" t="s">
        <v>19</v>
      </c>
    </row>
    <row r="2" spans="1:6" x14ac:dyDescent="0.2">
      <c r="A2" t="s">
        <v>18</v>
      </c>
      <c r="B2" s="19" t="s">
        <v>30</v>
      </c>
      <c r="F2" s="19" t="s">
        <v>31</v>
      </c>
    </row>
    <row r="3" spans="1:6" ht="51" x14ac:dyDescent="0.2">
      <c r="B3" s="16" t="s">
        <v>20</v>
      </c>
      <c r="C3" s="16" t="s">
        <v>21</v>
      </c>
      <c r="D3" s="16" t="s">
        <v>22</v>
      </c>
      <c r="E3" s="16"/>
      <c r="F3" s="16" t="s">
        <v>23</v>
      </c>
    </row>
    <row r="4" spans="1:6" x14ac:dyDescent="0.2">
      <c r="A4" s="1">
        <v>33634</v>
      </c>
      <c r="B4" s="17">
        <v>15.297499999999999</v>
      </c>
      <c r="C4" s="17">
        <v>14.96</v>
      </c>
      <c r="D4" s="17">
        <v>14.76</v>
      </c>
      <c r="E4" s="17"/>
      <c r="F4" s="17">
        <v>20.229500000000002</v>
      </c>
    </row>
    <row r="5" spans="1:6" x14ac:dyDescent="0.2">
      <c r="A5" s="1">
        <v>33662</v>
      </c>
      <c r="B5" s="17">
        <v>15.749000000000001</v>
      </c>
      <c r="C5" s="17">
        <v>15.401</v>
      </c>
      <c r="D5" s="17">
        <v>15.1935</v>
      </c>
      <c r="E5" s="17"/>
      <c r="F5" s="17">
        <v>19.412500000000001</v>
      </c>
    </row>
    <row r="6" spans="1:6" x14ac:dyDescent="0.2">
      <c r="A6" s="1">
        <v>33694</v>
      </c>
      <c r="B6" s="17">
        <v>15.7957</v>
      </c>
      <c r="C6" s="17">
        <v>15.543900000000001</v>
      </c>
      <c r="D6" s="17">
        <v>15.3927</v>
      </c>
      <c r="E6" s="17"/>
      <c r="F6" s="17">
        <v>18.3841</v>
      </c>
    </row>
    <row r="7" spans="1:6" x14ac:dyDescent="0.2">
      <c r="A7" s="1">
        <v>33724</v>
      </c>
      <c r="B7" s="17">
        <v>16.6938</v>
      </c>
      <c r="C7" s="17">
        <v>16.567399999999999</v>
      </c>
      <c r="D7" s="17">
        <v>16.413799999999998</v>
      </c>
      <c r="E7" s="17"/>
      <c r="F7" s="17">
        <v>19.111899999999999</v>
      </c>
    </row>
    <row r="8" spans="1:6" x14ac:dyDescent="0.2">
      <c r="A8" s="1">
        <v>33753</v>
      </c>
      <c r="B8" s="17">
        <v>17.6432</v>
      </c>
      <c r="C8" s="17">
        <v>17.3947</v>
      </c>
      <c r="D8" s="17">
        <v>17.2102</v>
      </c>
      <c r="E8" s="17"/>
      <c r="F8" s="17">
        <v>20.378599999999999</v>
      </c>
    </row>
    <row r="9" spans="1:6" x14ac:dyDescent="0.2">
      <c r="A9" s="1">
        <v>33785</v>
      </c>
      <c r="B9" s="17">
        <v>18.995899999999999</v>
      </c>
      <c r="C9" s="17">
        <v>18.841799999999999</v>
      </c>
      <c r="D9" s="17">
        <v>18.626799999999999</v>
      </c>
      <c r="E9" s="17"/>
      <c r="F9" s="17">
        <v>22.515899999999998</v>
      </c>
    </row>
    <row r="10" spans="1:6" x14ac:dyDescent="0.2">
      <c r="A10" s="1">
        <v>33816</v>
      </c>
      <c r="B10" s="17">
        <v>18.481100000000001</v>
      </c>
      <c r="C10" s="17">
        <v>18.3596</v>
      </c>
      <c r="D10" s="17">
        <v>18.167000000000002</v>
      </c>
      <c r="E10" s="17"/>
      <c r="F10" s="17">
        <v>22.889099999999999</v>
      </c>
    </row>
    <row r="11" spans="1:6" x14ac:dyDescent="0.2">
      <c r="A11" s="1">
        <v>33847</v>
      </c>
      <c r="B11" s="17">
        <v>17.8445</v>
      </c>
      <c r="C11" s="17">
        <v>17.8169</v>
      </c>
      <c r="D11" s="17">
        <v>17.6983</v>
      </c>
      <c r="E11" s="17"/>
      <c r="F11" s="17">
        <v>22.204799999999999</v>
      </c>
    </row>
    <row r="12" spans="1:6" x14ac:dyDescent="0.2">
      <c r="A12" s="1">
        <v>33877</v>
      </c>
      <c r="B12" s="17">
        <v>18.404299999999999</v>
      </c>
      <c r="C12" s="17">
        <v>18.3384</v>
      </c>
      <c r="D12" s="17">
        <v>18.236799999999999</v>
      </c>
      <c r="E12" s="17"/>
      <c r="F12" s="17">
        <v>21.7</v>
      </c>
    </row>
    <row r="13" spans="1:6" x14ac:dyDescent="0.2">
      <c r="A13" s="1">
        <v>33907</v>
      </c>
      <c r="B13" s="17">
        <v>18.152000000000001</v>
      </c>
      <c r="C13" s="17">
        <v>18.183599999999998</v>
      </c>
      <c r="D13" s="17">
        <v>18.120699999999999</v>
      </c>
      <c r="E13" s="17"/>
      <c r="F13" s="17">
        <v>21.461400000000001</v>
      </c>
    </row>
    <row r="14" spans="1:6" x14ac:dyDescent="0.2">
      <c r="A14" s="1">
        <v>33938</v>
      </c>
      <c r="B14" s="17">
        <v>17.0779</v>
      </c>
      <c r="C14" s="17">
        <v>17.145</v>
      </c>
      <c r="D14" s="17">
        <v>17.064499999999999</v>
      </c>
      <c r="E14" s="17"/>
      <c r="F14" s="17">
        <v>20.985700000000001</v>
      </c>
    </row>
    <row r="15" spans="1:6" x14ac:dyDescent="0.2">
      <c r="A15" s="1">
        <v>33969</v>
      </c>
      <c r="B15" s="17">
        <v>16.142900000000001</v>
      </c>
      <c r="C15" s="17">
        <v>16.190200000000001</v>
      </c>
      <c r="D15" s="17">
        <v>16.166399999999999</v>
      </c>
      <c r="E15" s="17"/>
      <c r="F15" s="17">
        <v>19.829499999999999</v>
      </c>
    </row>
    <row r="16" spans="1:6" x14ac:dyDescent="0.2">
      <c r="A16" s="1">
        <v>33998</v>
      </c>
      <c r="B16" s="17">
        <v>15.190200000000001</v>
      </c>
      <c r="C16" s="17">
        <v>15.427</v>
      </c>
      <c r="D16" s="17">
        <v>15.531000000000001</v>
      </c>
      <c r="E16" s="17"/>
      <c r="F16" s="17">
        <v>18.9862</v>
      </c>
    </row>
    <row r="17" spans="1:6" x14ac:dyDescent="0.2">
      <c r="A17" s="1">
        <v>34026</v>
      </c>
      <c r="B17" s="17">
        <v>16.0212</v>
      </c>
      <c r="C17" s="17">
        <v>16.130800000000001</v>
      </c>
      <c r="D17" s="17">
        <v>16.179500000000001</v>
      </c>
      <c r="E17" s="17"/>
      <c r="F17" s="17">
        <v>19.7788</v>
      </c>
    </row>
    <row r="18" spans="1:6" x14ac:dyDescent="0.2">
      <c r="A18" s="1">
        <v>34059</v>
      </c>
      <c r="B18" s="17">
        <v>16.267600000000002</v>
      </c>
      <c r="C18" s="17">
        <v>16.412800000000001</v>
      </c>
      <c r="D18" s="17">
        <v>16.499099999999999</v>
      </c>
      <c r="E18" s="17"/>
      <c r="F18" s="17">
        <v>20.952200000000001</v>
      </c>
    </row>
    <row r="19" spans="1:6" x14ac:dyDescent="0.2">
      <c r="A19" s="1">
        <v>34089</v>
      </c>
      <c r="B19" s="17">
        <v>16.281400000000001</v>
      </c>
      <c r="C19" s="17">
        <v>16.47</v>
      </c>
      <c r="D19" s="17">
        <v>16.558299999999999</v>
      </c>
      <c r="E19" s="17"/>
      <c r="F19" s="17">
        <v>20.693899999999999</v>
      </c>
    </row>
    <row r="20" spans="1:6" x14ac:dyDescent="0.2">
      <c r="A20" s="1">
        <v>34120</v>
      </c>
      <c r="B20" s="17">
        <v>15.87</v>
      </c>
      <c r="C20" s="17">
        <v>16.194800000000001</v>
      </c>
      <c r="D20" s="17">
        <v>16.329000000000001</v>
      </c>
      <c r="E20" s="17"/>
      <c r="F20" s="17">
        <v>20.051200000000001</v>
      </c>
    </row>
    <row r="21" spans="1:6" x14ac:dyDescent="0.2">
      <c r="A21" s="1">
        <v>34150</v>
      </c>
      <c r="B21" s="17">
        <v>15.6211</v>
      </c>
      <c r="C21" s="17">
        <v>15.6157</v>
      </c>
      <c r="D21" s="17">
        <v>15.771100000000001</v>
      </c>
      <c r="E21" s="17"/>
      <c r="F21" s="17">
        <v>19.122699999999998</v>
      </c>
    </row>
    <row r="22" spans="1:6" x14ac:dyDescent="0.2">
      <c r="A22" s="1">
        <v>34180</v>
      </c>
      <c r="B22" s="17">
        <v>14.203900000000001</v>
      </c>
      <c r="C22" s="17">
        <v>14.589499999999999</v>
      </c>
      <c r="D22" s="17">
        <v>14.7577</v>
      </c>
      <c r="E22" s="17"/>
      <c r="F22" s="17">
        <v>18.8034</v>
      </c>
    </row>
    <row r="23" spans="1:6" x14ac:dyDescent="0.2">
      <c r="A23" s="1">
        <v>34212</v>
      </c>
      <c r="B23" s="17">
        <v>14.752000000000001</v>
      </c>
      <c r="C23" s="17">
        <v>14.7441</v>
      </c>
      <c r="D23" s="17">
        <v>14.8605</v>
      </c>
      <c r="E23" s="17"/>
      <c r="F23" s="17">
        <v>19.0227</v>
      </c>
    </row>
    <row r="24" spans="1:6" x14ac:dyDescent="0.2">
      <c r="A24" s="1">
        <v>34242</v>
      </c>
      <c r="B24" s="17">
        <v>14.1798</v>
      </c>
      <c r="C24" s="17">
        <v>14.265499999999999</v>
      </c>
      <c r="D24" s="17">
        <v>14.4259</v>
      </c>
      <c r="E24" s="17"/>
      <c r="F24" s="17">
        <v>18.378399999999999</v>
      </c>
    </row>
    <row r="25" spans="1:6" x14ac:dyDescent="0.2">
      <c r="A25" s="1">
        <v>34271</v>
      </c>
      <c r="B25" s="17">
        <v>14.761699999999999</v>
      </c>
      <c r="C25" s="17">
        <v>14.8957</v>
      </c>
      <c r="D25" s="17">
        <v>15.0143</v>
      </c>
      <c r="E25" s="17"/>
      <c r="F25" s="17">
        <v>18.1357</v>
      </c>
    </row>
    <row r="26" spans="1:6" x14ac:dyDescent="0.2">
      <c r="A26" s="1">
        <v>34303</v>
      </c>
      <c r="B26" s="17">
        <v>13.6355</v>
      </c>
      <c r="C26" s="17">
        <v>13.836600000000001</v>
      </c>
      <c r="D26" s="17">
        <v>13.9109</v>
      </c>
      <c r="E26" s="17"/>
      <c r="F26" s="17">
        <v>16.7852</v>
      </c>
    </row>
    <row r="27" spans="1:6" x14ac:dyDescent="0.2">
      <c r="A27" s="1">
        <v>34334</v>
      </c>
      <c r="B27" s="17">
        <v>12.1707</v>
      </c>
      <c r="C27" s="17">
        <v>12.2014</v>
      </c>
      <c r="D27" s="17">
        <v>12.1752</v>
      </c>
      <c r="E27" s="17"/>
      <c r="F27" s="17">
        <v>15.4696</v>
      </c>
    </row>
    <row r="28" spans="1:6" x14ac:dyDescent="0.2">
      <c r="A28" s="1">
        <v>34365</v>
      </c>
      <c r="B28" s="17">
        <v>13.2781</v>
      </c>
      <c r="C28" s="17">
        <v>12.9405</v>
      </c>
      <c r="D28" s="17">
        <v>12.744999999999999</v>
      </c>
      <c r="E28" s="17"/>
      <c r="F28" s="17">
        <v>16.1845</v>
      </c>
    </row>
    <row r="29" spans="1:6" x14ac:dyDescent="0.2">
      <c r="A29" s="1">
        <v>34393</v>
      </c>
      <c r="B29" s="17">
        <v>12.776999999999999</v>
      </c>
      <c r="C29" s="17">
        <v>12.651</v>
      </c>
      <c r="D29" s="17">
        <v>12.597799999999999</v>
      </c>
      <c r="E29" s="17"/>
      <c r="F29" s="17">
        <v>16.383700000000001</v>
      </c>
    </row>
    <row r="30" spans="1:6" x14ac:dyDescent="0.2">
      <c r="A30" s="1">
        <v>34424</v>
      </c>
      <c r="B30" s="17">
        <v>12.137</v>
      </c>
      <c r="C30" s="17">
        <v>12.429600000000001</v>
      </c>
      <c r="D30" s="17">
        <v>12.4754</v>
      </c>
      <c r="E30" s="17"/>
      <c r="F30" s="17">
        <v>15.8217</v>
      </c>
    </row>
    <row r="31" spans="1:6" x14ac:dyDescent="0.2">
      <c r="A31" s="1">
        <v>34453</v>
      </c>
      <c r="B31" s="17">
        <v>13.951000000000001</v>
      </c>
      <c r="C31" s="17">
        <v>13.705</v>
      </c>
      <c r="D31" s="17">
        <v>13.706</v>
      </c>
      <c r="E31" s="17"/>
      <c r="F31" s="17">
        <v>16.11</v>
      </c>
    </row>
    <row r="32" spans="1:6" x14ac:dyDescent="0.2">
      <c r="A32" s="1">
        <v>34485</v>
      </c>
      <c r="B32" s="17">
        <v>14.7567</v>
      </c>
      <c r="C32" s="17">
        <v>14.695499999999999</v>
      </c>
      <c r="D32" s="17">
        <v>14.6533</v>
      </c>
      <c r="E32" s="17"/>
      <c r="F32" s="17">
        <v>16.8705</v>
      </c>
    </row>
    <row r="33" spans="1:6" x14ac:dyDescent="0.2">
      <c r="A33" s="1">
        <v>34515</v>
      </c>
      <c r="B33" s="17">
        <v>15.718400000000001</v>
      </c>
      <c r="C33" s="17">
        <v>15.4741</v>
      </c>
      <c r="D33" s="17">
        <v>15.3416</v>
      </c>
      <c r="E33" s="17"/>
      <c r="F33" s="17">
        <v>17.7943</v>
      </c>
    </row>
    <row r="34" spans="1:6" x14ac:dyDescent="0.2">
      <c r="A34" s="1">
        <v>34544</v>
      </c>
      <c r="B34" s="17">
        <v>16.433599999999998</v>
      </c>
      <c r="C34" s="17">
        <v>16.266400000000001</v>
      </c>
      <c r="D34" s="17">
        <v>16.100200000000001</v>
      </c>
      <c r="E34" s="17"/>
      <c r="F34" s="17">
        <v>18.723800000000001</v>
      </c>
    </row>
    <row r="35" spans="1:6" x14ac:dyDescent="0.2">
      <c r="A35" s="1">
        <v>34577</v>
      </c>
      <c r="B35" s="17">
        <v>15.786300000000001</v>
      </c>
      <c r="C35" s="17">
        <v>15.7628</v>
      </c>
      <c r="D35" s="17">
        <v>15.631500000000001</v>
      </c>
      <c r="E35" s="17"/>
      <c r="F35" s="17">
        <v>18.463000000000001</v>
      </c>
    </row>
    <row r="36" spans="1:6" x14ac:dyDescent="0.2">
      <c r="A36" s="1">
        <v>34607</v>
      </c>
      <c r="B36" s="17">
        <v>15.2941</v>
      </c>
      <c r="C36" s="17">
        <v>15.2018</v>
      </c>
      <c r="D36" s="17">
        <v>15.139799999999999</v>
      </c>
      <c r="E36" s="17"/>
      <c r="F36" s="17">
        <v>17.540900000000001</v>
      </c>
    </row>
    <row r="37" spans="1:6" x14ac:dyDescent="0.2">
      <c r="A37" s="1">
        <v>34638</v>
      </c>
      <c r="B37" s="17">
        <v>15.3552</v>
      </c>
      <c r="C37" s="17">
        <v>15.2667</v>
      </c>
      <c r="D37" s="17">
        <v>15.1981</v>
      </c>
      <c r="E37" s="17"/>
      <c r="F37" s="17">
        <v>17.448799999999999</v>
      </c>
    </row>
    <row r="38" spans="1:6" x14ac:dyDescent="0.2">
      <c r="A38" s="1">
        <v>34668</v>
      </c>
      <c r="B38" s="17">
        <v>16.035699999999999</v>
      </c>
      <c r="C38" s="17">
        <v>15.7941</v>
      </c>
      <c r="D38" s="17">
        <v>15.6395</v>
      </c>
      <c r="E38" s="17"/>
      <c r="F38" s="17">
        <v>17.324999999999999</v>
      </c>
    </row>
    <row r="39" spans="1:6" x14ac:dyDescent="0.2">
      <c r="A39" s="1">
        <v>34698</v>
      </c>
      <c r="B39" s="17">
        <v>15.442600000000001</v>
      </c>
      <c r="C39" s="17">
        <v>15.2098</v>
      </c>
      <c r="D39" s="17">
        <v>15.0433</v>
      </c>
      <c r="E39" s="17"/>
      <c r="F39" s="17">
        <v>17.1143</v>
      </c>
    </row>
    <row r="40" spans="1:6" x14ac:dyDescent="0.2">
      <c r="A40" s="1">
        <v>34730</v>
      </c>
      <c r="B40" s="17">
        <v>16.009499999999999</v>
      </c>
      <c r="C40" s="17">
        <v>15.772600000000001</v>
      </c>
      <c r="D40" s="17">
        <v>15.597099999999999</v>
      </c>
      <c r="E40" s="17"/>
      <c r="F40" s="17">
        <v>18.340499999999999</v>
      </c>
    </row>
    <row r="41" spans="1:6" x14ac:dyDescent="0.2">
      <c r="A41" s="1">
        <v>34758</v>
      </c>
      <c r="B41" s="17">
        <v>16.628699999999998</v>
      </c>
      <c r="C41" s="17">
        <v>16.306699999999999</v>
      </c>
      <c r="D41" s="17">
        <v>16.097999999999999</v>
      </c>
      <c r="E41" s="17"/>
      <c r="F41" s="17">
        <v>18.961200000000002</v>
      </c>
    </row>
    <row r="42" spans="1:6" x14ac:dyDescent="0.2">
      <c r="A42" s="1">
        <v>34789</v>
      </c>
      <c r="B42" s="17">
        <v>16.3065</v>
      </c>
      <c r="C42" s="17">
        <v>16.293500000000002</v>
      </c>
      <c r="D42" s="17">
        <v>16.174800000000001</v>
      </c>
      <c r="E42" s="17"/>
      <c r="F42" s="17">
        <v>18.418500000000002</v>
      </c>
    </row>
    <row r="43" spans="1:6" x14ac:dyDescent="0.2">
      <c r="A43" s="1">
        <v>34817</v>
      </c>
      <c r="B43" s="17">
        <v>17.436599999999999</v>
      </c>
      <c r="C43" s="17">
        <v>17.397099999999998</v>
      </c>
      <c r="D43" s="17">
        <v>17.218399999999999</v>
      </c>
      <c r="E43" s="17"/>
      <c r="F43" s="17">
        <v>19.194700000000001</v>
      </c>
    </row>
    <row r="44" spans="1:6" x14ac:dyDescent="0.2">
      <c r="A44" s="1">
        <v>34850</v>
      </c>
      <c r="B44" s="17">
        <v>17.2989</v>
      </c>
      <c r="C44" s="17">
        <v>17.1982</v>
      </c>
      <c r="D44" s="17">
        <v>17.036799999999999</v>
      </c>
      <c r="E44" s="17"/>
      <c r="F44" s="17">
        <v>19.288599999999999</v>
      </c>
    </row>
    <row r="45" spans="1:6" x14ac:dyDescent="0.2">
      <c r="A45" s="1">
        <v>34880</v>
      </c>
      <c r="B45" s="17">
        <v>16.18</v>
      </c>
      <c r="C45" s="17">
        <v>16.165199999999999</v>
      </c>
      <c r="D45" s="17">
        <v>16.068899999999999</v>
      </c>
      <c r="E45" s="17"/>
      <c r="F45" s="17">
        <v>18.2714</v>
      </c>
    </row>
    <row r="46" spans="1:6" x14ac:dyDescent="0.2">
      <c r="A46" s="1">
        <v>34911</v>
      </c>
      <c r="B46" s="17">
        <v>15.0093</v>
      </c>
      <c r="C46" s="17">
        <v>15.0205</v>
      </c>
      <c r="D46" s="17">
        <v>15.0305</v>
      </c>
      <c r="E46" s="17"/>
      <c r="F46" s="17">
        <v>17.25</v>
      </c>
    </row>
    <row r="47" spans="1:6" x14ac:dyDescent="0.2">
      <c r="A47" s="1">
        <v>34942</v>
      </c>
      <c r="B47" s="17">
        <v>15.4283</v>
      </c>
      <c r="C47" s="17">
        <v>15.3085</v>
      </c>
      <c r="D47" s="17">
        <v>15.2826</v>
      </c>
      <c r="E47" s="17"/>
      <c r="F47" s="17">
        <v>17.453299999999999</v>
      </c>
    </row>
    <row r="48" spans="1:6" x14ac:dyDescent="0.2">
      <c r="A48" s="1">
        <v>34971</v>
      </c>
      <c r="B48" s="17">
        <v>15.5105</v>
      </c>
      <c r="C48" s="17">
        <v>15.5229</v>
      </c>
      <c r="D48" s="17">
        <v>15.48</v>
      </c>
      <c r="E48" s="17"/>
      <c r="F48" s="17">
        <v>17.489999999999998</v>
      </c>
    </row>
    <row r="49" spans="1:6" x14ac:dyDescent="0.2">
      <c r="A49" s="1">
        <v>35003</v>
      </c>
      <c r="B49" s="17">
        <v>14.8523</v>
      </c>
      <c r="C49" s="17">
        <v>14.943199999999999</v>
      </c>
      <c r="D49" s="17">
        <v>14.932</v>
      </c>
      <c r="E49" s="17"/>
      <c r="F49" s="17">
        <v>17.252300000000002</v>
      </c>
    </row>
    <row r="50" spans="1:6" x14ac:dyDescent="0.2">
      <c r="A50" s="1">
        <v>35033</v>
      </c>
      <c r="B50" s="17">
        <v>15.6759</v>
      </c>
      <c r="C50" s="17">
        <v>15.4916</v>
      </c>
      <c r="D50" s="17">
        <v>15.4048</v>
      </c>
      <c r="E50" s="17"/>
      <c r="F50" s="17">
        <v>18.188600000000001</v>
      </c>
    </row>
    <row r="51" spans="1:6" x14ac:dyDescent="0.2">
      <c r="A51" s="1">
        <v>35062</v>
      </c>
      <c r="B51" s="17">
        <v>16.989799999999999</v>
      </c>
      <c r="C51" s="17">
        <v>16.568000000000001</v>
      </c>
      <c r="D51" s="17">
        <v>16.348199999999999</v>
      </c>
      <c r="E51" s="17"/>
      <c r="F51" s="17">
        <v>19.558800000000002</v>
      </c>
    </row>
    <row r="52" spans="1:6" x14ac:dyDescent="0.2">
      <c r="A52" s="1">
        <v>35095</v>
      </c>
      <c r="B52" s="17">
        <v>16.558599999999998</v>
      </c>
      <c r="C52" s="17">
        <v>16.228000000000002</v>
      </c>
      <c r="D52" s="17">
        <v>15.948</v>
      </c>
      <c r="E52" s="17"/>
      <c r="F52" s="17">
        <v>20.641999999999999</v>
      </c>
    </row>
    <row r="53" spans="1:6" x14ac:dyDescent="0.2">
      <c r="A53" s="1">
        <v>35124</v>
      </c>
      <c r="B53" s="17">
        <v>15.898300000000001</v>
      </c>
      <c r="C53" s="17">
        <v>15.7407</v>
      </c>
      <c r="D53" s="17">
        <v>15.515499999999999</v>
      </c>
      <c r="E53" s="17"/>
      <c r="F53" s="17">
        <v>20.383299999999998</v>
      </c>
    </row>
    <row r="54" spans="1:6" x14ac:dyDescent="0.2">
      <c r="A54" s="1">
        <v>35153</v>
      </c>
      <c r="B54" s="17">
        <v>16.963799999999999</v>
      </c>
      <c r="C54" s="17">
        <v>16.555499999999999</v>
      </c>
      <c r="D54" s="17">
        <v>16.1767</v>
      </c>
      <c r="E54" s="17"/>
      <c r="F54" s="17">
        <v>20.901199999999999</v>
      </c>
    </row>
    <row r="55" spans="1:6" x14ac:dyDescent="0.2">
      <c r="A55" s="1">
        <v>35185</v>
      </c>
      <c r="B55" s="17">
        <v>17.641400000000001</v>
      </c>
      <c r="C55" s="17">
        <v>17.305</v>
      </c>
      <c r="D55" s="17">
        <v>16.846699999999998</v>
      </c>
      <c r="E55" s="17"/>
      <c r="F55" s="17">
        <v>20.5</v>
      </c>
    </row>
    <row r="56" spans="1:6" x14ac:dyDescent="0.2">
      <c r="A56" s="1">
        <v>35216</v>
      </c>
      <c r="B56" s="17">
        <v>16.893000000000001</v>
      </c>
      <c r="C56" s="17">
        <v>16.648</v>
      </c>
      <c r="D56" s="17">
        <v>16.34</v>
      </c>
      <c r="E56" s="17"/>
      <c r="F56" s="17">
        <v>20.0976</v>
      </c>
    </row>
    <row r="57" spans="1:6" x14ac:dyDescent="0.2">
      <c r="A57" s="1">
        <v>35244</v>
      </c>
      <c r="B57" s="17">
        <v>17.253499999999999</v>
      </c>
      <c r="C57" s="17">
        <v>16.6082</v>
      </c>
      <c r="D57" s="17">
        <v>16.208200000000001</v>
      </c>
      <c r="E57" s="17"/>
      <c r="F57" s="17">
        <v>20.475000000000001</v>
      </c>
    </row>
    <row r="58" spans="1:6" x14ac:dyDescent="0.2">
      <c r="A58" s="1">
        <v>35277</v>
      </c>
      <c r="B58" s="17">
        <v>17.792999999999999</v>
      </c>
      <c r="C58" s="17">
        <v>17.479299999999999</v>
      </c>
      <c r="D58" s="17">
        <v>17.1785</v>
      </c>
      <c r="E58" s="17"/>
      <c r="F58" s="17">
        <v>20.702200000000001</v>
      </c>
    </row>
    <row r="59" spans="1:6" x14ac:dyDescent="0.2">
      <c r="A59" s="1">
        <v>35307</v>
      </c>
      <c r="B59" s="17">
        <v>18.6434</v>
      </c>
      <c r="C59" s="17">
        <v>18.270700000000001</v>
      </c>
      <c r="D59" s="17">
        <v>17.9223</v>
      </c>
      <c r="E59" s="17"/>
      <c r="F59" s="17">
        <v>21.133299999999998</v>
      </c>
    </row>
    <row r="60" spans="1:6" x14ac:dyDescent="0.2">
      <c r="A60" s="1">
        <v>35338</v>
      </c>
      <c r="B60" s="17">
        <v>20.420999999999999</v>
      </c>
      <c r="C60" s="17">
        <v>20.023599999999998</v>
      </c>
      <c r="D60" s="17">
        <v>19.619499999999999</v>
      </c>
      <c r="E60" s="17"/>
      <c r="F60" s="17">
        <v>23.013100000000001</v>
      </c>
    </row>
    <row r="61" spans="1:6" x14ac:dyDescent="0.2">
      <c r="A61" s="1">
        <v>35369</v>
      </c>
      <c r="B61" s="17">
        <v>21.761099999999999</v>
      </c>
      <c r="C61" s="17">
        <v>21.273</v>
      </c>
      <c r="D61" s="17">
        <v>20.785900000000002</v>
      </c>
      <c r="E61" s="17"/>
      <c r="F61" s="17">
        <v>25.75</v>
      </c>
    </row>
    <row r="62" spans="1:6" x14ac:dyDescent="0.2">
      <c r="A62" s="1">
        <v>35398</v>
      </c>
      <c r="B62" s="17">
        <v>20.942900000000002</v>
      </c>
      <c r="C62" s="17">
        <v>20.5305</v>
      </c>
      <c r="D62" s="17">
        <v>20.066700000000001</v>
      </c>
      <c r="E62" s="17"/>
      <c r="F62" s="17">
        <v>24.6937</v>
      </c>
    </row>
    <row r="63" spans="1:6" x14ac:dyDescent="0.2">
      <c r="A63" s="1">
        <v>35430</v>
      </c>
      <c r="B63" s="17">
        <v>21.7788</v>
      </c>
      <c r="C63" s="17">
        <v>21.201000000000001</v>
      </c>
      <c r="D63" s="17">
        <v>20.610199999999999</v>
      </c>
      <c r="E63" s="17"/>
      <c r="F63" s="17">
        <v>25.425000000000001</v>
      </c>
    </row>
    <row r="64" spans="1:6" x14ac:dyDescent="0.2">
      <c r="A64" s="1">
        <v>35461</v>
      </c>
      <c r="B64" s="17">
        <v>21.356400000000001</v>
      </c>
      <c r="C64" s="17">
        <v>20.873899999999999</v>
      </c>
      <c r="D64" s="17">
        <v>20.413599999999999</v>
      </c>
      <c r="E64" s="17"/>
      <c r="F64" s="17">
        <v>25.832100000000001</v>
      </c>
    </row>
    <row r="65" spans="1:6" x14ac:dyDescent="0.2">
      <c r="A65" s="1">
        <v>35489</v>
      </c>
      <c r="B65" s="17">
        <v>18.666</v>
      </c>
      <c r="C65" s="17">
        <v>18.378499999999999</v>
      </c>
      <c r="D65" s="17">
        <v>18.079000000000001</v>
      </c>
      <c r="E65" s="17"/>
      <c r="F65" s="17">
        <v>23.1069</v>
      </c>
    </row>
    <row r="66" spans="1:6" x14ac:dyDescent="0.2">
      <c r="A66" s="1">
        <v>35520</v>
      </c>
      <c r="B66" s="17">
        <v>18.097999999999999</v>
      </c>
      <c r="C66" s="17">
        <v>17.915199999999999</v>
      </c>
      <c r="D66" s="17">
        <v>17.740200000000002</v>
      </c>
      <c r="E66" s="17"/>
      <c r="F66" s="17">
        <v>21.9575</v>
      </c>
    </row>
    <row r="67" spans="1:6" x14ac:dyDescent="0.2">
      <c r="A67" s="1">
        <v>35550</v>
      </c>
      <c r="B67" s="17">
        <v>16.6327</v>
      </c>
      <c r="C67" s="17">
        <v>16.744299999999999</v>
      </c>
      <c r="D67" s="17">
        <v>16.744299999999999</v>
      </c>
      <c r="E67" s="17"/>
      <c r="F67" s="17">
        <v>20.770199999999999</v>
      </c>
    </row>
    <row r="68" spans="1:6" x14ac:dyDescent="0.2">
      <c r="A68" s="1">
        <v>35580</v>
      </c>
      <c r="B68" s="17">
        <v>18.5517</v>
      </c>
      <c r="C68" s="17">
        <v>18.248999999999999</v>
      </c>
      <c r="D68" s="17">
        <v>18.075700000000001</v>
      </c>
      <c r="E68" s="17"/>
      <c r="F68" s="17">
        <v>21.163799999999998</v>
      </c>
    </row>
    <row r="69" spans="1:6" x14ac:dyDescent="0.2">
      <c r="A69" s="1">
        <v>35611</v>
      </c>
      <c r="B69" s="17">
        <v>17.280200000000001</v>
      </c>
      <c r="C69" s="17">
        <v>17.302399999999999</v>
      </c>
      <c r="D69" s="17">
        <v>17.280200000000001</v>
      </c>
      <c r="E69" s="17"/>
      <c r="F69" s="17">
        <v>19.866700000000002</v>
      </c>
    </row>
    <row r="70" spans="1:6" x14ac:dyDescent="0.2">
      <c r="A70" s="1">
        <v>35642</v>
      </c>
      <c r="B70" s="17">
        <v>17.3489</v>
      </c>
      <c r="C70" s="17">
        <v>17.360399999999998</v>
      </c>
      <c r="D70" s="17">
        <v>17.421700000000001</v>
      </c>
      <c r="E70" s="17"/>
      <c r="F70" s="17">
        <v>19.046700000000001</v>
      </c>
    </row>
    <row r="71" spans="1:6" x14ac:dyDescent="0.2">
      <c r="A71" s="1">
        <v>35671</v>
      </c>
      <c r="B71" s="17">
        <v>17.738099999999999</v>
      </c>
      <c r="C71" s="17">
        <v>17.692399999999999</v>
      </c>
      <c r="D71" s="17">
        <v>17.6814</v>
      </c>
      <c r="E71" s="17"/>
      <c r="F71" s="17">
        <v>20.113099999999999</v>
      </c>
    </row>
    <row r="72" spans="1:6" x14ac:dyDescent="0.2">
      <c r="A72" s="1">
        <v>35703</v>
      </c>
      <c r="B72" s="17">
        <v>17.968900000000001</v>
      </c>
      <c r="C72" s="17">
        <v>17.852699999999999</v>
      </c>
      <c r="D72" s="17">
        <v>17.735499999999998</v>
      </c>
      <c r="E72" s="17"/>
      <c r="F72" s="17">
        <v>19.420500000000001</v>
      </c>
    </row>
    <row r="73" spans="1:6" x14ac:dyDescent="0.2">
      <c r="A73" s="1">
        <v>35734</v>
      </c>
      <c r="B73" s="17">
        <v>19.182600000000001</v>
      </c>
      <c r="C73" s="17">
        <v>19.0639</v>
      </c>
      <c r="D73" s="17">
        <v>18.948</v>
      </c>
      <c r="E73" s="17"/>
      <c r="F73" s="17">
        <v>21.317</v>
      </c>
    </row>
    <row r="74" spans="1:6" x14ac:dyDescent="0.2">
      <c r="A74" s="1">
        <v>35762</v>
      </c>
      <c r="B74" s="17">
        <v>18.483799999999999</v>
      </c>
      <c r="C74" s="17">
        <v>18.3917</v>
      </c>
      <c r="D74" s="17">
        <v>18.285799999999998</v>
      </c>
      <c r="E74" s="17"/>
      <c r="F74" s="17">
        <v>20.89</v>
      </c>
    </row>
    <row r="75" spans="1:6" x14ac:dyDescent="0.2">
      <c r="A75" s="1">
        <v>35795</v>
      </c>
      <c r="B75" s="17">
        <v>16.2882</v>
      </c>
      <c r="C75" s="17">
        <v>16.373000000000001</v>
      </c>
      <c r="D75" s="17">
        <v>16.45</v>
      </c>
      <c r="E75" s="17"/>
      <c r="F75" s="17">
        <v>18.314800000000002</v>
      </c>
    </row>
    <row r="76" spans="1:6" x14ac:dyDescent="0.2">
      <c r="A76" s="1">
        <v>35825</v>
      </c>
      <c r="B76" s="17">
        <v>13.411</v>
      </c>
      <c r="C76" s="17">
        <v>13.848100000000001</v>
      </c>
      <c r="D76" s="17">
        <v>14.1595</v>
      </c>
      <c r="E76" s="17"/>
      <c r="F76" s="17">
        <v>15.8111</v>
      </c>
    </row>
    <row r="77" spans="1:6" x14ac:dyDescent="0.2">
      <c r="A77" s="1">
        <v>35853</v>
      </c>
      <c r="B77" s="17">
        <v>12.3192</v>
      </c>
      <c r="C77" s="17">
        <v>12.7348</v>
      </c>
      <c r="D77" s="17">
        <v>13.0822</v>
      </c>
      <c r="E77" s="17"/>
      <c r="F77" s="17">
        <v>15.018800000000001</v>
      </c>
    </row>
    <row r="78" spans="1:6" x14ac:dyDescent="0.2">
      <c r="A78" s="1">
        <v>35885</v>
      </c>
      <c r="B78" s="17">
        <v>11.4757</v>
      </c>
      <c r="C78" s="17">
        <v>11.8666</v>
      </c>
      <c r="D78" s="17">
        <v>12.1884</v>
      </c>
      <c r="E78" s="17"/>
      <c r="F78" s="17">
        <v>13.331799999999999</v>
      </c>
    </row>
    <row r="79" spans="1:6" x14ac:dyDescent="0.2">
      <c r="A79" s="1">
        <v>35915</v>
      </c>
      <c r="B79" s="17">
        <v>12.23</v>
      </c>
      <c r="C79" s="17">
        <v>12.5281</v>
      </c>
      <c r="D79" s="17">
        <v>12.7376</v>
      </c>
      <c r="E79" s="17"/>
      <c r="F79" s="17">
        <v>15.06</v>
      </c>
    </row>
    <row r="80" spans="1:6" x14ac:dyDescent="0.2">
      <c r="A80" s="1">
        <v>35944</v>
      </c>
      <c r="B80" s="17">
        <v>12.768000000000001</v>
      </c>
      <c r="C80" s="17">
        <v>12.879200000000001</v>
      </c>
      <c r="D80" s="17">
        <v>13.0358</v>
      </c>
      <c r="E80" s="17"/>
      <c r="F80" s="17">
        <v>14.3605</v>
      </c>
    </row>
    <row r="81" spans="1:11" x14ac:dyDescent="0.2">
      <c r="A81" s="1">
        <v>35976</v>
      </c>
      <c r="B81" s="17">
        <v>11.762499999999999</v>
      </c>
      <c r="C81" s="17">
        <v>12.069100000000001</v>
      </c>
      <c r="D81" s="17">
        <v>12.3561</v>
      </c>
      <c r="E81" s="17"/>
      <c r="F81" s="17">
        <v>13.672700000000001</v>
      </c>
    </row>
    <row r="82" spans="1:11" x14ac:dyDescent="0.2">
      <c r="A82" s="1">
        <v>36007</v>
      </c>
      <c r="B82" s="17">
        <v>12.1348</v>
      </c>
      <c r="C82" s="17">
        <v>12.128500000000001</v>
      </c>
      <c r="D82" s="17">
        <v>12.213699999999999</v>
      </c>
      <c r="E82" s="17"/>
      <c r="F82" s="17">
        <v>13.8348</v>
      </c>
    </row>
    <row r="83" spans="1:11" x14ac:dyDescent="0.2">
      <c r="A83" s="1">
        <v>36038</v>
      </c>
      <c r="B83" s="17">
        <v>12.249000000000001</v>
      </c>
      <c r="C83" s="17">
        <v>12.106199999999999</v>
      </c>
      <c r="D83" s="17">
        <v>12.027900000000001</v>
      </c>
      <c r="E83" s="17"/>
      <c r="F83" s="17">
        <v>12.956200000000001</v>
      </c>
    </row>
    <row r="84" spans="1:11" x14ac:dyDescent="0.2">
      <c r="A84" s="1">
        <v>36068</v>
      </c>
      <c r="B84" s="17">
        <v>13.0952</v>
      </c>
      <c r="C84" s="17">
        <v>13.038600000000001</v>
      </c>
      <c r="D84" s="17">
        <v>12.993</v>
      </c>
      <c r="E84" s="17"/>
      <c r="F84" s="17">
        <v>13.670500000000001</v>
      </c>
    </row>
    <row r="85" spans="1:11" x14ac:dyDescent="0.2">
      <c r="A85" s="1">
        <v>36098</v>
      </c>
      <c r="B85" s="17">
        <v>12.7493</v>
      </c>
      <c r="C85" s="17">
        <v>12.806800000000001</v>
      </c>
      <c r="D85" s="17">
        <v>12.711600000000001</v>
      </c>
      <c r="E85" s="17"/>
      <c r="F85" s="17">
        <v>14.420199999999999</v>
      </c>
    </row>
    <row r="86" spans="1:11" x14ac:dyDescent="0.2">
      <c r="A86" s="1">
        <v>36129</v>
      </c>
      <c r="B86" s="17">
        <v>11.7476</v>
      </c>
      <c r="C86" s="17">
        <v>11.7857</v>
      </c>
      <c r="D86" s="17">
        <v>11.7819</v>
      </c>
      <c r="E86" s="17"/>
      <c r="F86" s="17">
        <v>12.759499999999999</v>
      </c>
    </row>
    <row r="87" spans="1:11" x14ac:dyDescent="0.2">
      <c r="A87" s="1">
        <v>36160</v>
      </c>
      <c r="B87" s="17">
        <v>10.0884</v>
      </c>
      <c r="C87" s="17">
        <v>10.291600000000001</v>
      </c>
      <c r="D87" s="17">
        <v>10.445499999999999</v>
      </c>
      <c r="E87" s="17"/>
      <c r="F87" s="17">
        <v>10.9536</v>
      </c>
    </row>
    <row r="88" spans="1:11" x14ac:dyDescent="0.2">
      <c r="A88" s="1">
        <v>36189</v>
      </c>
      <c r="B88" s="17">
        <v>10.7242</v>
      </c>
      <c r="C88" s="17">
        <v>10.8735</v>
      </c>
      <c r="D88" s="17">
        <v>10.977499999999999</v>
      </c>
      <c r="E88" s="17"/>
      <c r="F88" s="17">
        <v>12.4382</v>
      </c>
    </row>
    <row r="89" spans="1:11" x14ac:dyDescent="0.2">
      <c r="A89" s="1">
        <v>36217</v>
      </c>
      <c r="B89" s="17">
        <v>10.0167</v>
      </c>
      <c r="C89" s="17">
        <v>10.2462</v>
      </c>
      <c r="D89" s="17">
        <v>10.419700000000001</v>
      </c>
      <c r="E89" s="17"/>
      <c r="F89" s="17">
        <v>11.3889</v>
      </c>
      <c r="H89">
        <v>11.455553994712304</v>
      </c>
      <c r="J89" s="25">
        <f>0.825*AVERAGE(B89:D89) + (1-0.825)*F89</f>
        <v>10.4307725</v>
      </c>
      <c r="K89" s="25">
        <f>H89-J89</f>
        <v>1.024781494712304</v>
      </c>
    </row>
    <row r="90" spans="1:11" x14ac:dyDescent="0.2">
      <c r="A90" s="1">
        <v>36250</v>
      </c>
      <c r="B90" s="17">
        <v>12.401300000000001</v>
      </c>
      <c r="C90" s="17">
        <v>12.444800000000001</v>
      </c>
      <c r="D90" s="17">
        <v>12.455399999999999</v>
      </c>
      <c r="E90" s="17"/>
      <c r="F90" s="17">
        <v>13.4636</v>
      </c>
      <c r="H90">
        <v>11.245205187975417</v>
      </c>
      <c r="J90" s="25">
        <f t="shared" ref="J90:J99" si="0">0.825*AVERAGE(B90:D90) + (1-0.825)*F90</f>
        <v>12.614042499999998</v>
      </c>
      <c r="K90" s="25">
        <f t="shared" ref="K90:K99" si="1">H90-J90</f>
        <v>-1.3688373120245814</v>
      </c>
    </row>
    <row r="91" spans="1:11" x14ac:dyDescent="0.2">
      <c r="A91" s="1">
        <v>36280</v>
      </c>
      <c r="B91" s="17">
        <v>14.9717</v>
      </c>
      <c r="C91" s="17">
        <v>14.9421</v>
      </c>
      <c r="D91" s="17">
        <v>14.817399999999999</v>
      </c>
      <c r="E91" s="17"/>
      <c r="F91" s="17">
        <v>16.291699999999999</v>
      </c>
      <c r="H91">
        <v>12.996994223364821</v>
      </c>
      <c r="J91" s="25">
        <f t="shared" si="0"/>
        <v>15.152127500000001</v>
      </c>
      <c r="K91" s="25">
        <f t="shared" si="1"/>
        <v>-2.1551332766351798</v>
      </c>
    </row>
    <row r="92" spans="1:11" x14ac:dyDescent="0.2">
      <c r="A92" s="1">
        <v>36311</v>
      </c>
      <c r="B92" s="17">
        <v>15.3972</v>
      </c>
      <c r="C92" s="17">
        <v>15.388199999999999</v>
      </c>
      <c r="D92" s="17">
        <v>15.3468</v>
      </c>
      <c r="E92" s="17"/>
      <c r="F92" s="17">
        <v>16.627600000000001</v>
      </c>
      <c r="H92">
        <v>15.534352244373888</v>
      </c>
      <c r="J92" s="25">
        <f t="shared" si="0"/>
        <v>15.596185</v>
      </c>
      <c r="K92" s="25">
        <f t="shared" si="1"/>
        <v>-6.1832755626111791E-2</v>
      </c>
    </row>
    <row r="93" spans="1:11" x14ac:dyDescent="0.2">
      <c r="A93" s="1">
        <v>36341</v>
      </c>
      <c r="B93" s="17">
        <v>15.5002</v>
      </c>
      <c r="C93" s="17">
        <v>15.5891</v>
      </c>
      <c r="D93" s="17">
        <v>15.592000000000001</v>
      </c>
      <c r="E93" s="17"/>
      <c r="F93" s="17">
        <v>17.046600000000002</v>
      </c>
      <c r="H93">
        <v>16.330272595084882</v>
      </c>
      <c r="J93" s="25">
        <f t="shared" si="0"/>
        <v>15.8205125</v>
      </c>
      <c r="K93" s="25">
        <f t="shared" si="1"/>
        <v>0.50976009508488218</v>
      </c>
    </row>
    <row r="94" spans="1:11" x14ac:dyDescent="0.2">
      <c r="A94" s="1">
        <v>36371</v>
      </c>
      <c r="B94" s="17">
        <v>17.876100000000001</v>
      </c>
      <c r="C94" s="17">
        <v>17.969799999999999</v>
      </c>
      <c r="D94" s="17">
        <v>17.907699999999998</v>
      </c>
      <c r="E94" s="17"/>
      <c r="F94" s="17">
        <v>19.654499999999999</v>
      </c>
      <c r="H94">
        <v>16.670892599443292</v>
      </c>
      <c r="J94" s="25">
        <f t="shared" si="0"/>
        <v>18.221777499999998</v>
      </c>
      <c r="K94" s="25">
        <f t="shared" si="1"/>
        <v>-1.5508849005567065</v>
      </c>
    </row>
    <row r="95" spans="1:11" x14ac:dyDescent="0.2">
      <c r="A95" s="1">
        <v>36403</v>
      </c>
      <c r="B95" s="17">
        <v>19.477699999999999</v>
      </c>
      <c r="C95" s="17">
        <v>19.440000000000001</v>
      </c>
      <c r="D95" s="17">
        <v>19.297999999999998</v>
      </c>
      <c r="E95" s="17"/>
      <c r="F95" s="17">
        <v>21.723800000000001</v>
      </c>
      <c r="H95">
        <v>18.546308571845593</v>
      </c>
      <c r="J95" s="25">
        <f t="shared" si="0"/>
        <v>19.810982499999998</v>
      </c>
      <c r="K95" s="25">
        <f t="shared" si="1"/>
        <v>-1.264673928154405</v>
      </c>
    </row>
    <row r="96" spans="1:11" x14ac:dyDescent="0.2">
      <c r="A96" s="1">
        <v>36433</v>
      </c>
      <c r="B96" s="17">
        <v>21.903400000000001</v>
      </c>
      <c r="C96" s="17">
        <v>21.441400000000002</v>
      </c>
      <c r="D96" s="17">
        <v>20.973400000000002</v>
      </c>
      <c r="E96" s="17"/>
      <c r="F96" s="17">
        <v>23.725000000000001</v>
      </c>
      <c r="H96">
        <v>20.230650038118917</v>
      </c>
      <c r="J96" s="25">
        <f t="shared" si="0"/>
        <v>21.839380000000002</v>
      </c>
      <c r="K96" s="25">
        <f t="shared" si="1"/>
        <v>-1.6087299618810853</v>
      </c>
    </row>
    <row r="97" spans="1:11" x14ac:dyDescent="0.2">
      <c r="A97" s="1">
        <v>36462</v>
      </c>
      <c r="B97" s="17">
        <v>21.465499999999999</v>
      </c>
      <c r="C97" s="17">
        <v>21.0029</v>
      </c>
      <c r="D97" s="17">
        <v>20.5671</v>
      </c>
      <c r="E97" s="17"/>
      <c r="F97" s="17">
        <v>23.595199999999998</v>
      </c>
      <c r="H97">
        <v>22.563035563439289</v>
      </c>
      <c r="J97" s="25">
        <f t="shared" si="0"/>
        <v>21.463922499999995</v>
      </c>
      <c r="K97" s="25">
        <f t="shared" si="1"/>
        <v>1.0991130634392938</v>
      </c>
    </row>
    <row r="98" spans="1:11" x14ac:dyDescent="0.2">
      <c r="A98" s="1">
        <v>36494</v>
      </c>
      <c r="B98" s="17">
        <v>23.114799999999999</v>
      </c>
      <c r="C98" s="17">
        <v>22.501999999999999</v>
      </c>
      <c r="D98" s="17">
        <v>21.8705</v>
      </c>
      <c r="E98" s="17"/>
      <c r="F98" s="17">
        <v>24.893999999999998</v>
      </c>
      <c r="H98">
        <v>23.120883949947515</v>
      </c>
      <c r="J98" s="25">
        <f t="shared" si="0"/>
        <v>22.915457500000002</v>
      </c>
      <c r="K98" s="25">
        <f t="shared" si="1"/>
        <v>0.20542644994751313</v>
      </c>
    </row>
    <row r="99" spans="1:11" x14ac:dyDescent="0.2">
      <c r="A99" s="1">
        <v>36525</v>
      </c>
      <c r="B99" s="17">
        <v>23.608599999999999</v>
      </c>
      <c r="C99" s="17">
        <v>23.008900000000001</v>
      </c>
      <c r="D99" s="17">
        <v>22.269100000000002</v>
      </c>
      <c r="E99" s="17"/>
      <c r="F99" s="17">
        <v>25.216699999999999</v>
      </c>
      <c r="H99">
        <v>24.666706207386426</v>
      </c>
      <c r="J99" s="25">
        <f t="shared" si="0"/>
        <v>23.356737499999998</v>
      </c>
      <c r="K99" s="25">
        <f t="shared" si="1"/>
        <v>1.3099687073864281</v>
      </c>
    </row>
    <row r="100" spans="1:11" x14ac:dyDescent="0.2">
      <c r="A100" s="1">
        <v>36556</v>
      </c>
      <c r="B100" s="17">
        <v>23.385999999999999</v>
      </c>
      <c r="C100" s="17">
        <v>22.916699999999999</v>
      </c>
      <c r="D100" s="17">
        <v>22.345700000000001</v>
      </c>
      <c r="E100" s="17"/>
      <c r="F100" s="17">
        <v>25.781600000000001</v>
      </c>
    </row>
    <row r="101" spans="1:11" x14ac:dyDescent="0.2">
      <c r="A101" s="1">
        <v>36585</v>
      </c>
      <c r="B101" s="17">
        <v>24.679500000000001</v>
      </c>
      <c r="C101" s="17">
        <v>24.140699999999999</v>
      </c>
      <c r="D101" s="17">
        <v>23.598800000000001</v>
      </c>
      <c r="E101" s="17"/>
      <c r="F101" s="17">
        <v>27.511199999999999</v>
      </c>
    </row>
    <row r="102" spans="1:11" x14ac:dyDescent="0.2">
      <c r="A102" s="1">
        <v>36616</v>
      </c>
      <c r="B102" s="17">
        <v>25.0593</v>
      </c>
      <c r="C102" s="17">
        <v>24.5276</v>
      </c>
      <c r="D102" s="17">
        <v>24.047999999999998</v>
      </c>
      <c r="E102" s="17"/>
      <c r="F102" s="17">
        <v>28.4773</v>
      </c>
    </row>
    <row r="103" spans="1:11" x14ac:dyDescent="0.2">
      <c r="A103" s="1">
        <v>36644</v>
      </c>
      <c r="B103" s="17">
        <v>22.107399999999998</v>
      </c>
      <c r="C103" s="17">
        <v>21.8584</v>
      </c>
      <c r="D103" s="17">
        <v>21.714500000000001</v>
      </c>
      <c r="E103" s="17"/>
      <c r="F103" s="17">
        <v>25.3079</v>
      </c>
    </row>
    <row r="104" spans="1:11" x14ac:dyDescent="0.2">
      <c r="A104" s="1">
        <v>36677</v>
      </c>
      <c r="B104" s="17">
        <v>25.75</v>
      </c>
      <c r="C104" s="17">
        <v>24.942299999999999</v>
      </c>
      <c r="D104" s="17">
        <v>24.4693</v>
      </c>
      <c r="E104" s="17"/>
      <c r="F104" s="17">
        <v>28.7607</v>
      </c>
    </row>
    <row r="105" spans="1:11" x14ac:dyDescent="0.2">
      <c r="A105" s="1">
        <v>36707</v>
      </c>
      <c r="B105" s="17">
        <v>27.238199999999999</v>
      </c>
      <c r="C105" s="17">
        <v>26.686599999999999</v>
      </c>
      <c r="D105" s="17">
        <v>26.1889</v>
      </c>
      <c r="E105" s="17"/>
      <c r="F105" s="17">
        <v>30.5182</v>
      </c>
    </row>
    <row r="106" spans="1:11" x14ac:dyDescent="0.2">
      <c r="A106" s="1">
        <v>36738</v>
      </c>
      <c r="B106" s="17">
        <v>26.079000000000001</v>
      </c>
      <c r="C106" s="17">
        <v>25.651700000000002</v>
      </c>
      <c r="D106" s="17">
        <v>25.495999999999999</v>
      </c>
      <c r="E106" s="17"/>
      <c r="F106" s="17">
        <v>30.742899999999999</v>
      </c>
    </row>
    <row r="107" spans="1:11" x14ac:dyDescent="0.2">
      <c r="A107" s="1">
        <v>36769</v>
      </c>
      <c r="B107" s="17">
        <v>27.003299999999999</v>
      </c>
      <c r="C107" s="17">
        <v>26.980399999999999</v>
      </c>
      <c r="D107" s="17">
        <v>26.7928</v>
      </c>
      <c r="E107" s="17"/>
      <c r="F107" s="17">
        <v>32.072699999999998</v>
      </c>
    </row>
    <row r="108" spans="1:11" x14ac:dyDescent="0.2">
      <c r="A108" s="1">
        <v>36798</v>
      </c>
      <c r="B108" s="17">
        <v>29.965699999999998</v>
      </c>
      <c r="C108" s="17">
        <v>30.4543</v>
      </c>
      <c r="D108" s="17">
        <v>29.961400000000001</v>
      </c>
      <c r="E108" s="17"/>
      <c r="F108" s="17">
        <v>34.4452</v>
      </c>
    </row>
    <row r="109" spans="1:11" x14ac:dyDescent="0.2">
      <c r="A109" s="1">
        <v>36830</v>
      </c>
      <c r="B109" s="17">
        <v>30.5184</v>
      </c>
      <c r="C109" s="17">
        <v>29.826599999999999</v>
      </c>
      <c r="D109" s="17">
        <v>28.985499999999998</v>
      </c>
      <c r="E109" s="17"/>
      <c r="F109" s="17">
        <v>32.725000000000001</v>
      </c>
    </row>
    <row r="110" spans="1:11" x14ac:dyDescent="0.2">
      <c r="A110" s="1">
        <v>36860</v>
      </c>
      <c r="B110" s="17">
        <v>30.3139</v>
      </c>
      <c r="C110" s="17">
        <v>29.008600000000001</v>
      </c>
      <c r="D110" s="17">
        <v>28.711099999999998</v>
      </c>
      <c r="E110" s="17"/>
      <c r="F110" s="17">
        <v>32.6511</v>
      </c>
    </row>
    <row r="111" spans="1:11" x14ac:dyDescent="0.2">
      <c r="A111" s="1"/>
    </row>
    <row r="112" spans="1:11" x14ac:dyDescent="0.2">
      <c r="B112" s="20"/>
      <c r="C112" s="20"/>
      <c r="D112" s="20"/>
      <c r="E112" s="20"/>
      <c r="F112" s="20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11"/>
  <sheetViews>
    <sheetView workbookViewId="0">
      <selection activeCell="G26" sqref="G26"/>
    </sheetView>
  </sheetViews>
  <sheetFormatPr defaultRowHeight="12.75" x14ac:dyDescent="0.2"/>
  <cols>
    <col min="1" max="1" width="10.140625" bestFit="1" customWidth="1"/>
    <col min="11" max="11" width="11.85546875" bestFit="1" customWidth="1"/>
    <col min="12" max="12" width="14" bestFit="1" customWidth="1"/>
  </cols>
  <sheetData>
    <row r="1" spans="1:12" x14ac:dyDescent="0.2">
      <c r="A1" t="s">
        <v>42</v>
      </c>
    </row>
    <row r="2" spans="1:12" x14ac:dyDescent="0.2">
      <c r="B2" s="19" t="s">
        <v>43</v>
      </c>
      <c r="F2" s="19" t="s">
        <v>45</v>
      </c>
      <c r="H2" t="s">
        <v>46</v>
      </c>
    </row>
    <row r="3" spans="1:12" x14ac:dyDescent="0.2">
      <c r="B3" s="15" t="s">
        <v>0</v>
      </c>
      <c r="C3" s="15" t="s">
        <v>1</v>
      </c>
      <c r="D3" t="s">
        <v>44</v>
      </c>
      <c r="F3" t="s">
        <v>0</v>
      </c>
      <c r="H3" t="s">
        <v>47</v>
      </c>
      <c r="K3" t="s">
        <v>76</v>
      </c>
      <c r="L3" t="s">
        <v>77</v>
      </c>
    </row>
    <row r="4" spans="1:12" x14ac:dyDescent="0.2">
      <c r="A4" t="s">
        <v>18</v>
      </c>
    </row>
    <row r="5" spans="1:12" x14ac:dyDescent="0.2">
      <c r="A5" s="1">
        <v>33634</v>
      </c>
      <c r="B5">
        <f>BrentForwardCurves!B3-'Dubai&amp;Tapis'!B4</f>
        <v>2.6692999999999998</v>
      </c>
      <c r="C5">
        <f>BrentForwardCurves!C3-'Dubai&amp;Tapis'!C4</f>
        <v>2.8382000000000005</v>
      </c>
      <c r="D5">
        <f>BrentForwardCurves!D3-'Dubai&amp;Tapis'!D4</f>
        <v>2.9441000000000006</v>
      </c>
      <c r="F5">
        <f>BrentForwardCurves!B3-'Dubai&amp;Tapis'!F4</f>
        <v>-2.2627000000000024</v>
      </c>
      <c r="H5">
        <f>BrentForwardCurves!B3-BrentForwardCurves!C3</f>
        <v>0.16859999999999786</v>
      </c>
      <c r="K5" s="15">
        <f>B5-C5</f>
        <v>-0.16890000000000072</v>
      </c>
      <c r="L5" s="15">
        <f>C5-D5</f>
        <v>-0.10590000000000011</v>
      </c>
    </row>
    <row r="6" spans="1:12" x14ac:dyDescent="0.2">
      <c r="A6" s="1">
        <v>33662</v>
      </c>
      <c r="B6">
        <f>BrentForwardCurves!B4-'Dubai&amp;Tapis'!B5</f>
        <v>2.2739999999999991</v>
      </c>
      <c r="C6">
        <f>BrentForwardCurves!C4-'Dubai&amp;Tapis'!C5</f>
        <v>2.5670000000000002</v>
      </c>
      <c r="D6">
        <f>BrentForwardCurves!D4-'Dubai&amp;Tapis'!D5</f>
        <v>2.7454999999999998</v>
      </c>
      <c r="F6">
        <f>BrentForwardCurves!B4-'Dubai&amp;Tapis'!F5</f>
        <v>-1.3895000000000017</v>
      </c>
      <c r="H6">
        <f>BrentForwardCurves!B4-BrentForwardCurves!C4</f>
        <v>5.4999999999999716E-2</v>
      </c>
      <c r="K6" s="15">
        <f t="shared" ref="K6:K69" si="0">B6-C6</f>
        <v>-0.29300000000000104</v>
      </c>
      <c r="L6" s="15">
        <f t="shared" ref="L6:L69" si="1">C6-D6</f>
        <v>-0.17849999999999966</v>
      </c>
    </row>
    <row r="7" spans="1:12" x14ac:dyDescent="0.2">
      <c r="A7" s="1">
        <v>33694</v>
      </c>
      <c r="B7">
        <f>BrentForwardCurves!B5-'Dubai&amp;Tapis'!B6</f>
        <v>1.907</v>
      </c>
      <c r="C7">
        <f>BrentForwardCurves!C5-'Dubai&amp;Tapis'!C6</f>
        <v>2.2215999999999987</v>
      </c>
      <c r="D7">
        <f>BrentForwardCurves!D5-'Dubai&amp;Tapis'!D6</f>
        <v>2.3814000000000011</v>
      </c>
      <c r="F7">
        <f>BrentForwardCurves!B5-'Dubai&amp;Tapis'!F6</f>
        <v>-0.68140000000000001</v>
      </c>
      <c r="H7">
        <f>BrentForwardCurves!B5-BrentForwardCurves!C5</f>
        <v>-6.2799999999999301E-2</v>
      </c>
      <c r="K7" s="15">
        <f t="shared" si="0"/>
        <v>-0.31459999999999866</v>
      </c>
      <c r="L7" s="15">
        <f t="shared" si="1"/>
        <v>-0.15980000000000238</v>
      </c>
    </row>
    <row r="8" spans="1:12" x14ac:dyDescent="0.2">
      <c r="A8" s="1">
        <v>33724</v>
      </c>
      <c r="B8">
        <f>BrentForwardCurves!B6-'Dubai&amp;Tapis'!B7</f>
        <v>2.2162000000000006</v>
      </c>
      <c r="C8">
        <f>BrentForwardCurves!C6-'Dubai&amp;Tapis'!C7</f>
        <v>2.2751000000000019</v>
      </c>
      <c r="D8">
        <f>BrentForwardCurves!D6-'Dubai&amp;Tapis'!D7</f>
        <v>2.3607000000000014</v>
      </c>
      <c r="F8">
        <f>BrentForwardCurves!B6-'Dubai&amp;Tapis'!F7</f>
        <v>-0.20189999999999841</v>
      </c>
      <c r="H8">
        <f>BrentForwardCurves!B6-BrentForwardCurves!C6</f>
        <v>6.7499999999999005E-2</v>
      </c>
      <c r="K8" s="15">
        <f t="shared" si="0"/>
        <v>-5.8900000000001285E-2</v>
      </c>
      <c r="L8" s="15">
        <f t="shared" si="1"/>
        <v>-8.5599999999999454E-2</v>
      </c>
    </row>
    <row r="9" spans="1:12" x14ac:dyDescent="0.2">
      <c r="A9" s="1">
        <v>33753</v>
      </c>
      <c r="B9">
        <f>BrentForwardCurves!B7-'Dubai&amp;Tapis'!B8</f>
        <v>2.2246999999999986</v>
      </c>
      <c r="C9">
        <f>BrentForwardCurves!C7-'Dubai&amp;Tapis'!C8</f>
        <v>2.3321000000000005</v>
      </c>
      <c r="D9">
        <f>BrentForwardCurves!D7-'Dubai&amp;Tapis'!D8</f>
        <v>2.4502999999999986</v>
      </c>
      <c r="F9">
        <f>BrentForwardCurves!B7-'Dubai&amp;Tapis'!F8</f>
        <v>-0.51069999999999993</v>
      </c>
      <c r="H9">
        <f>BrentForwardCurves!B7-BrentForwardCurves!C7</f>
        <v>0.141099999999998</v>
      </c>
      <c r="K9" s="15">
        <f t="shared" si="0"/>
        <v>-0.10740000000000194</v>
      </c>
      <c r="L9" s="15">
        <f t="shared" si="1"/>
        <v>-0.11819999999999808</v>
      </c>
    </row>
    <row r="10" spans="1:12" x14ac:dyDescent="0.2">
      <c r="A10" s="1">
        <v>33785</v>
      </c>
      <c r="B10">
        <f>BrentForwardCurves!B8-'Dubai&amp;Tapis'!B9</f>
        <v>2.1059000000000019</v>
      </c>
      <c r="C10">
        <f>BrentForwardCurves!C8-'Dubai&amp;Tapis'!C9</f>
        <v>2.1605000000000025</v>
      </c>
      <c r="D10">
        <f>BrentForwardCurves!D8-'Dubai&amp;Tapis'!D9</f>
        <v>2.2822999999999993</v>
      </c>
      <c r="F10">
        <f>BrentForwardCurves!B8-'Dubai&amp;Tapis'!F9</f>
        <v>-1.4140999999999977</v>
      </c>
      <c r="H10">
        <f>BrentForwardCurves!B8-BrentForwardCurves!C8</f>
        <v>9.9499999999999034E-2</v>
      </c>
      <c r="K10" s="15">
        <f t="shared" si="0"/>
        <v>-5.4600000000000648E-2</v>
      </c>
      <c r="L10" s="15">
        <f t="shared" si="1"/>
        <v>-0.1217999999999968</v>
      </c>
    </row>
    <row r="11" spans="1:12" x14ac:dyDescent="0.2">
      <c r="A11" s="1">
        <v>33816</v>
      </c>
      <c r="B11">
        <f>BrentForwardCurves!B9-'Dubai&amp;Tapis'!B10</f>
        <v>1.8897999999999975</v>
      </c>
      <c r="C11">
        <f>BrentForwardCurves!C9-'Dubai&amp;Tapis'!C10</f>
        <v>2.0081999999999987</v>
      </c>
      <c r="D11">
        <f>BrentForwardCurves!D9-'Dubai&amp;Tapis'!D10</f>
        <v>2.1568999999999967</v>
      </c>
      <c r="F11">
        <f>BrentForwardCurves!B9-'Dubai&amp;Tapis'!F10</f>
        <v>-2.5182000000000002</v>
      </c>
      <c r="H11">
        <f>BrentForwardCurves!B9-BrentForwardCurves!C9</f>
        <v>3.0999999999998806E-3</v>
      </c>
      <c r="K11" s="15">
        <f t="shared" si="0"/>
        <v>-0.11840000000000117</v>
      </c>
      <c r="L11" s="15">
        <f t="shared" si="1"/>
        <v>-0.14869999999999806</v>
      </c>
    </row>
    <row r="12" spans="1:12" x14ac:dyDescent="0.2">
      <c r="A12" s="1">
        <v>33847</v>
      </c>
      <c r="B12">
        <f>BrentForwardCurves!B10-'Dubai&amp;Tapis'!B11</f>
        <v>2.0300000000000011</v>
      </c>
      <c r="C12">
        <f>BrentForwardCurves!C10-'Dubai&amp;Tapis'!C11</f>
        <v>2.0875999999999983</v>
      </c>
      <c r="D12">
        <f>BrentForwardCurves!D10-'Dubai&amp;Tapis'!D11</f>
        <v>2.2007000000000012</v>
      </c>
      <c r="F12">
        <f>BrentForwardCurves!B10-'Dubai&amp;Tapis'!F11</f>
        <v>-2.3302999999999976</v>
      </c>
      <c r="H12">
        <f>BrentForwardCurves!B10-BrentForwardCurves!C10</f>
        <v>-2.9999999999997584E-2</v>
      </c>
      <c r="K12" s="15">
        <f t="shared" si="0"/>
        <v>-5.7599999999997209E-2</v>
      </c>
      <c r="L12" s="15">
        <f t="shared" si="1"/>
        <v>-0.11310000000000286</v>
      </c>
    </row>
    <row r="13" spans="1:12" x14ac:dyDescent="0.2">
      <c r="A13" s="1">
        <v>33877</v>
      </c>
      <c r="B13">
        <f>BrentForwardCurves!B11-'Dubai&amp;Tapis'!B12</f>
        <v>1.9697999999999993</v>
      </c>
      <c r="C13">
        <f>BrentForwardCurves!C11-'Dubai&amp;Tapis'!C12</f>
        <v>2.0502000000000002</v>
      </c>
      <c r="D13">
        <f>BrentForwardCurves!D11-'Dubai&amp;Tapis'!D12</f>
        <v>2.1113999999999997</v>
      </c>
      <c r="F13">
        <f>BrentForwardCurves!B11-'Dubai&amp;Tapis'!F12</f>
        <v>-1.3259000000000007</v>
      </c>
      <c r="H13">
        <f>BrentForwardCurves!B11-BrentForwardCurves!C11</f>
        <v>-1.4500000000001734E-2</v>
      </c>
      <c r="K13" s="15">
        <f t="shared" si="0"/>
        <v>-8.0400000000000915E-2</v>
      </c>
      <c r="L13" s="15">
        <f t="shared" si="1"/>
        <v>-6.1199999999999477E-2</v>
      </c>
    </row>
    <row r="14" spans="1:12" x14ac:dyDescent="0.2">
      <c r="A14" s="1">
        <v>33907</v>
      </c>
      <c r="B14">
        <f>BrentForwardCurves!B12-'Dubai&amp;Tapis'!B13</f>
        <v>2.2197999999999993</v>
      </c>
      <c r="C14">
        <f>BrentForwardCurves!C12-'Dubai&amp;Tapis'!C13</f>
        <v>2.1946000000000012</v>
      </c>
      <c r="D14">
        <f>BrentForwardCurves!D12-'Dubai&amp;Tapis'!D13</f>
        <v>2.2025000000000006</v>
      </c>
      <c r="F14">
        <f>BrentForwardCurves!B12-'Dubai&amp;Tapis'!F13</f>
        <v>-1.0896000000000008</v>
      </c>
      <c r="H14">
        <f>BrentForwardCurves!B12-BrentForwardCurves!C12</f>
        <v>-6.3999999999992951E-3</v>
      </c>
      <c r="K14" s="15">
        <f t="shared" si="0"/>
        <v>2.5199999999998113E-2</v>
      </c>
      <c r="L14" s="15">
        <f t="shared" si="1"/>
        <v>-7.899999999999352E-3</v>
      </c>
    </row>
    <row r="15" spans="1:12" x14ac:dyDescent="0.2">
      <c r="A15" s="1">
        <v>33938</v>
      </c>
      <c r="B15">
        <f>BrentForwardCurves!B13-'Dubai&amp;Tapis'!B14</f>
        <v>2.1206999999999994</v>
      </c>
      <c r="C15">
        <f>BrentForwardCurves!C13-'Dubai&amp;Tapis'!C14</f>
        <v>2.0555000000000021</v>
      </c>
      <c r="D15">
        <f>BrentForwardCurves!D13-'Dubai&amp;Tapis'!D14</f>
        <v>2.1241000000000021</v>
      </c>
      <c r="F15">
        <f>BrentForwardCurves!B13-'Dubai&amp;Tapis'!F14</f>
        <v>-1.7871000000000024</v>
      </c>
      <c r="H15">
        <f>BrentForwardCurves!B13-BrentForwardCurves!C13</f>
        <v>-1.9000000000026773E-3</v>
      </c>
      <c r="K15" s="15">
        <f t="shared" si="0"/>
        <v>6.519999999999726E-2</v>
      </c>
      <c r="L15" s="15">
        <f t="shared" si="1"/>
        <v>-6.8599999999999994E-2</v>
      </c>
    </row>
    <row r="16" spans="1:12" x14ac:dyDescent="0.2">
      <c r="A16" s="1">
        <v>33969</v>
      </c>
      <c r="B16">
        <f>BrentForwardCurves!B14-'Dubai&amp;Tapis'!B15</f>
        <v>2.1323000000000008</v>
      </c>
      <c r="C16">
        <f>BrentForwardCurves!C14-'Dubai&amp;Tapis'!C15</f>
        <v>2.1188000000000002</v>
      </c>
      <c r="D16">
        <f>BrentForwardCurves!D14-'Dubai&amp;Tapis'!D15</f>
        <v>2.1584000000000003</v>
      </c>
      <c r="F16">
        <f>BrentForwardCurves!B14-'Dubai&amp;Tapis'!F15</f>
        <v>-1.5542999999999978</v>
      </c>
      <c r="H16">
        <f>BrentForwardCurves!B14-BrentForwardCurves!C14</f>
        <v>-3.3799999999999386E-2</v>
      </c>
      <c r="K16" s="15">
        <f t="shared" si="0"/>
        <v>1.3500000000000512E-2</v>
      </c>
      <c r="L16" s="15">
        <f t="shared" si="1"/>
        <v>-3.960000000000008E-2</v>
      </c>
    </row>
    <row r="17" spans="1:12" x14ac:dyDescent="0.2">
      <c r="A17" s="1">
        <v>33998</v>
      </c>
      <c r="B17">
        <f>BrentForwardCurves!B15-'Dubai&amp;Tapis'!B16</f>
        <v>2.4277999999999977</v>
      </c>
      <c r="C17">
        <f>BrentForwardCurves!C15-'Dubai&amp;Tapis'!C16</f>
        <v>2.3219999999999992</v>
      </c>
      <c r="D17">
        <f>BrentForwardCurves!D15-'Dubai&amp;Tapis'!D16</f>
        <v>2.3424999999999994</v>
      </c>
      <c r="F17">
        <f>BrentForwardCurves!B15-'Dubai&amp;Tapis'!F16</f>
        <v>-1.3682000000000016</v>
      </c>
      <c r="H17">
        <f>BrentForwardCurves!B15-BrentForwardCurves!C15</f>
        <v>-0.13100000000000023</v>
      </c>
      <c r="K17" s="15">
        <f t="shared" si="0"/>
        <v>0.10579999999999856</v>
      </c>
      <c r="L17" s="15">
        <f t="shared" si="1"/>
        <v>-2.0500000000000185E-2</v>
      </c>
    </row>
    <row r="18" spans="1:12" x14ac:dyDescent="0.2">
      <c r="A18" s="1">
        <v>34026</v>
      </c>
      <c r="B18">
        <f>BrentForwardCurves!B16-'Dubai&amp;Tapis'!B17</f>
        <v>2.3933</v>
      </c>
      <c r="C18">
        <f>BrentForwardCurves!C16-'Dubai&amp;Tapis'!C17</f>
        <v>2.3101999999999983</v>
      </c>
      <c r="D18">
        <f>BrentForwardCurves!D16-'Dubai&amp;Tapis'!D17</f>
        <v>2.3189999999999991</v>
      </c>
      <c r="F18">
        <f>BrentForwardCurves!B16-'Dubai&amp;Tapis'!F17</f>
        <v>-1.3643000000000001</v>
      </c>
      <c r="H18">
        <f>BrentForwardCurves!B16-BrentForwardCurves!C16</f>
        <v>-2.6499999999998636E-2</v>
      </c>
      <c r="K18" s="15">
        <f t="shared" si="0"/>
        <v>8.3100000000001728E-2</v>
      </c>
      <c r="L18" s="15">
        <f t="shared" si="1"/>
        <v>-8.8000000000008072E-3</v>
      </c>
    </row>
    <row r="19" spans="1:12" x14ac:dyDescent="0.2">
      <c r="A19" s="1">
        <v>34059</v>
      </c>
      <c r="B19">
        <f>BrentForwardCurves!B17-'Dubai&amp;Tapis'!B18</f>
        <v>2.5493999999999986</v>
      </c>
      <c r="C19">
        <f>BrentForwardCurves!C17-'Dubai&amp;Tapis'!C18</f>
        <v>2.4511000000000003</v>
      </c>
      <c r="D19">
        <f>BrentForwardCurves!D17-'Dubai&amp;Tapis'!D18</f>
        <v>2.3805000000000014</v>
      </c>
      <c r="F19">
        <f>BrentForwardCurves!B17-'Dubai&amp;Tapis'!F18</f>
        <v>-2.1352000000000011</v>
      </c>
      <c r="H19">
        <f>BrentForwardCurves!B17-BrentForwardCurves!C17</f>
        <v>-4.690000000000083E-2</v>
      </c>
      <c r="K19" s="15">
        <f t="shared" si="0"/>
        <v>9.8299999999998278E-2</v>
      </c>
      <c r="L19" s="15">
        <f t="shared" si="1"/>
        <v>7.0599999999998886E-2</v>
      </c>
    </row>
    <row r="20" spans="1:12" x14ac:dyDescent="0.2">
      <c r="A20" s="1">
        <v>34089</v>
      </c>
      <c r="B20">
        <f>BrentForwardCurves!B18-'Dubai&amp;Tapis'!B19</f>
        <v>2.6100999999999992</v>
      </c>
      <c r="C20">
        <f>BrentForwardCurves!C18-'Dubai&amp;Tapis'!C19</f>
        <v>2.4695</v>
      </c>
      <c r="D20">
        <f>BrentForwardCurves!D18-'Dubai&amp;Tapis'!D19</f>
        <v>2.4077000000000019</v>
      </c>
      <c r="F20">
        <f>BrentForwardCurves!B18-'Dubai&amp;Tapis'!F19</f>
        <v>-1.8023999999999987</v>
      </c>
      <c r="H20">
        <f>BrentForwardCurves!B18-BrentForwardCurves!C18</f>
        <v>-4.7999999999998266E-2</v>
      </c>
      <c r="K20" s="15">
        <f t="shared" si="0"/>
        <v>0.14059999999999917</v>
      </c>
      <c r="L20" s="15">
        <f t="shared" si="1"/>
        <v>6.1799999999998079E-2</v>
      </c>
    </row>
    <row r="21" spans="1:12" x14ac:dyDescent="0.2">
      <c r="A21" s="1">
        <v>34120</v>
      </c>
      <c r="B21">
        <f>BrentForwardCurves!B19-'Dubai&amp;Tapis'!B20</f>
        <v>2.8279000000000014</v>
      </c>
      <c r="C21">
        <f>BrentForwardCurves!C19-'Dubai&amp;Tapis'!C20</f>
        <v>2.5488999999999997</v>
      </c>
      <c r="D21">
        <f>BrentForwardCurves!D19-'Dubai&amp;Tapis'!D20</f>
        <v>2.5089000000000006</v>
      </c>
      <c r="F21">
        <f>BrentForwardCurves!B19-'Dubai&amp;Tapis'!F20</f>
        <v>-1.3533000000000008</v>
      </c>
      <c r="H21">
        <f>BrentForwardCurves!B19-BrentForwardCurves!C19</f>
        <v>-4.5799999999999841E-2</v>
      </c>
      <c r="K21" s="15">
        <f t="shared" si="0"/>
        <v>0.27900000000000169</v>
      </c>
      <c r="L21" s="15">
        <f t="shared" si="1"/>
        <v>3.9999999999999147E-2</v>
      </c>
    </row>
    <row r="22" spans="1:12" x14ac:dyDescent="0.2">
      <c r="A22" s="1">
        <v>34150</v>
      </c>
      <c r="B22">
        <f>BrentForwardCurves!B20-'Dubai&amp;Tapis'!B21</f>
        <v>2.1939000000000011</v>
      </c>
      <c r="C22">
        <f>BrentForwardCurves!C20-'Dubai&amp;Tapis'!C21</f>
        <v>2.3870000000000005</v>
      </c>
      <c r="D22">
        <f>BrentForwardCurves!D20-'Dubai&amp;Tapis'!D21</f>
        <v>2.4124999999999979</v>
      </c>
      <c r="F22">
        <f>BrentForwardCurves!B20-'Dubai&amp;Tapis'!F21</f>
        <v>-1.307699999999997</v>
      </c>
      <c r="H22">
        <f>BrentForwardCurves!B20-BrentForwardCurves!C20</f>
        <v>-0.18769999999999953</v>
      </c>
      <c r="K22" s="15">
        <f t="shared" si="0"/>
        <v>-0.19309999999999938</v>
      </c>
      <c r="L22" s="15">
        <f t="shared" si="1"/>
        <v>-2.5499999999997414E-2</v>
      </c>
    </row>
    <row r="23" spans="1:12" x14ac:dyDescent="0.2">
      <c r="A23" s="1">
        <v>34180</v>
      </c>
      <c r="B23">
        <f>BrentForwardCurves!B21-'Dubai&amp;Tapis'!B22</f>
        <v>2.6042999999999985</v>
      </c>
      <c r="C23">
        <f>BrentForwardCurves!C21-'Dubai&amp;Tapis'!C22</f>
        <v>2.3510000000000009</v>
      </c>
      <c r="D23">
        <f>BrentForwardCurves!D21-'Dubai&amp;Tapis'!D22</f>
        <v>2.3532000000000011</v>
      </c>
      <c r="F23">
        <f>BrentForwardCurves!B21-'Dubai&amp;Tapis'!F22</f>
        <v>-1.9952000000000005</v>
      </c>
      <c r="H23">
        <f>BrentForwardCurves!B21-BrentForwardCurves!C21</f>
        <v>-0.13230000000000075</v>
      </c>
      <c r="K23" s="15">
        <f t="shared" si="0"/>
        <v>0.25329999999999764</v>
      </c>
      <c r="L23" s="15">
        <f t="shared" si="1"/>
        <v>-2.2000000000002018E-3</v>
      </c>
    </row>
    <row r="24" spans="1:12" x14ac:dyDescent="0.2">
      <c r="A24" s="1">
        <v>34212</v>
      </c>
      <c r="B24">
        <f>BrentForwardCurves!B22-'Dubai&amp;Tapis'!B23</f>
        <v>2.168000000000001</v>
      </c>
      <c r="C24">
        <f>BrentForwardCurves!C22-'Dubai&amp;Tapis'!C23</f>
        <v>2.3259000000000007</v>
      </c>
      <c r="D24">
        <f>BrentForwardCurves!D22-'Dubai&amp;Tapis'!D23</f>
        <v>2.3785000000000007</v>
      </c>
      <c r="F24">
        <f>BrentForwardCurves!B22-'Dubai&amp;Tapis'!F23</f>
        <v>-2.1026999999999987</v>
      </c>
      <c r="H24">
        <f>BrentForwardCurves!B22-BrentForwardCurves!C22</f>
        <v>-0.14999999999999858</v>
      </c>
      <c r="K24" s="15">
        <f t="shared" si="0"/>
        <v>-0.15789999999999971</v>
      </c>
      <c r="L24" s="15">
        <f t="shared" si="1"/>
        <v>-5.259999999999998E-2</v>
      </c>
    </row>
    <row r="25" spans="1:12" x14ac:dyDescent="0.2">
      <c r="A25" s="1">
        <v>34242</v>
      </c>
      <c r="B25">
        <f>BrentForwardCurves!B23-'Dubai&amp;Tapis'!B24</f>
        <v>2.1587999999999994</v>
      </c>
      <c r="C25">
        <f>BrentForwardCurves!C23-'Dubai&amp;Tapis'!C24</f>
        <v>2.3168000000000006</v>
      </c>
      <c r="D25">
        <f>BrentForwardCurves!D23-'Dubai&amp;Tapis'!D24</f>
        <v>2.3545999999999996</v>
      </c>
      <c r="F25">
        <f>BrentForwardCurves!B23-'Dubai&amp;Tapis'!F24</f>
        <v>-2.0397999999999996</v>
      </c>
      <c r="H25">
        <f>BrentForwardCurves!B23-BrentForwardCurves!C23</f>
        <v>-0.24370000000000047</v>
      </c>
      <c r="K25" s="15">
        <f t="shared" si="0"/>
        <v>-0.15800000000000125</v>
      </c>
      <c r="L25" s="15">
        <f t="shared" si="1"/>
        <v>-3.7799999999998946E-2</v>
      </c>
    </row>
    <row r="26" spans="1:12" x14ac:dyDescent="0.2">
      <c r="A26" s="1">
        <v>34271</v>
      </c>
      <c r="B26">
        <f>BrentForwardCurves!B24-'Dubai&amp;Tapis'!B25</f>
        <v>2.1164000000000005</v>
      </c>
      <c r="C26">
        <f>BrentForwardCurves!C24-'Dubai&amp;Tapis'!C25</f>
        <v>2.1895000000000007</v>
      </c>
      <c r="D26">
        <f>BrentForwardCurves!D24-'Dubai&amp;Tapis'!D25</f>
        <v>2.2299999999999986</v>
      </c>
      <c r="F26">
        <f>BrentForwardCurves!B24-'Dubai&amp;Tapis'!F25</f>
        <v>-1.2576000000000001</v>
      </c>
      <c r="H26">
        <f>BrentForwardCurves!B24-BrentForwardCurves!C24</f>
        <v>-0.20710000000000051</v>
      </c>
      <c r="K26" s="15">
        <f t="shared" si="0"/>
        <v>-7.3100000000000165E-2</v>
      </c>
      <c r="L26" s="15">
        <f t="shared" si="1"/>
        <v>-4.0499999999997982E-2</v>
      </c>
    </row>
    <row r="27" spans="1:12" x14ac:dyDescent="0.2">
      <c r="A27" s="1">
        <v>34303</v>
      </c>
      <c r="B27">
        <f>BrentForwardCurves!B25-'Dubai&amp;Tapis'!B26</f>
        <v>1.8608999999999991</v>
      </c>
      <c r="C27">
        <f>BrentForwardCurves!C25-'Dubai&amp;Tapis'!C26</f>
        <v>1.911999999999999</v>
      </c>
      <c r="D27">
        <f>BrentForwardCurves!D25-'Dubai&amp;Tapis'!D26</f>
        <v>2.049100000000001</v>
      </c>
      <c r="F27">
        <f>BrentForwardCurves!B25-'Dubai&amp;Tapis'!F26</f>
        <v>-1.2888000000000002</v>
      </c>
      <c r="H27">
        <f>BrentForwardCurves!B25-BrentForwardCurves!C25</f>
        <v>-0.2522000000000002</v>
      </c>
      <c r="K27" s="15">
        <f t="shared" si="0"/>
        <v>-5.1099999999999923E-2</v>
      </c>
      <c r="L27" s="15">
        <f t="shared" si="1"/>
        <v>-0.137100000000002</v>
      </c>
    </row>
    <row r="28" spans="1:12" x14ac:dyDescent="0.2">
      <c r="A28" s="1">
        <v>34334</v>
      </c>
      <c r="B28">
        <f>BrentForwardCurves!B26-'Dubai&amp;Tapis'!B27</f>
        <v>1.4782999999999991</v>
      </c>
      <c r="C28">
        <f>BrentForwardCurves!C26-'Dubai&amp;Tapis'!C27</f>
        <v>1.6315000000000008</v>
      </c>
      <c r="D28">
        <f>BrentForwardCurves!D26-'Dubai&amp;Tapis'!D27</f>
        <v>1.9018999999999995</v>
      </c>
      <c r="F28">
        <f>BrentForwardCurves!B26-'Dubai&amp;Tapis'!F27</f>
        <v>-1.8206000000000007</v>
      </c>
      <c r="H28">
        <f>BrentForwardCurves!B26-BrentForwardCurves!C26</f>
        <v>-0.18390000000000128</v>
      </c>
      <c r="K28" s="15">
        <f t="shared" si="0"/>
        <v>-0.15320000000000178</v>
      </c>
      <c r="L28" s="15">
        <f t="shared" si="1"/>
        <v>-0.27039999999999864</v>
      </c>
    </row>
    <row r="29" spans="1:12" x14ac:dyDescent="0.2">
      <c r="A29" s="1">
        <v>34365</v>
      </c>
      <c r="B29">
        <f>BrentForwardCurves!B27-'Dubai&amp;Tapis'!B28</f>
        <v>0.73390000000000022</v>
      </c>
      <c r="C29">
        <f>BrentForwardCurves!C27-'Dubai&amp;Tapis'!C28</f>
        <v>1.0135000000000005</v>
      </c>
      <c r="D29">
        <f>BrentForwardCurves!D27-'Dubai&amp;Tapis'!D28</f>
        <v>1.3175000000000008</v>
      </c>
      <c r="F29">
        <f>BrentForwardCurves!B27-'Dubai&amp;Tapis'!F28</f>
        <v>-2.1724999999999994</v>
      </c>
      <c r="H29">
        <f>BrentForwardCurves!B27-BrentForwardCurves!C27</f>
        <v>5.7999999999999829E-2</v>
      </c>
      <c r="K29" s="15">
        <f t="shared" si="0"/>
        <v>-0.27960000000000029</v>
      </c>
      <c r="L29" s="15">
        <f t="shared" si="1"/>
        <v>-0.30400000000000027</v>
      </c>
    </row>
    <row r="30" spans="1:12" x14ac:dyDescent="0.2">
      <c r="A30" s="1">
        <v>34393</v>
      </c>
      <c r="B30">
        <f>BrentForwardCurves!B28-'Dubai&amp;Tapis'!B29</f>
        <v>0.88850000000000051</v>
      </c>
      <c r="C30">
        <f>BrentForwardCurves!C28-'Dubai&amp;Tapis'!C29</f>
        <v>1.0899999999999999</v>
      </c>
      <c r="D30">
        <f>BrentForwardCurves!D28-'Dubai&amp;Tapis'!D29</f>
        <v>1.2887000000000004</v>
      </c>
      <c r="F30">
        <f>BrentForwardCurves!B28-'Dubai&amp;Tapis'!F29</f>
        <v>-2.7182000000000013</v>
      </c>
      <c r="H30">
        <f>BrentForwardCurves!B28-BrentForwardCurves!C28</f>
        <v>-7.5499999999999901E-2</v>
      </c>
      <c r="K30" s="15">
        <f t="shared" si="0"/>
        <v>-0.20149999999999935</v>
      </c>
      <c r="L30" s="15">
        <f t="shared" si="1"/>
        <v>-0.19870000000000054</v>
      </c>
    </row>
    <row r="31" spans="1:12" x14ac:dyDescent="0.2">
      <c r="A31" s="1">
        <v>34424</v>
      </c>
      <c r="B31">
        <f>BrentForwardCurves!B29-'Dubai&amp;Tapis'!B30</f>
        <v>1.4177999999999997</v>
      </c>
      <c r="C31">
        <f>BrentForwardCurves!C29-'Dubai&amp;Tapis'!C30</f>
        <v>1.0803999999999991</v>
      </c>
      <c r="D31">
        <f>BrentForwardCurves!D29-'Dubai&amp;Tapis'!D30</f>
        <v>1.1245999999999992</v>
      </c>
      <c r="F31">
        <f>BrentForwardCurves!B29-'Dubai&amp;Tapis'!F30</f>
        <v>-2.2668999999999997</v>
      </c>
      <c r="H31">
        <f>BrentForwardCurves!B29-BrentForwardCurves!C29</f>
        <v>4.4800000000000395E-2</v>
      </c>
      <c r="K31" s="15">
        <f t="shared" si="0"/>
        <v>0.33740000000000059</v>
      </c>
      <c r="L31" s="15">
        <f t="shared" si="1"/>
        <v>-4.4200000000000017E-2</v>
      </c>
    </row>
    <row r="32" spans="1:12" x14ac:dyDescent="0.2">
      <c r="A32" s="1">
        <v>34453</v>
      </c>
      <c r="B32">
        <f>BrentForwardCurves!B30-'Dubai&amp;Tapis'!B31</f>
        <v>1.0536999999999992</v>
      </c>
      <c r="C32">
        <f>BrentForwardCurves!C30-'Dubai&amp;Tapis'!C31</f>
        <v>1.1966000000000001</v>
      </c>
      <c r="D32">
        <f>BrentForwardCurves!D30-'Dubai&amp;Tapis'!D31</f>
        <v>1.2003000000000004</v>
      </c>
      <c r="F32">
        <f>BrentForwardCurves!B30-'Dubai&amp;Tapis'!F31</f>
        <v>-1.1052999999999997</v>
      </c>
      <c r="H32">
        <f>BrentForwardCurves!B30-BrentForwardCurves!C30</f>
        <v>0.10309999999999953</v>
      </c>
      <c r="K32" s="15">
        <f t="shared" si="0"/>
        <v>-0.14290000000000092</v>
      </c>
      <c r="L32" s="15">
        <f t="shared" si="1"/>
        <v>-3.7000000000002586E-3</v>
      </c>
    </row>
    <row r="33" spans="1:12" x14ac:dyDescent="0.2">
      <c r="A33" s="1">
        <v>34485</v>
      </c>
      <c r="B33">
        <f>BrentForwardCurves!B31-'Dubai&amp;Tapis'!B32</f>
        <v>1.4148000000000014</v>
      </c>
      <c r="C33">
        <f>BrentForwardCurves!C31-'Dubai&amp;Tapis'!C32</f>
        <v>1.3320000000000007</v>
      </c>
      <c r="D33">
        <f>BrentForwardCurves!D31-'Dubai&amp;Tapis'!D32</f>
        <v>1.2936999999999994</v>
      </c>
      <c r="F33">
        <f>BrentForwardCurves!B31-'Dubai&amp;Tapis'!F32</f>
        <v>-0.69899999999999807</v>
      </c>
      <c r="H33">
        <f>BrentForwardCurves!B31-BrentForwardCurves!C31</f>
        <v>0.1440000000000019</v>
      </c>
      <c r="K33" s="15">
        <f t="shared" si="0"/>
        <v>8.2800000000000651E-2</v>
      </c>
      <c r="L33" s="15">
        <f t="shared" si="1"/>
        <v>3.8300000000001333E-2</v>
      </c>
    </row>
    <row r="34" spans="1:12" x14ac:dyDescent="0.2">
      <c r="A34" s="1">
        <v>34515</v>
      </c>
      <c r="B34">
        <f>BrentForwardCurves!B32-'Dubai&amp;Tapis'!B33</f>
        <v>1.0875000000000004</v>
      </c>
      <c r="C34">
        <f>BrentForwardCurves!C32-'Dubai&amp;Tapis'!C33</f>
        <v>1.2213999999999992</v>
      </c>
      <c r="D34">
        <f>BrentForwardCurves!D32-'Dubai&amp;Tapis'!D33</f>
        <v>1.2715999999999994</v>
      </c>
      <c r="F34">
        <f>BrentForwardCurves!B32-'Dubai&amp;Tapis'!F33</f>
        <v>-0.98839999999999861</v>
      </c>
      <c r="H34">
        <f>BrentForwardCurves!B32-BrentForwardCurves!C32</f>
        <v>0.11040000000000205</v>
      </c>
      <c r="K34" s="15">
        <f t="shared" si="0"/>
        <v>-0.1338999999999988</v>
      </c>
      <c r="L34" s="15">
        <f t="shared" si="1"/>
        <v>-5.0200000000000244E-2</v>
      </c>
    </row>
    <row r="35" spans="1:12" x14ac:dyDescent="0.2">
      <c r="A35" s="1">
        <v>34544</v>
      </c>
      <c r="B35">
        <f>BrentForwardCurves!B33-'Dubai&amp;Tapis'!B34</f>
        <v>1.3078000000000003</v>
      </c>
      <c r="C35">
        <f>BrentForwardCurves!C33-'Dubai&amp;Tapis'!C34</f>
        <v>1.2335999999999991</v>
      </c>
      <c r="D35">
        <f>BrentForwardCurves!D33-'Dubai&amp;Tapis'!D34</f>
        <v>1.2788000000000004</v>
      </c>
      <c r="F35">
        <f>BrentForwardCurves!B33-'Dubai&amp;Tapis'!F34</f>
        <v>-0.98240000000000194</v>
      </c>
      <c r="H35">
        <f>BrentForwardCurves!B33-BrentForwardCurves!C33</f>
        <v>0.24139999999999873</v>
      </c>
      <c r="K35" s="15">
        <f t="shared" si="0"/>
        <v>7.4200000000001154E-2</v>
      </c>
      <c r="L35" s="15">
        <f t="shared" si="1"/>
        <v>-4.5200000000001239E-2</v>
      </c>
    </row>
    <row r="36" spans="1:12" x14ac:dyDescent="0.2">
      <c r="A36" s="1">
        <v>34577</v>
      </c>
      <c r="B36">
        <f>BrentForwardCurves!B34-'Dubai&amp;Tapis'!B35</f>
        <v>1.331900000000001</v>
      </c>
      <c r="C36">
        <f>BrentForwardCurves!C34-'Dubai&amp;Tapis'!C35</f>
        <v>1.286699999999998</v>
      </c>
      <c r="D36">
        <f>BrentForwardCurves!D34-'Dubai&amp;Tapis'!D35</f>
        <v>1.4007999999999985</v>
      </c>
      <c r="F36">
        <f>BrentForwardCurves!B34-'Dubai&amp;Tapis'!F35</f>
        <v>-1.3447999999999993</v>
      </c>
      <c r="H36">
        <f>BrentForwardCurves!B34-BrentForwardCurves!C34</f>
        <v>6.8700000000003314E-2</v>
      </c>
      <c r="K36" s="15">
        <f t="shared" si="0"/>
        <v>4.5200000000003016E-2</v>
      </c>
      <c r="L36" s="15">
        <f t="shared" si="1"/>
        <v>-0.11410000000000053</v>
      </c>
    </row>
    <row r="37" spans="1:12" x14ac:dyDescent="0.2">
      <c r="A37" s="1">
        <v>34607</v>
      </c>
      <c r="B37">
        <f>BrentForwardCurves!B35-'Dubai&amp;Tapis'!B36</f>
        <v>0.95410000000000039</v>
      </c>
      <c r="C37">
        <f>BrentForwardCurves!C35-'Dubai&amp;Tapis'!C36</f>
        <v>1.1776999999999997</v>
      </c>
      <c r="D37">
        <f>BrentForwardCurves!D35-'Dubai&amp;Tapis'!D36</f>
        <v>1.3666</v>
      </c>
      <c r="F37">
        <f>BrentForwardCurves!B35-'Dubai&amp;Tapis'!F36</f>
        <v>-1.2927</v>
      </c>
      <c r="H37">
        <f>BrentForwardCurves!B35-BrentForwardCurves!C35</f>
        <v>-0.13129999999999953</v>
      </c>
      <c r="K37" s="15">
        <f t="shared" si="0"/>
        <v>-0.22359999999999935</v>
      </c>
      <c r="L37" s="15">
        <f t="shared" si="1"/>
        <v>-0.18890000000000029</v>
      </c>
    </row>
    <row r="38" spans="1:12" x14ac:dyDescent="0.2">
      <c r="A38" s="1">
        <v>34638</v>
      </c>
      <c r="B38">
        <f>BrentForwardCurves!B36-'Dubai&amp;Tapis'!B37</f>
        <v>1.1610000000000014</v>
      </c>
      <c r="C38">
        <f>BrentForwardCurves!C36-'Dubai&amp;Tapis'!C37</f>
        <v>1.2071000000000005</v>
      </c>
      <c r="D38">
        <f>BrentForwardCurves!D36-'Dubai&amp;Tapis'!D37</f>
        <v>1.2600000000000016</v>
      </c>
      <c r="F38">
        <f>BrentForwardCurves!B36-'Dubai&amp;Tapis'!F37</f>
        <v>-0.93259999999999721</v>
      </c>
      <c r="H38">
        <f>BrentForwardCurves!B36-BrentForwardCurves!C36</f>
        <v>4.2400000000000659E-2</v>
      </c>
      <c r="K38" s="15">
        <f t="shared" si="0"/>
        <v>-4.6099999999999142E-2</v>
      </c>
      <c r="L38" s="15">
        <f t="shared" si="1"/>
        <v>-5.2900000000001057E-2</v>
      </c>
    </row>
    <row r="39" spans="1:12" x14ac:dyDescent="0.2">
      <c r="A39" s="1">
        <v>34668</v>
      </c>
      <c r="B39">
        <f>BrentForwardCurves!B37-'Dubai&amp;Tapis'!B38</f>
        <v>1.1657000000000011</v>
      </c>
      <c r="C39">
        <f>BrentForwardCurves!C37-'Dubai&amp;Tapis'!C38</f>
        <v>1.0623000000000005</v>
      </c>
      <c r="D39">
        <f>BrentForwardCurves!D37-'Dubai&amp;Tapis'!D38</f>
        <v>1.0510000000000002</v>
      </c>
      <c r="F39">
        <f>BrentForwardCurves!B37-'Dubai&amp;Tapis'!F38</f>
        <v>-0.12359999999999971</v>
      </c>
      <c r="H39">
        <f>BrentForwardCurves!B37-BrentForwardCurves!C37</f>
        <v>0.34499999999999886</v>
      </c>
      <c r="K39" s="15">
        <f t="shared" si="0"/>
        <v>0.1034000000000006</v>
      </c>
      <c r="L39" s="15">
        <f t="shared" si="1"/>
        <v>1.130000000000031E-2</v>
      </c>
    </row>
    <row r="40" spans="1:12" x14ac:dyDescent="0.2">
      <c r="A40" s="1">
        <v>34698</v>
      </c>
      <c r="B40">
        <f>BrentForwardCurves!B38-'Dubai&amp;Tapis'!B39</f>
        <v>0.6858999999999984</v>
      </c>
      <c r="C40">
        <f>BrentForwardCurves!C38-'Dubai&amp;Tapis'!C39</f>
        <v>0.86920000000000108</v>
      </c>
      <c r="D40">
        <f>BrentForwardCurves!D38-'Dubai&amp;Tapis'!D39</f>
        <v>1.0206999999999997</v>
      </c>
      <c r="F40">
        <f>BrentForwardCurves!B38-'Dubai&amp;Tapis'!F39</f>
        <v>-0.98580000000000112</v>
      </c>
      <c r="H40">
        <f>BrentForwardCurves!B38-BrentForwardCurves!C38</f>
        <v>4.9499999999998323E-2</v>
      </c>
      <c r="K40" s="15">
        <f t="shared" si="0"/>
        <v>-0.18330000000000268</v>
      </c>
      <c r="L40" s="15">
        <f t="shared" si="1"/>
        <v>-0.15149999999999864</v>
      </c>
    </row>
    <row r="41" spans="1:12" x14ac:dyDescent="0.2">
      <c r="A41" s="1">
        <v>34730</v>
      </c>
      <c r="B41">
        <f>BrentForwardCurves!B39-'Dubai&amp;Tapis'!B40</f>
        <v>0.55530000000000257</v>
      </c>
      <c r="C41">
        <f>BrentForwardCurves!C39-'Dubai&amp;Tapis'!C40</f>
        <v>0.65220000000000056</v>
      </c>
      <c r="D41">
        <f>BrentForwardCurves!D39-'Dubai&amp;Tapis'!D40</f>
        <v>0.78149999999999942</v>
      </c>
      <c r="F41">
        <f>BrentForwardCurves!B39-'Dubai&amp;Tapis'!F40</f>
        <v>-1.7756999999999969</v>
      </c>
      <c r="H41">
        <f>BrentForwardCurves!B39-BrentForwardCurves!C39</f>
        <v>0.14000000000000057</v>
      </c>
      <c r="K41" s="15">
        <f t="shared" si="0"/>
        <v>-9.6899999999997988E-2</v>
      </c>
      <c r="L41" s="15">
        <f t="shared" si="1"/>
        <v>-0.12929999999999886</v>
      </c>
    </row>
    <row r="42" spans="1:12" x14ac:dyDescent="0.2">
      <c r="A42" s="1">
        <v>34758</v>
      </c>
      <c r="B42">
        <f>BrentForwardCurves!B40-'Dubai&amp;Tapis'!B41</f>
        <v>0.3963000000000001</v>
      </c>
      <c r="C42">
        <f>BrentForwardCurves!C40-'Dubai&amp;Tapis'!C41</f>
        <v>0.43130000000000024</v>
      </c>
      <c r="D42">
        <f>BrentForwardCurves!D40-'Dubai&amp;Tapis'!D41</f>
        <v>0.5660000000000025</v>
      </c>
      <c r="F42">
        <f>BrentForwardCurves!B40-'Dubai&amp;Tapis'!F41</f>
        <v>-1.936200000000003</v>
      </c>
      <c r="H42">
        <f>BrentForwardCurves!B40-BrentForwardCurves!C40</f>
        <v>0.28699999999999903</v>
      </c>
      <c r="K42" s="15">
        <f t="shared" si="0"/>
        <v>-3.5000000000000142E-2</v>
      </c>
      <c r="L42" s="15">
        <f t="shared" si="1"/>
        <v>-0.13470000000000226</v>
      </c>
    </row>
    <row r="43" spans="1:12" x14ac:dyDescent="0.2">
      <c r="A43" s="1">
        <v>34789</v>
      </c>
      <c r="B43">
        <f>BrentForwardCurves!B41-'Dubai&amp;Tapis'!B42</f>
        <v>0.59520000000000195</v>
      </c>
      <c r="C43">
        <f>BrentForwardCurves!C41-'Dubai&amp;Tapis'!C42</f>
        <v>0.49080000000000013</v>
      </c>
      <c r="D43">
        <f>BrentForwardCurves!D41-'Dubai&amp;Tapis'!D42</f>
        <v>0.5268999999999977</v>
      </c>
      <c r="F43">
        <f>BrentForwardCurves!B41-'Dubai&amp;Tapis'!F42</f>
        <v>-1.5167999999999999</v>
      </c>
      <c r="H43">
        <f>BrentForwardCurves!B41-BrentForwardCurves!C41</f>
        <v>0.11739999999999995</v>
      </c>
      <c r="K43" s="15">
        <f t="shared" si="0"/>
        <v>0.10440000000000182</v>
      </c>
      <c r="L43" s="15">
        <f t="shared" si="1"/>
        <v>-3.6099999999997578E-2</v>
      </c>
    </row>
    <row r="44" spans="1:12" x14ac:dyDescent="0.2">
      <c r="A44" s="1">
        <v>34817</v>
      </c>
      <c r="B44">
        <f>BrentForwardCurves!B42-'Dubai&amp;Tapis'!B43</f>
        <v>0.95900000000000318</v>
      </c>
      <c r="C44">
        <f>BrentForwardCurves!C42-'Dubai&amp;Tapis'!C43</f>
        <v>0.57350000000000279</v>
      </c>
      <c r="D44">
        <f>BrentForwardCurves!D42-'Dubai&amp;Tapis'!D43</f>
        <v>0.46600000000000108</v>
      </c>
      <c r="F44">
        <f>BrentForwardCurves!B42-'Dubai&amp;Tapis'!F43</f>
        <v>-0.79909999999999926</v>
      </c>
      <c r="H44">
        <f>BrentForwardCurves!B42-BrentForwardCurves!C42</f>
        <v>0.42500000000000071</v>
      </c>
      <c r="K44" s="15">
        <f t="shared" si="0"/>
        <v>0.3855000000000004</v>
      </c>
      <c r="L44" s="15">
        <f t="shared" si="1"/>
        <v>0.10750000000000171</v>
      </c>
    </row>
    <row r="45" spans="1:12" x14ac:dyDescent="0.2">
      <c r="A45" s="1">
        <v>34850</v>
      </c>
      <c r="B45">
        <f>BrentForwardCurves!B43-'Dubai&amp;Tapis'!B44</f>
        <v>1.0897000000000006</v>
      </c>
      <c r="C45">
        <f>BrentForwardCurves!C43-'Dubai&amp;Tapis'!C44</f>
        <v>0.81940000000000168</v>
      </c>
      <c r="D45">
        <f>BrentForwardCurves!D43-'Dubai&amp;Tapis'!D44</f>
        <v>0.72889999999999944</v>
      </c>
      <c r="F45">
        <f>BrentForwardCurves!B43-'Dubai&amp;Tapis'!F44</f>
        <v>-0.89999999999999858</v>
      </c>
      <c r="H45">
        <f>BrentForwardCurves!B43-BrentForwardCurves!C43</f>
        <v>0.37099999999999866</v>
      </c>
      <c r="K45" s="15">
        <f t="shared" si="0"/>
        <v>0.27029999999999887</v>
      </c>
      <c r="L45" s="15">
        <f t="shared" si="1"/>
        <v>9.0500000000002245E-2</v>
      </c>
    </row>
    <row r="46" spans="1:12" x14ac:dyDescent="0.2">
      <c r="A46" s="1">
        <v>34880</v>
      </c>
      <c r="B46">
        <f>BrentForwardCurves!B44-'Dubai&amp;Tapis'!B45</f>
        <v>1.0322999999999993</v>
      </c>
      <c r="C46">
        <f>BrentForwardCurves!C44-'Dubai&amp;Tapis'!C45</f>
        <v>0.83480000000000132</v>
      </c>
      <c r="D46">
        <f>BrentForwardCurves!D44-'Dubai&amp;Tapis'!D45</f>
        <v>0.80430000000000135</v>
      </c>
      <c r="F46">
        <f>BrentForwardCurves!B44-'Dubai&amp;Tapis'!F45</f>
        <v>-1.0591000000000008</v>
      </c>
      <c r="H46">
        <f>BrentForwardCurves!B44-BrentForwardCurves!C44</f>
        <v>0.21229999999999905</v>
      </c>
      <c r="K46" s="15">
        <f t="shared" si="0"/>
        <v>0.19749999999999801</v>
      </c>
      <c r="L46" s="15">
        <f t="shared" si="1"/>
        <v>3.0499999999999972E-2</v>
      </c>
    </row>
    <row r="47" spans="1:12" x14ac:dyDescent="0.2">
      <c r="A47" s="1">
        <v>34911</v>
      </c>
      <c r="B47">
        <f>BrentForwardCurves!B45-'Dubai&amp;Tapis'!B46</f>
        <v>0.96780000000000044</v>
      </c>
      <c r="C47">
        <f>BrentForwardCurves!C45-'Dubai&amp;Tapis'!C46</f>
        <v>0.86899999999999977</v>
      </c>
      <c r="D47">
        <f>BrentForwardCurves!D45-'Dubai&amp;Tapis'!D46</f>
        <v>0.85239999999999938</v>
      </c>
      <c r="F47">
        <f>BrentForwardCurves!B45-'Dubai&amp;Tapis'!F46</f>
        <v>-1.2728999999999999</v>
      </c>
      <c r="H47">
        <f>BrentForwardCurves!B45-BrentForwardCurves!C45</f>
        <v>8.7600000000000122E-2</v>
      </c>
      <c r="K47" s="15">
        <f t="shared" si="0"/>
        <v>9.8800000000000665E-2</v>
      </c>
      <c r="L47" s="15">
        <f t="shared" si="1"/>
        <v>1.6600000000000392E-2</v>
      </c>
    </row>
    <row r="48" spans="1:12" x14ac:dyDescent="0.2">
      <c r="A48" s="1">
        <v>34942</v>
      </c>
      <c r="B48">
        <f>BrentForwardCurves!B46-'Dubai&amp;Tapis'!B47</f>
        <v>0.73120000000000118</v>
      </c>
      <c r="C48">
        <f>BrentForwardCurves!C46-'Dubai&amp;Tapis'!C47</f>
        <v>0.77059999999999995</v>
      </c>
      <c r="D48">
        <f>BrentForwardCurves!D46-'Dubai&amp;Tapis'!D47</f>
        <v>0.75060000000000038</v>
      </c>
      <c r="F48">
        <f>BrentForwardCurves!B46-'Dubai&amp;Tapis'!F47</f>
        <v>-1.2937999999999974</v>
      </c>
      <c r="H48">
        <f>BrentForwardCurves!B46-BrentForwardCurves!C46</f>
        <v>8.0400000000000915E-2</v>
      </c>
      <c r="K48" s="15">
        <f t="shared" si="0"/>
        <v>-3.9399999999998769E-2</v>
      </c>
      <c r="L48" s="15">
        <f t="shared" si="1"/>
        <v>1.9999999999999574E-2</v>
      </c>
    </row>
    <row r="49" spans="1:12" x14ac:dyDescent="0.2">
      <c r="A49" s="1">
        <v>34971</v>
      </c>
      <c r="B49">
        <f>BrentForwardCurves!B47-'Dubai&amp;Tapis'!B48</f>
        <v>1.0043000000000006</v>
      </c>
      <c r="C49">
        <f>BrentForwardCurves!C47-'Dubai&amp;Tapis'!C48</f>
        <v>0.85330000000000084</v>
      </c>
      <c r="D49">
        <f>BrentForwardCurves!D47-'Dubai&amp;Tapis'!D48</f>
        <v>0.80290000000000106</v>
      </c>
      <c r="F49">
        <f>BrentForwardCurves!B47-'Dubai&amp;Tapis'!F48</f>
        <v>-0.9751999999999974</v>
      </c>
      <c r="H49">
        <f>BrentForwardCurves!B47-BrentForwardCurves!C47</f>
        <v>0.13860000000000028</v>
      </c>
      <c r="K49" s="15">
        <f t="shared" si="0"/>
        <v>0.1509999999999998</v>
      </c>
      <c r="L49" s="15">
        <f t="shared" si="1"/>
        <v>5.0399999999999778E-2</v>
      </c>
    </row>
    <row r="50" spans="1:12" x14ac:dyDescent="0.2">
      <c r="A50" s="1">
        <v>35003</v>
      </c>
      <c r="B50">
        <f>BrentForwardCurves!B48-'Dubai&amp;Tapis'!B49</f>
        <v>1.2053000000000011</v>
      </c>
      <c r="C50">
        <f>BrentForwardCurves!C48-'Dubai&amp;Tapis'!C49</f>
        <v>0.95200000000000173</v>
      </c>
      <c r="D50">
        <f>BrentForwardCurves!D48-'Dubai&amp;Tapis'!D49</f>
        <v>0.86660000000000004</v>
      </c>
      <c r="F50">
        <f>BrentForwardCurves!B48-'Dubai&amp;Tapis'!F49</f>
        <v>-1.194700000000001</v>
      </c>
      <c r="H50">
        <f>BrentForwardCurves!B48-BrentForwardCurves!C48</f>
        <v>0.16239999999999988</v>
      </c>
      <c r="K50" s="15">
        <f t="shared" si="0"/>
        <v>0.25329999999999941</v>
      </c>
      <c r="L50" s="15">
        <f t="shared" si="1"/>
        <v>8.5400000000001697E-2</v>
      </c>
    </row>
    <row r="51" spans="1:12" x14ac:dyDescent="0.2">
      <c r="A51" s="1">
        <v>35033</v>
      </c>
      <c r="B51">
        <f>BrentForwardCurves!B49-'Dubai&amp;Tapis'!B50</f>
        <v>1.0614000000000008</v>
      </c>
      <c r="C51">
        <f>BrentForwardCurves!C49-'Dubai&amp;Tapis'!C50</f>
        <v>1.003400000000001</v>
      </c>
      <c r="D51">
        <f>BrentForwardCurves!D49-'Dubai&amp;Tapis'!D50</f>
        <v>0.89429999999999943</v>
      </c>
      <c r="F51">
        <f>BrentForwardCurves!B49-'Dubai&amp;Tapis'!F50</f>
        <v>-1.4512999999999998</v>
      </c>
      <c r="H51">
        <f>BrentForwardCurves!B49-BrentForwardCurves!C49</f>
        <v>0.24230000000000018</v>
      </c>
      <c r="K51" s="15">
        <f t="shared" si="0"/>
        <v>5.7999999999999829E-2</v>
      </c>
      <c r="L51" s="15">
        <f t="shared" si="1"/>
        <v>0.10910000000000153</v>
      </c>
    </row>
    <row r="52" spans="1:12" x14ac:dyDescent="0.2">
      <c r="A52" s="1">
        <v>35062</v>
      </c>
      <c r="B52">
        <f>BrentForwardCurves!B50-'Dubai&amp;Tapis'!B51</f>
        <v>0.81280000000000285</v>
      </c>
      <c r="C52">
        <f>BrentForwardCurves!C50-'Dubai&amp;Tapis'!C51</f>
        <v>0.84309999999999974</v>
      </c>
      <c r="D52">
        <f>BrentForwardCurves!D50-'Dubai&amp;Tapis'!D51</f>
        <v>0.76810000000000045</v>
      </c>
      <c r="F52">
        <f>BrentForwardCurves!B50-'Dubai&amp;Tapis'!F51</f>
        <v>-1.7561999999999998</v>
      </c>
      <c r="H52">
        <f>BrentForwardCurves!B50-BrentForwardCurves!C50</f>
        <v>0.39150000000000063</v>
      </c>
      <c r="K52" s="15">
        <f t="shared" si="0"/>
        <v>-3.0299999999996885E-2</v>
      </c>
      <c r="L52" s="15">
        <f t="shared" si="1"/>
        <v>7.4999999999999289E-2</v>
      </c>
    </row>
    <row r="53" spans="1:12" x14ac:dyDescent="0.2">
      <c r="A53" s="1">
        <v>35095</v>
      </c>
      <c r="B53">
        <f>BrentForwardCurves!B51-'Dubai&amp;Tapis'!B52</f>
        <v>1.0069000000000017</v>
      </c>
      <c r="C53">
        <f>BrentForwardCurves!C51-'Dubai&amp;Tapis'!C52</f>
        <v>0.84789999999999921</v>
      </c>
      <c r="D53">
        <f>BrentForwardCurves!D51-'Dubai&amp;Tapis'!D52</f>
        <v>0.80150000000000077</v>
      </c>
      <c r="F53">
        <f>BrentForwardCurves!B51-'Dubai&amp;Tapis'!F52</f>
        <v>-3.0764999999999993</v>
      </c>
      <c r="H53">
        <f>BrentForwardCurves!B51-BrentForwardCurves!C51</f>
        <v>0.48959999999999937</v>
      </c>
      <c r="K53" s="15">
        <f t="shared" si="0"/>
        <v>0.15900000000000247</v>
      </c>
      <c r="L53" s="15">
        <f t="shared" si="1"/>
        <v>4.6399999999998442E-2</v>
      </c>
    </row>
    <row r="54" spans="1:12" x14ac:dyDescent="0.2">
      <c r="A54" s="1">
        <v>35124</v>
      </c>
      <c r="B54">
        <f>BrentForwardCurves!B52-'Dubai&amp;Tapis'!B53</f>
        <v>1.4087999999999976</v>
      </c>
      <c r="C54">
        <f>BrentForwardCurves!C52-'Dubai&amp;Tapis'!C53</f>
        <v>0.96359999999999957</v>
      </c>
      <c r="D54">
        <f>BrentForwardCurves!D52-'Dubai&amp;Tapis'!D53</f>
        <v>0.88350000000000151</v>
      </c>
      <c r="F54">
        <f>BrentForwardCurves!B52-'Dubai&amp;Tapis'!F53</f>
        <v>-3.0762</v>
      </c>
      <c r="H54">
        <f>BrentForwardCurves!B52-BrentForwardCurves!C52</f>
        <v>0.60279999999999845</v>
      </c>
      <c r="K54" s="15">
        <f t="shared" si="0"/>
        <v>0.44519999999999804</v>
      </c>
      <c r="L54" s="15">
        <f t="shared" si="1"/>
        <v>8.0099999999998062E-2</v>
      </c>
    </row>
    <row r="55" spans="1:12" x14ac:dyDescent="0.2">
      <c r="A55" s="1">
        <v>35153</v>
      </c>
      <c r="B55">
        <f>BrentForwardCurves!B53-'Dubai&amp;Tapis'!B54</f>
        <v>1.8272000000000013</v>
      </c>
      <c r="C55">
        <f>BrentForwardCurves!C53-'Dubai&amp;Tapis'!C54</f>
        <v>1.2588000000000008</v>
      </c>
      <c r="D55">
        <f>BrentForwardCurves!D53-'Dubai&amp;Tapis'!D54</f>
        <v>1.0181000000000004</v>
      </c>
      <c r="F55">
        <f>BrentForwardCurves!B53-'Dubai&amp;Tapis'!F54</f>
        <v>-2.110199999999999</v>
      </c>
      <c r="H55">
        <f>BrentForwardCurves!B53-BrentForwardCurves!C53</f>
        <v>0.97670000000000101</v>
      </c>
      <c r="K55" s="15">
        <f t="shared" si="0"/>
        <v>0.56840000000000046</v>
      </c>
      <c r="L55" s="15">
        <f t="shared" si="1"/>
        <v>0.24070000000000036</v>
      </c>
    </row>
    <row r="56" spans="1:12" x14ac:dyDescent="0.2">
      <c r="A56" s="1">
        <v>35185</v>
      </c>
      <c r="B56">
        <f>BrentForwardCurves!B54-'Dubai&amp;Tapis'!B55</f>
        <v>2.4955999999999996</v>
      </c>
      <c r="C56">
        <f>BrentForwardCurves!C54-'Dubai&amp;Tapis'!C55</f>
        <v>1.6984999999999992</v>
      </c>
      <c r="D56">
        <f>BrentForwardCurves!D54-'Dubai&amp;Tapis'!D55</f>
        <v>1.3628</v>
      </c>
      <c r="F56">
        <f>BrentForwardCurves!B54-'Dubai&amp;Tapis'!F55</f>
        <v>-0.36299999999999955</v>
      </c>
      <c r="H56">
        <f>BrentForwardCurves!B54-BrentForwardCurves!C54</f>
        <v>1.1335000000000015</v>
      </c>
      <c r="K56" s="15">
        <f t="shared" si="0"/>
        <v>0.79710000000000036</v>
      </c>
      <c r="L56" s="15">
        <f t="shared" si="1"/>
        <v>0.33569999999999922</v>
      </c>
    </row>
    <row r="57" spans="1:12" x14ac:dyDescent="0.2">
      <c r="A57" s="1">
        <v>35216</v>
      </c>
      <c r="B57">
        <f>BrentForwardCurves!B55-'Dubai&amp;Tapis'!B56</f>
        <v>1.9084000000000003</v>
      </c>
      <c r="C57">
        <f>BrentForwardCurves!C55-'Dubai&amp;Tapis'!C56</f>
        <v>1.5157999999999987</v>
      </c>
      <c r="D57">
        <f>BrentForwardCurves!D55-'Dubai&amp;Tapis'!D56</f>
        <v>1.4281000000000006</v>
      </c>
      <c r="F57">
        <f>BrentForwardCurves!B55-'Dubai&amp;Tapis'!F56</f>
        <v>-1.2961999999999989</v>
      </c>
      <c r="H57">
        <f>BrentForwardCurves!B55-BrentForwardCurves!C55</f>
        <v>0.63760000000000261</v>
      </c>
      <c r="K57" s="15">
        <f t="shared" si="0"/>
        <v>0.39260000000000161</v>
      </c>
      <c r="L57" s="15">
        <f t="shared" si="1"/>
        <v>8.7699999999998113E-2</v>
      </c>
    </row>
    <row r="58" spans="1:12" x14ac:dyDescent="0.2">
      <c r="A58" s="1">
        <v>35244</v>
      </c>
      <c r="B58">
        <f>BrentForwardCurves!B56-'Dubai&amp;Tapis'!B57</f>
        <v>0.9740000000000002</v>
      </c>
      <c r="C58">
        <f>BrentForwardCurves!C56-'Dubai&amp;Tapis'!C57</f>
        <v>1.1778000000000013</v>
      </c>
      <c r="D58">
        <f>BrentForwardCurves!D56-'Dubai&amp;Tapis'!D57</f>
        <v>1.2882999999999996</v>
      </c>
      <c r="F58">
        <f>BrentForwardCurves!B56-'Dubai&amp;Tapis'!F57</f>
        <v>-2.2475000000000023</v>
      </c>
      <c r="H58">
        <f>BrentForwardCurves!B56-BrentForwardCurves!C56</f>
        <v>0.44149999999999778</v>
      </c>
      <c r="K58" s="15">
        <f t="shared" si="0"/>
        <v>-0.20380000000000109</v>
      </c>
      <c r="L58" s="15">
        <f t="shared" si="1"/>
        <v>-0.11049999999999827</v>
      </c>
    </row>
    <row r="59" spans="1:12" x14ac:dyDescent="0.2">
      <c r="A59" s="1">
        <v>35277</v>
      </c>
      <c r="B59">
        <f>BrentForwardCurves!B57-'Dubai&amp;Tapis'!B58</f>
        <v>1.6318000000000019</v>
      </c>
      <c r="C59">
        <f>BrentForwardCurves!C57-'Dubai&amp;Tapis'!C58</f>
        <v>1.4798000000000009</v>
      </c>
      <c r="D59">
        <f>BrentForwardCurves!D57-'Dubai&amp;Tapis'!D58</f>
        <v>1.3831999999999987</v>
      </c>
      <c r="F59">
        <f>BrentForwardCurves!B57-'Dubai&amp;Tapis'!F58</f>
        <v>-1.2774000000000001</v>
      </c>
      <c r="H59">
        <f>BrentForwardCurves!B57-BrentForwardCurves!C57</f>
        <v>0.46570000000000178</v>
      </c>
      <c r="K59" s="15">
        <f t="shared" si="0"/>
        <v>0.15200000000000102</v>
      </c>
      <c r="L59" s="15">
        <f t="shared" si="1"/>
        <v>9.660000000000224E-2</v>
      </c>
    </row>
    <row r="60" spans="1:12" x14ac:dyDescent="0.2">
      <c r="A60" s="1">
        <v>35307</v>
      </c>
      <c r="B60">
        <f>BrentForwardCurves!B58-'Dubai&amp;Tapis'!B59</f>
        <v>1.6208999999999989</v>
      </c>
      <c r="C60">
        <f>BrentForwardCurves!C58-'Dubai&amp;Tapis'!C59</f>
        <v>1.5644999999999989</v>
      </c>
      <c r="D60">
        <f>BrentForwardCurves!D58-'Dubai&amp;Tapis'!D59</f>
        <v>1.5091000000000001</v>
      </c>
      <c r="F60">
        <f>BrentForwardCurves!B58-'Dubai&amp;Tapis'!F59</f>
        <v>-0.86899999999999977</v>
      </c>
      <c r="H60">
        <f>BrentForwardCurves!B58-BrentForwardCurves!C58</f>
        <v>0.42909999999999826</v>
      </c>
      <c r="K60" s="15">
        <f t="shared" si="0"/>
        <v>5.6400000000000006E-2</v>
      </c>
      <c r="L60" s="15">
        <f t="shared" si="1"/>
        <v>5.5399999999998784E-2</v>
      </c>
    </row>
    <row r="61" spans="1:12" x14ac:dyDescent="0.2">
      <c r="A61" s="1">
        <v>35338</v>
      </c>
      <c r="B61">
        <f>BrentForwardCurves!B59-'Dubai&amp;Tapis'!B60</f>
        <v>2.2275999999999989</v>
      </c>
      <c r="C61">
        <f>BrentForwardCurves!C59-'Dubai&amp;Tapis'!C60</f>
        <v>2.002600000000001</v>
      </c>
      <c r="D61">
        <f>BrentForwardCurves!D59-'Dubai&amp;Tapis'!D60</f>
        <v>1.7967000000000013</v>
      </c>
      <c r="F61">
        <f>BrentForwardCurves!B59-'Dubai&amp;Tapis'!F60</f>
        <v>-0.36450000000000315</v>
      </c>
      <c r="H61">
        <f>BrentForwardCurves!B59-BrentForwardCurves!C59</f>
        <v>0.62239999999999895</v>
      </c>
      <c r="K61" s="15">
        <f t="shared" si="0"/>
        <v>0.22499999999999787</v>
      </c>
      <c r="L61" s="15">
        <f t="shared" si="1"/>
        <v>0.20589999999999975</v>
      </c>
    </row>
    <row r="62" spans="1:12" x14ac:dyDescent="0.2">
      <c r="A62" s="1">
        <v>35369</v>
      </c>
      <c r="B62">
        <f>BrentForwardCurves!B60-'Dubai&amp;Tapis'!B61</f>
        <v>2.2958999999999996</v>
      </c>
      <c r="C62">
        <f>BrentForwardCurves!C60-'Dubai&amp;Tapis'!C61</f>
        <v>2.2134999999999998</v>
      </c>
      <c r="D62">
        <f>BrentForwardCurves!D60-'Dubai&amp;Tapis'!D61</f>
        <v>2.0657999999999994</v>
      </c>
      <c r="F62">
        <f>BrentForwardCurves!B60-'Dubai&amp;Tapis'!F61</f>
        <v>-1.6930000000000014</v>
      </c>
      <c r="H62">
        <f>BrentForwardCurves!B60-BrentForwardCurves!C60</f>
        <v>0.57049999999999912</v>
      </c>
      <c r="K62" s="15">
        <f t="shared" si="0"/>
        <v>8.2399999999999807E-2</v>
      </c>
      <c r="L62" s="15">
        <f t="shared" si="1"/>
        <v>0.14770000000000039</v>
      </c>
    </row>
    <row r="63" spans="1:12" x14ac:dyDescent="0.2">
      <c r="A63" s="1">
        <v>35398</v>
      </c>
      <c r="B63">
        <f>BrentForwardCurves!B61-'Dubai&amp;Tapis'!B62</f>
        <v>1.8927999999999976</v>
      </c>
      <c r="C63">
        <f>BrentForwardCurves!C61-'Dubai&amp;Tapis'!C62</f>
        <v>1.8638000000000012</v>
      </c>
      <c r="D63">
        <f>BrentForwardCurves!D61-'Dubai&amp;Tapis'!D62</f>
        <v>1.8375999999999983</v>
      </c>
      <c r="F63">
        <f>BrentForwardCurves!B61-'Dubai&amp;Tapis'!F62</f>
        <v>-1.8580000000000005</v>
      </c>
      <c r="H63">
        <f>BrentForwardCurves!B61-BrentForwardCurves!C61</f>
        <v>0.44139999999999802</v>
      </c>
      <c r="K63" s="15">
        <f t="shared" si="0"/>
        <v>2.8999999999996362E-2</v>
      </c>
      <c r="L63" s="15">
        <f t="shared" si="1"/>
        <v>2.6200000000002888E-2</v>
      </c>
    </row>
    <row r="64" spans="1:12" x14ac:dyDescent="0.2">
      <c r="A64" s="1">
        <v>35430</v>
      </c>
      <c r="B64">
        <f>BrentForwardCurves!B62-'Dubai&amp;Tapis'!B63</f>
        <v>1.8506999999999998</v>
      </c>
      <c r="C64">
        <f>BrentForwardCurves!C62-'Dubai&amp;Tapis'!C63</f>
        <v>1.8350000000000009</v>
      </c>
      <c r="D64">
        <f>BrentForwardCurves!D62-'Dubai&amp;Tapis'!D63</f>
        <v>1.8113000000000028</v>
      </c>
      <c r="F64">
        <f>BrentForwardCurves!B62-'Dubai&amp;Tapis'!F63</f>
        <v>-1.7955000000000005</v>
      </c>
      <c r="H64">
        <f>BrentForwardCurves!B62-BrentForwardCurves!C62</f>
        <v>0.59349999999999881</v>
      </c>
      <c r="K64" s="15">
        <f t="shared" si="0"/>
        <v>1.5699999999998937E-2</v>
      </c>
      <c r="L64" s="15">
        <f t="shared" si="1"/>
        <v>2.3699999999998056E-2</v>
      </c>
    </row>
    <row r="65" spans="1:12" x14ac:dyDescent="0.2">
      <c r="A65" s="1">
        <v>35461</v>
      </c>
      <c r="B65">
        <f>BrentForwardCurves!B63-'Dubai&amp;Tapis'!B64</f>
        <v>1.9562999999999988</v>
      </c>
      <c r="C65">
        <f>BrentForwardCurves!C63-'Dubai&amp;Tapis'!C64</f>
        <v>1.9710999999999999</v>
      </c>
      <c r="D65">
        <f>BrentForwardCurves!D63-'Dubai&amp;Tapis'!D64</f>
        <v>1.9296000000000006</v>
      </c>
      <c r="F65">
        <f>BrentForwardCurves!B63-'Dubai&amp;Tapis'!F64</f>
        <v>-2.519400000000001</v>
      </c>
      <c r="H65">
        <f>BrentForwardCurves!B63-BrentForwardCurves!C63</f>
        <v>0.46770000000000067</v>
      </c>
      <c r="K65" s="15">
        <f t="shared" si="0"/>
        <v>-1.4800000000001035E-2</v>
      </c>
      <c r="L65" s="15">
        <f t="shared" si="1"/>
        <v>4.1499999999999204E-2</v>
      </c>
    </row>
    <row r="66" spans="1:12" x14ac:dyDescent="0.2">
      <c r="A66" s="1">
        <v>35489</v>
      </c>
      <c r="B66">
        <f>BrentForwardCurves!B64-'Dubai&amp;Tapis'!B65</f>
        <v>1.9055</v>
      </c>
      <c r="C66">
        <f>BrentForwardCurves!C64-'Dubai&amp;Tapis'!C65</f>
        <v>1.8815000000000026</v>
      </c>
      <c r="D66">
        <f>BrentForwardCurves!D64-'Dubai&amp;Tapis'!D65</f>
        <v>1.9134999999999991</v>
      </c>
      <c r="F66">
        <f>BrentForwardCurves!B64-'Dubai&amp;Tapis'!F65</f>
        <v>-2.5353999999999992</v>
      </c>
      <c r="H66">
        <f>BrentForwardCurves!B64-BrentForwardCurves!C64</f>
        <v>0.31149999999999878</v>
      </c>
      <c r="K66" s="15">
        <f t="shared" si="0"/>
        <v>2.3999999999997357E-2</v>
      </c>
      <c r="L66" s="15">
        <f t="shared" si="1"/>
        <v>-3.1999999999996476E-2</v>
      </c>
    </row>
    <row r="67" spans="1:12" x14ac:dyDescent="0.2">
      <c r="A67" s="1">
        <v>35520</v>
      </c>
      <c r="B67">
        <f>BrentForwardCurves!B65-'Dubai&amp;Tapis'!B66</f>
        <v>1.5640999999999998</v>
      </c>
      <c r="C67">
        <f>BrentForwardCurves!C65-'Dubai&amp;Tapis'!C66</f>
        <v>1.589500000000001</v>
      </c>
      <c r="D67">
        <f>BrentForwardCurves!D65-'Dubai&amp;Tapis'!D66</f>
        <v>1.6713999999999984</v>
      </c>
      <c r="F67">
        <f>BrentForwardCurves!B65-'Dubai&amp;Tapis'!F66</f>
        <v>-2.2954000000000008</v>
      </c>
      <c r="H67">
        <f>BrentForwardCurves!B65-BrentForwardCurves!C65</f>
        <v>0.1573999999999991</v>
      </c>
      <c r="K67" s="15">
        <f t="shared" si="0"/>
        <v>-2.5400000000001199E-2</v>
      </c>
      <c r="L67" s="15">
        <f t="shared" si="1"/>
        <v>-8.1899999999997419E-2</v>
      </c>
    </row>
    <row r="68" spans="1:12" x14ac:dyDescent="0.2">
      <c r="A68" s="1">
        <v>35550</v>
      </c>
      <c r="B68">
        <f>BrentForwardCurves!B66-'Dubai&amp;Tapis'!B67</f>
        <v>1.4932000000000016</v>
      </c>
      <c r="C68">
        <f>BrentForwardCurves!C66-'Dubai&amp;Tapis'!C67</f>
        <v>1.5343000000000018</v>
      </c>
      <c r="D68">
        <f>BrentForwardCurves!D66-'Dubai&amp;Tapis'!D67</f>
        <v>1.6630000000000003</v>
      </c>
      <c r="F68">
        <f>BrentForwardCurves!B66-'Dubai&amp;Tapis'!F67</f>
        <v>-2.6442999999999977</v>
      </c>
      <c r="H68">
        <f>BrentForwardCurves!B66-BrentForwardCurves!C66</f>
        <v>-0.15269999999999939</v>
      </c>
      <c r="K68" s="15">
        <f t="shared" si="0"/>
        <v>-4.1100000000000136E-2</v>
      </c>
      <c r="L68" s="15">
        <f t="shared" si="1"/>
        <v>-0.12869999999999848</v>
      </c>
    </row>
    <row r="69" spans="1:12" x14ac:dyDescent="0.2">
      <c r="A69" s="1">
        <v>35580</v>
      </c>
      <c r="B69">
        <f>BrentForwardCurves!B67-'Dubai&amp;Tapis'!B68</f>
        <v>0.7762999999999991</v>
      </c>
      <c r="C69">
        <f>BrentForwardCurves!C67-'Dubai&amp;Tapis'!C68</f>
        <v>1.0824999999999996</v>
      </c>
      <c r="D69">
        <f>BrentForwardCurves!D67-'Dubai&amp;Tapis'!D68</f>
        <v>1.2882999999999996</v>
      </c>
      <c r="F69">
        <f>BrentForwardCurves!B67-'Dubai&amp;Tapis'!F68</f>
        <v>-1.835799999999999</v>
      </c>
      <c r="H69">
        <f>BrentForwardCurves!B67-BrentForwardCurves!C67</f>
        <v>-3.4999999999989484E-3</v>
      </c>
      <c r="K69" s="15">
        <f t="shared" si="0"/>
        <v>-0.30620000000000047</v>
      </c>
      <c r="L69" s="15">
        <f t="shared" si="1"/>
        <v>-0.20579999999999998</v>
      </c>
    </row>
    <row r="70" spans="1:12" x14ac:dyDescent="0.2">
      <c r="A70" s="1">
        <v>35611</v>
      </c>
      <c r="B70">
        <f>BrentForwardCurves!B68-'Dubai&amp;Tapis'!B69</f>
        <v>0.74220000000000041</v>
      </c>
      <c r="C70">
        <f>BrentForwardCurves!C68-'Dubai&amp;Tapis'!C69</f>
        <v>0.88620000000000232</v>
      </c>
      <c r="D70">
        <f>BrentForwardCurves!D68-'Dubai&amp;Tapis'!D69</f>
        <v>1.0655000000000001</v>
      </c>
      <c r="F70">
        <f>BrentForwardCurves!B68-'Dubai&amp;Tapis'!F69</f>
        <v>-1.8443000000000005</v>
      </c>
      <c r="H70">
        <f>BrentForwardCurves!B68-BrentForwardCurves!C68</f>
        <v>-0.1661999999999999</v>
      </c>
      <c r="K70" s="15">
        <f t="shared" ref="K70:K111" si="2">B70-C70</f>
        <v>-0.1440000000000019</v>
      </c>
      <c r="L70" s="15">
        <f t="shared" ref="L70:L111" si="3">C70-D70</f>
        <v>-0.17929999999999779</v>
      </c>
    </row>
    <row r="71" spans="1:12" x14ac:dyDescent="0.2">
      <c r="A71" s="1">
        <v>35642</v>
      </c>
      <c r="B71">
        <f>BrentForwardCurves!B69-'Dubai&amp;Tapis'!B70</f>
        <v>1.0350000000000001</v>
      </c>
      <c r="C71">
        <f>BrentForwardCurves!C69-'Dubai&amp;Tapis'!C70</f>
        <v>1.0686999999999998</v>
      </c>
      <c r="D71">
        <f>BrentForwardCurves!D69-'Dubai&amp;Tapis'!D70</f>
        <v>1.1147999999999989</v>
      </c>
      <c r="F71">
        <f>BrentForwardCurves!B69-'Dubai&amp;Tapis'!F70</f>
        <v>-0.66280000000000072</v>
      </c>
      <c r="H71">
        <f>BrentForwardCurves!B69-BrentForwardCurves!C69</f>
        <v>-4.5199999999997686E-2</v>
      </c>
      <c r="K71" s="15">
        <f t="shared" si="2"/>
        <v>-3.3699999999999619E-2</v>
      </c>
      <c r="L71" s="15">
        <f t="shared" si="3"/>
        <v>-4.6099999999999142E-2</v>
      </c>
    </row>
    <row r="72" spans="1:12" x14ac:dyDescent="0.2">
      <c r="A72" s="1">
        <v>35671</v>
      </c>
      <c r="B72">
        <f>BrentForwardCurves!B70-'Dubai&amp;Tapis'!B71</f>
        <v>1.1014000000000017</v>
      </c>
      <c r="C72">
        <f>BrentForwardCurves!C70-'Dubai&amp;Tapis'!C71</f>
        <v>1.2410999999999994</v>
      </c>
      <c r="D72">
        <f>BrentForwardCurves!D70-'Dubai&amp;Tapis'!D71</f>
        <v>1.3501000000000012</v>
      </c>
      <c r="F72">
        <f>BrentForwardCurves!B70-'Dubai&amp;Tapis'!F71</f>
        <v>-1.2735999999999983</v>
      </c>
      <c r="H72">
        <f>BrentForwardCurves!B70-BrentForwardCurves!C70</f>
        <v>-9.3999999999997641E-2</v>
      </c>
      <c r="K72" s="15">
        <f t="shared" si="2"/>
        <v>-0.13969999999999771</v>
      </c>
      <c r="L72" s="15">
        <f t="shared" si="3"/>
        <v>-0.10900000000000176</v>
      </c>
    </row>
    <row r="73" spans="1:12" x14ac:dyDescent="0.2">
      <c r="A73" s="1">
        <v>35703</v>
      </c>
      <c r="B73">
        <f>BrentForwardCurves!B71-'Dubai&amp;Tapis'!B72</f>
        <v>0.67159999999999798</v>
      </c>
      <c r="C73">
        <f>BrentForwardCurves!C71-'Dubai&amp;Tapis'!C72</f>
        <v>0.88000000000000256</v>
      </c>
      <c r="D73">
        <f>BrentForwardCurves!D71-'Dubai&amp;Tapis'!D72</f>
        <v>1.0622000000000007</v>
      </c>
      <c r="F73">
        <f>BrentForwardCurves!B71-'Dubai&amp;Tapis'!F72</f>
        <v>-0.78000000000000114</v>
      </c>
      <c r="H73">
        <f>BrentForwardCurves!B71-BrentForwardCurves!C71</f>
        <v>-9.2200000000001836E-2</v>
      </c>
      <c r="K73" s="15">
        <f t="shared" si="2"/>
        <v>-0.20840000000000458</v>
      </c>
      <c r="L73" s="15">
        <f t="shared" si="3"/>
        <v>-0.18219999999999814</v>
      </c>
    </row>
    <row r="74" spans="1:12" x14ac:dyDescent="0.2">
      <c r="A74" s="1">
        <v>35734</v>
      </c>
      <c r="B74">
        <f>BrentForwardCurves!B72-'Dubai&amp;Tapis'!B73</f>
        <v>0.96089999999999876</v>
      </c>
      <c r="C74">
        <f>BrentForwardCurves!C72-'Dubai&amp;Tapis'!C73</f>
        <v>1.0869999999999997</v>
      </c>
      <c r="D74">
        <f>BrentForwardCurves!D72-'Dubai&amp;Tapis'!D73</f>
        <v>1.1358999999999995</v>
      </c>
      <c r="F74">
        <f>BrentForwardCurves!B72-'Dubai&amp;Tapis'!F73</f>
        <v>-1.1735000000000007</v>
      </c>
      <c r="H74">
        <f>BrentForwardCurves!B72-BrentForwardCurves!C72</f>
        <v>-7.4000000000005173E-3</v>
      </c>
      <c r="K74" s="15">
        <f t="shared" si="2"/>
        <v>-0.12610000000000099</v>
      </c>
      <c r="L74" s="15">
        <f t="shared" si="3"/>
        <v>-4.8899999999999721E-2</v>
      </c>
    </row>
    <row r="75" spans="1:12" x14ac:dyDescent="0.2">
      <c r="A75" s="1">
        <v>35762</v>
      </c>
      <c r="B75">
        <f>BrentForwardCurves!B73-'Dubai&amp;Tapis'!B74</f>
        <v>0.83520000000000039</v>
      </c>
      <c r="C75">
        <f>BrentForwardCurves!C73-'Dubai&amp;Tapis'!C74</f>
        <v>0.91929999999999978</v>
      </c>
      <c r="D75">
        <f>BrentForwardCurves!D73-'Dubai&amp;Tapis'!D74</f>
        <v>0.96520000000000294</v>
      </c>
      <c r="F75">
        <f>BrentForwardCurves!B73-'Dubai&amp;Tapis'!F74</f>
        <v>-1.5710000000000015</v>
      </c>
      <c r="H75">
        <f>BrentForwardCurves!B73-BrentForwardCurves!C73</f>
        <v>7.9999999999991189E-3</v>
      </c>
      <c r="K75" s="15">
        <f t="shared" si="2"/>
        <v>-8.4099999999999397E-2</v>
      </c>
      <c r="L75" s="15">
        <f t="shared" si="3"/>
        <v>-4.590000000000316E-2</v>
      </c>
    </row>
    <row r="76" spans="1:12" x14ac:dyDescent="0.2">
      <c r="A76" s="1">
        <v>35795</v>
      </c>
      <c r="B76">
        <f>BrentForwardCurves!B74-'Dubai&amp;Tapis'!B75</f>
        <v>1.2260999999999989</v>
      </c>
      <c r="C76">
        <f>BrentForwardCurves!C74-'Dubai&amp;Tapis'!C75</f>
        <v>1.2393999999999998</v>
      </c>
      <c r="D76">
        <f>BrentForwardCurves!D74-'Dubai&amp;Tapis'!D75</f>
        <v>1.2124000000000024</v>
      </c>
      <c r="F76">
        <f>BrentForwardCurves!B74-'Dubai&amp;Tapis'!F75</f>
        <v>-0.8005000000000031</v>
      </c>
      <c r="H76">
        <f>BrentForwardCurves!B74-BrentForwardCurves!C74</f>
        <v>-9.8100000000002296E-2</v>
      </c>
      <c r="K76" s="15">
        <f t="shared" si="2"/>
        <v>-1.3300000000000978E-2</v>
      </c>
      <c r="L76" s="15">
        <f t="shared" si="3"/>
        <v>2.699999999999747E-2</v>
      </c>
    </row>
    <row r="77" spans="1:12" x14ac:dyDescent="0.2">
      <c r="A77" s="1">
        <v>35825</v>
      </c>
      <c r="B77">
        <f>BrentForwardCurves!B75-'Dubai&amp;Tapis'!B76</f>
        <v>2.2127999999999997</v>
      </c>
      <c r="C77">
        <f>BrentForwardCurves!C75-'Dubai&amp;Tapis'!C76</f>
        <v>1.8704999999999998</v>
      </c>
      <c r="D77">
        <f>BrentForwardCurves!D75-'Dubai&amp;Tapis'!D76</f>
        <v>1.7485999999999997</v>
      </c>
      <c r="F77">
        <f>BrentForwardCurves!B75-'Dubai&amp;Tapis'!F76</f>
        <v>-0.18730000000000047</v>
      </c>
      <c r="H77">
        <f>BrentForwardCurves!B75-BrentForwardCurves!C75</f>
        <v>-9.4800000000001106E-2</v>
      </c>
      <c r="K77" s="15">
        <f t="shared" si="2"/>
        <v>0.34229999999999983</v>
      </c>
      <c r="L77" s="15">
        <f t="shared" si="3"/>
        <v>0.12190000000000012</v>
      </c>
    </row>
    <row r="78" spans="1:12" x14ac:dyDescent="0.2">
      <c r="A78" s="1">
        <v>35853</v>
      </c>
      <c r="B78">
        <f>BrentForwardCurves!B76-'Dubai&amp;Tapis'!B77</f>
        <v>2.3707999999999991</v>
      </c>
      <c r="C78">
        <f>BrentForwardCurves!C76-'Dubai&amp;Tapis'!C77</f>
        <v>2.2612000000000005</v>
      </c>
      <c r="D78">
        <f>BrentForwardCurves!D76-'Dubai&amp;Tapis'!D77</f>
        <v>2.2172999999999998</v>
      </c>
      <c r="F78">
        <f>BrentForwardCurves!B76-'Dubai&amp;Tapis'!F77</f>
        <v>-0.32880000000000109</v>
      </c>
      <c r="H78">
        <f>BrentForwardCurves!B76-BrentForwardCurves!C76</f>
        <v>-0.30600000000000094</v>
      </c>
      <c r="K78" s="15">
        <f t="shared" si="2"/>
        <v>0.10959999999999859</v>
      </c>
      <c r="L78" s="15">
        <f t="shared" si="3"/>
        <v>4.3900000000000716E-2</v>
      </c>
    </row>
    <row r="79" spans="1:12" x14ac:dyDescent="0.2">
      <c r="A79" s="1">
        <v>35885</v>
      </c>
      <c r="B79">
        <f>BrentForwardCurves!B77-'Dubai&amp;Tapis'!B78</f>
        <v>2.2851999999999997</v>
      </c>
      <c r="C79">
        <f>BrentForwardCurves!C77-'Dubai&amp;Tapis'!C78</f>
        <v>2.2174999999999994</v>
      </c>
      <c r="D79">
        <f>BrentForwardCurves!D77-'Dubai&amp;Tapis'!D78</f>
        <v>2.2501999999999995</v>
      </c>
      <c r="F79">
        <f>BrentForwardCurves!B77-'Dubai&amp;Tapis'!F78</f>
        <v>0.42910000000000004</v>
      </c>
      <c r="H79">
        <f>BrentForwardCurves!B77-BrentForwardCurves!C77</f>
        <v>-0.32319999999999993</v>
      </c>
      <c r="K79" s="15">
        <f t="shared" si="2"/>
        <v>6.7700000000000315E-2</v>
      </c>
      <c r="L79" s="15">
        <f t="shared" si="3"/>
        <v>-3.2700000000000173E-2</v>
      </c>
    </row>
    <row r="80" spans="1:12" x14ac:dyDescent="0.2">
      <c r="A80" s="1">
        <v>35915</v>
      </c>
      <c r="B80">
        <f>BrentForwardCurves!B78-'Dubai&amp;Tapis'!B79</f>
        <v>1.8884999999999987</v>
      </c>
      <c r="C80">
        <f>BrentForwardCurves!C78-'Dubai&amp;Tapis'!C79</f>
        <v>1.9378999999999991</v>
      </c>
      <c r="D80">
        <f>BrentForwardCurves!D78-'Dubai&amp;Tapis'!D79</f>
        <v>2.0358999999999998</v>
      </c>
      <c r="F80">
        <f>BrentForwardCurves!B78-'Dubai&amp;Tapis'!F79</f>
        <v>-0.94150000000000134</v>
      </c>
      <c r="H80">
        <f>BrentForwardCurves!B78-BrentForwardCurves!C78</f>
        <v>-0.34750000000000014</v>
      </c>
      <c r="K80" s="15">
        <f t="shared" si="2"/>
        <v>-4.9400000000000333E-2</v>
      </c>
      <c r="L80" s="15">
        <f t="shared" si="3"/>
        <v>-9.8000000000000753E-2</v>
      </c>
    </row>
    <row r="81" spans="1:12" x14ac:dyDescent="0.2">
      <c r="A81" s="1">
        <v>35944</v>
      </c>
      <c r="B81">
        <f>BrentForwardCurves!B79-'Dubai&amp;Tapis'!B80</f>
        <v>1.6845999999999997</v>
      </c>
      <c r="C81">
        <f>BrentForwardCurves!C79-'Dubai&amp;Tapis'!C80</f>
        <v>1.7396999999999991</v>
      </c>
      <c r="D81">
        <f>BrentForwardCurves!D79-'Dubai&amp;Tapis'!D80</f>
        <v>1.8530999999999995</v>
      </c>
      <c r="F81">
        <f>BrentForwardCurves!B79-'Dubai&amp;Tapis'!F80</f>
        <v>9.2100000000000293E-2</v>
      </c>
      <c r="H81">
        <f>BrentForwardCurves!B79-BrentForwardCurves!C79</f>
        <v>-0.16629999999999967</v>
      </c>
      <c r="K81" s="15">
        <f t="shared" si="2"/>
        <v>-5.5099999999999483E-2</v>
      </c>
      <c r="L81" s="15">
        <f t="shared" si="3"/>
        <v>-0.11340000000000039</v>
      </c>
    </row>
    <row r="82" spans="1:12" x14ac:dyDescent="0.2">
      <c r="A82" s="1">
        <v>35976</v>
      </c>
      <c r="B82">
        <f>BrentForwardCurves!B80-'Dubai&amp;Tapis'!B81</f>
        <v>1.6489000000000011</v>
      </c>
      <c r="C82">
        <f>BrentForwardCurves!C80-'Dubai&amp;Tapis'!C81</f>
        <v>1.8499999999999996</v>
      </c>
      <c r="D82">
        <f>BrentForwardCurves!D80-'Dubai&amp;Tapis'!D81</f>
        <v>1.9525000000000006</v>
      </c>
      <c r="F82">
        <f>BrentForwardCurves!B80-'Dubai&amp;Tapis'!F81</f>
        <v>-0.26130000000000031</v>
      </c>
      <c r="H82">
        <f>BrentForwardCurves!B80-BrentForwardCurves!C80</f>
        <v>-0.50769999999999982</v>
      </c>
      <c r="K82" s="15">
        <f t="shared" si="2"/>
        <v>-0.2010999999999985</v>
      </c>
      <c r="L82" s="15">
        <f t="shared" si="3"/>
        <v>-0.10250000000000092</v>
      </c>
    </row>
    <row r="83" spans="1:12" x14ac:dyDescent="0.2">
      <c r="A83" s="1">
        <v>36007</v>
      </c>
      <c r="B83">
        <f>BrentForwardCurves!B81-'Dubai&amp;Tapis'!B82</f>
        <v>0.85169999999999924</v>
      </c>
      <c r="C83">
        <f>BrentForwardCurves!C81-'Dubai&amp;Tapis'!C82</f>
        <v>1.1718999999999991</v>
      </c>
      <c r="D83">
        <f>BrentForwardCurves!D81-'Dubai&amp;Tapis'!D82</f>
        <v>1.4172000000000011</v>
      </c>
      <c r="F83">
        <f>BrentForwardCurves!B81-'Dubai&amp;Tapis'!F82</f>
        <v>-0.84830000000000005</v>
      </c>
      <c r="H83">
        <f>BrentForwardCurves!B81-BrentForwardCurves!C81</f>
        <v>-0.31390000000000029</v>
      </c>
      <c r="K83" s="15">
        <f t="shared" si="2"/>
        <v>-0.32019999999999982</v>
      </c>
      <c r="L83" s="15">
        <f t="shared" si="3"/>
        <v>-0.24530000000000207</v>
      </c>
    </row>
    <row r="84" spans="1:12" x14ac:dyDescent="0.2">
      <c r="A84" s="1">
        <v>36038</v>
      </c>
      <c r="B84">
        <f>BrentForwardCurves!B82-'Dubai&amp;Tapis'!B83</f>
        <v>8.2499999999999574E-2</v>
      </c>
      <c r="C84">
        <f>BrentForwardCurves!C82-'Dubai&amp;Tapis'!C83</f>
        <v>0.4977999999999998</v>
      </c>
      <c r="D84">
        <f>BrentForwardCurves!D82-'Dubai&amp;Tapis'!D83</f>
        <v>0.88260000000000005</v>
      </c>
      <c r="F84">
        <f>BrentForwardCurves!B82-'Dubai&amp;Tapis'!F83</f>
        <v>-0.6247000000000007</v>
      </c>
      <c r="H84">
        <f>BrentForwardCurves!B82-BrentForwardCurves!C82</f>
        <v>-0.27249999999999908</v>
      </c>
      <c r="K84" s="15">
        <f t="shared" si="2"/>
        <v>-0.41530000000000022</v>
      </c>
      <c r="L84" s="15">
        <f t="shared" si="3"/>
        <v>-0.38480000000000025</v>
      </c>
    </row>
    <row r="85" spans="1:12" x14ac:dyDescent="0.2">
      <c r="A85" s="1">
        <v>36068</v>
      </c>
      <c r="B85">
        <f>BrentForwardCurves!B83-'Dubai&amp;Tapis'!B84</f>
        <v>0.53159999999999918</v>
      </c>
      <c r="C85">
        <f>BrentForwardCurves!C83-'Dubai&amp;Tapis'!C84</f>
        <v>0.81589999999999918</v>
      </c>
      <c r="D85">
        <f>BrentForwardCurves!D83-'Dubai&amp;Tapis'!D84</f>
        <v>1.0505999999999993</v>
      </c>
      <c r="F85">
        <f>BrentForwardCurves!B83-'Dubai&amp;Tapis'!F84</f>
        <v>-4.3700000000001182E-2</v>
      </c>
      <c r="H85">
        <f>BrentForwardCurves!B83-BrentForwardCurves!C83</f>
        <v>-0.22770000000000046</v>
      </c>
      <c r="K85" s="15">
        <f t="shared" si="2"/>
        <v>-0.2843</v>
      </c>
      <c r="L85" s="15">
        <f t="shared" si="3"/>
        <v>-0.23470000000000013</v>
      </c>
    </row>
    <row r="86" spans="1:12" x14ac:dyDescent="0.2">
      <c r="A86" s="1">
        <v>36098</v>
      </c>
      <c r="B86">
        <f>BrentForwardCurves!B84-'Dubai&amp;Tapis'!B85</f>
        <v>0.43389999999999951</v>
      </c>
      <c r="C86">
        <f>BrentForwardCurves!C84-'Dubai&amp;Tapis'!C85</f>
        <v>0.59769999999999968</v>
      </c>
      <c r="D86">
        <f>BrentForwardCurves!D84-'Dubai&amp;Tapis'!D85</f>
        <v>0.85289999999999999</v>
      </c>
      <c r="F86">
        <f>BrentForwardCurves!B84-'Dubai&amp;Tapis'!F85</f>
        <v>-1.2370000000000001</v>
      </c>
      <c r="H86">
        <f>BrentForwardCurves!B84-BrentForwardCurves!C84</f>
        <v>-0.22130000000000116</v>
      </c>
      <c r="K86" s="15">
        <f t="shared" si="2"/>
        <v>-0.16380000000000017</v>
      </c>
      <c r="L86" s="15">
        <f t="shared" si="3"/>
        <v>-0.25520000000000032</v>
      </c>
    </row>
    <row r="87" spans="1:12" x14ac:dyDescent="0.2">
      <c r="A87" s="1">
        <v>36129</v>
      </c>
      <c r="B87">
        <f>BrentForwardCurves!B85-'Dubai&amp;Tapis'!B86</f>
        <v>7.809999999999917E-2</v>
      </c>
      <c r="C87">
        <f>BrentForwardCurves!C85-'Dubai&amp;Tapis'!C86</f>
        <v>0.32000000000000028</v>
      </c>
      <c r="D87">
        <f>BrentForwardCurves!D85-'Dubai&amp;Tapis'!D86</f>
        <v>0.59569999999999901</v>
      </c>
      <c r="F87">
        <f>BrentForwardCurves!B85-'Dubai&amp;Tapis'!F86</f>
        <v>-0.93379999999999974</v>
      </c>
      <c r="H87">
        <f>BrentForwardCurves!B85-BrentForwardCurves!C85</f>
        <v>-0.28000000000000114</v>
      </c>
      <c r="K87" s="15">
        <f t="shared" si="2"/>
        <v>-0.24190000000000111</v>
      </c>
      <c r="L87" s="15">
        <f t="shared" si="3"/>
        <v>-0.27569999999999872</v>
      </c>
    </row>
    <row r="88" spans="1:12" x14ac:dyDescent="0.2">
      <c r="A88" s="1">
        <v>36160</v>
      </c>
      <c r="B88">
        <f>BrentForwardCurves!B86-'Dubai&amp;Tapis'!B87</f>
        <v>9.7300000000000608E-2</v>
      </c>
      <c r="C88">
        <f>BrentForwardCurves!C86-'Dubai&amp;Tapis'!C87</f>
        <v>0.11359999999999992</v>
      </c>
      <c r="D88">
        <f>BrentForwardCurves!D86-'Dubai&amp;Tapis'!D87</f>
        <v>0.20310000000000095</v>
      </c>
      <c r="F88">
        <f>BrentForwardCurves!B86-'Dubai&amp;Tapis'!F87</f>
        <v>-0.76789999999999914</v>
      </c>
      <c r="H88">
        <f>BrentForwardCurves!B86-BrentForwardCurves!C86</f>
        <v>-0.21950000000000003</v>
      </c>
      <c r="K88" s="15">
        <f t="shared" si="2"/>
        <v>-1.6299999999999315E-2</v>
      </c>
      <c r="L88" s="15">
        <f t="shared" si="3"/>
        <v>-8.9500000000001023E-2</v>
      </c>
    </row>
    <row r="89" spans="1:12" x14ac:dyDescent="0.2">
      <c r="A89" s="1">
        <v>36189</v>
      </c>
      <c r="B89">
        <f>BrentForwardCurves!B87-'Dubai&amp;Tapis'!B88</f>
        <v>0.35630000000000095</v>
      </c>
      <c r="C89">
        <f>BrentForwardCurves!C87-'Dubai&amp;Tapis'!C88</f>
        <v>0.22550000000000026</v>
      </c>
      <c r="D89">
        <f>BrentForwardCurves!D87-'Dubai&amp;Tapis'!D88</f>
        <v>0.27200000000000024</v>
      </c>
      <c r="F89">
        <f>BrentForwardCurves!B87-'Dubai&amp;Tapis'!F88</f>
        <v>-1.3576999999999995</v>
      </c>
      <c r="H89">
        <f>BrentForwardCurves!B87-BrentForwardCurves!C87</f>
        <v>-1.8499999999999517E-2</v>
      </c>
      <c r="K89" s="15">
        <f t="shared" si="2"/>
        <v>0.13080000000000069</v>
      </c>
      <c r="L89" s="15">
        <f t="shared" si="3"/>
        <v>-4.6499999999999986E-2</v>
      </c>
    </row>
    <row r="90" spans="1:12" x14ac:dyDescent="0.2">
      <c r="A90" s="1">
        <v>36217</v>
      </c>
      <c r="B90">
        <f>BrentForwardCurves!B88-'Dubai&amp;Tapis'!B89</f>
        <v>0.51779999999999937</v>
      </c>
      <c r="C90">
        <f>BrentForwardCurves!C88-'Dubai&amp;Tapis'!C89</f>
        <v>0.44030000000000058</v>
      </c>
      <c r="D90">
        <f>BrentForwardCurves!D88-'Dubai&amp;Tapis'!D89</f>
        <v>0.46329999999999849</v>
      </c>
      <c r="F90">
        <f>BrentForwardCurves!B88-'Dubai&amp;Tapis'!F89</f>
        <v>-0.85440000000000005</v>
      </c>
      <c r="H90">
        <f>BrentForwardCurves!B88-BrentForwardCurves!C88</f>
        <v>-0.15200000000000102</v>
      </c>
      <c r="K90" s="15">
        <f t="shared" si="2"/>
        <v>7.7499999999998792E-2</v>
      </c>
      <c r="L90" s="15">
        <f t="shared" si="3"/>
        <v>-2.2999999999997911E-2</v>
      </c>
    </row>
    <row r="91" spans="1:12" x14ac:dyDescent="0.2">
      <c r="A91" s="1">
        <v>36250</v>
      </c>
      <c r="B91">
        <f>BrentForwardCurves!B89-'Dubai&amp;Tapis'!B90</f>
        <v>0.47609999999999886</v>
      </c>
      <c r="C91">
        <f>BrentForwardCurves!C89-'Dubai&amp;Tapis'!C90</f>
        <v>0.47909999999999897</v>
      </c>
      <c r="D91">
        <f>BrentForwardCurves!D89-'Dubai&amp;Tapis'!D90</f>
        <v>0.52070000000000149</v>
      </c>
      <c r="F91">
        <f>BrentForwardCurves!B89-'Dubai&amp;Tapis'!F90</f>
        <v>-0.58619999999999983</v>
      </c>
      <c r="H91">
        <f>BrentForwardCurves!B89-BrentForwardCurves!C89</f>
        <v>-4.6499999999999986E-2</v>
      </c>
      <c r="K91" s="15">
        <f t="shared" si="2"/>
        <v>-3.0000000000001137E-3</v>
      </c>
      <c r="L91" s="15">
        <f t="shared" si="3"/>
        <v>-4.1600000000002524E-2</v>
      </c>
    </row>
    <row r="92" spans="1:12" x14ac:dyDescent="0.2">
      <c r="A92" s="1">
        <v>36280</v>
      </c>
      <c r="B92">
        <f>BrentForwardCurves!B90-'Dubai&amp;Tapis'!B91</f>
        <v>0.4953000000000003</v>
      </c>
      <c r="C92">
        <f>BrentForwardCurves!C90-'Dubai&amp;Tapis'!C91</f>
        <v>0.38189999999999991</v>
      </c>
      <c r="D92">
        <f>BrentForwardCurves!D90-'Dubai&amp;Tapis'!D91</f>
        <v>0.39860000000000007</v>
      </c>
      <c r="F92">
        <f>BrentForwardCurves!B90-'Dubai&amp;Tapis'!F91</f>
        <v>-0.82469999999999821</v>
      </c>
      <c r="H92">
        <f>BrentForwardCurves!B90-BrentForwardCurves!C90</f>
        <v>0.14300000000000068</v>
      </c>
      <c r="K92" s="15">
        <f t="shared" si="2"/>
        <v>0.11340000000000039</v>
      </c>
      <c r="L92" s="15">
        <f t="shared" si="3"/>
        <v>-1.6700000000000159E-2</v>
      </c>
    </row>
    <row r="93" spans="1:12" x14ac:dyDescent="0.2">
      <c r="A93" s="1">
        <v>36311</v>
      </c>
      <c r="B93">
        <f>BrentForwardCurves!B91-'Dubai&amp;Tapis'!B92</f>
        <v>0.43389999999999951</v>
      </c>
      <c r="C93">
        <f>BrentForwardCurves!C91-'Dubai&amp;Tapis'!C92</f>
        <v>0.45290000000000141</v>
      </c>
      <c r="D93">
        <f>BrentForwardCurves!D91-'Dubai&amp;Tapis'!D92</f>
        <v>0.52270000000000039</v>
      </c>
      <c r="F93">
        <f>BrentForwardCurves!B91-'Dubai&amp;Tapis'!F92</f>
        <v>-0.79650000000000176</v>
      </c>
      <c r="H93">
        <f>BrentForwardCurves!B91-BrentForwardCurves!C91</f>
        <v>-1.0000000000001563E-2</v>
      </c>
      <c r="K93" s="15">
        <f t="shared" si="2"/>
        <v>-1.9000000000001904E-2</v>
      </c>
      <c r="L93" s="15">
        <f t="shared" si="3"/>
        <v>-6.9799999999998974E-2</v>
      </c>
    </row>
    <row r="94" spans="1:12" x14ac:dyDescent="0.2">
      <c r="A94" s="1">
        <v>36341</v>
      </c>
      <c r="B94">
        <f>BrentForwardCurves!B92-'Dubai&amp;Tapis'!B93</f>
        <v>0.70800000000000196</v>
      </c>
      <c r="C94">
        <f>BrentForwardCurves!C92-'Dubai&amp;Tapis'!C93</f>
        <v>0.72409999999999819</v>
      </c>
      <c r="D94">
        <f>BrentForwardCurves!D92-'Dubai&amp;Tapis'!D93</f>
        <v>0.78349999999999831</v>
      </c>
      <c r="F94">
        <f>BrentForwardCurves!B92-'Dubai&amp;Tapis'!F93</f>
        <v>-0.83840000000000003</v>
      </c>
      <c r="H94">
        <f>BrentForwardCurves!B92-BrentForwardCurves!C92</f>
        <v>-0.10499999999999687</v>
      </c>
      <c r="K94" s="15">
        <f t="shared" si="2"/>
        <v>-1.6099999999996228E-2</v>
      </c>
      <c r="L94" s="15">
        <f t="shared" si="3"/>
        <v>-5.9400000000000119E-2</v>
      </c>
    </row>
    <row r="95" spans="1:12" x14ac:dyDescent="0.2">
      <c r="A95" s="1">
        <v>36371</v>
      </c>
      <c r="B95">
        <f>BrentForwardCurves!B93-'Dubai&amp;Tapis'!B94</f>
        <v>0.9015999999999984</v>
      </c>
      <c r="C95">
        <f>BrentForwardCurves!C93-'Dubai&amp;Tapis'!C94</f>
        <v>0.70790000000000219</v>
      </c>
      <c r="D95">
        <f>BrentForwardCurves!D93-'Dubai&amp;Tapis'!D94</f>
        <v>0.671400000000002</v>
      </c>
      <c r="F95">
        <f>BrentForwardCurves!B93-'Dubai&amp;Tapis'!F94</f>
        <v>-0.87679999999999936</v>
      </c>
      <c r="H95">
        <f>BrentForwardCurves!B93-BrentForwardCurves!C93</f>
        <v>9.9999999999997868E-2</v>
      </c>
      <c r="K95" s="15">
        <f t="shared" si="2"/>
        <v>0.19369999999999621</v>
      </c>
      <c r="L95" s="15">
        <f t="shared" si="3"/>
        <v>3.6500000000000199E-2</v>
      </c>
    </row>
    <row r="96" spans="1:12" x14ac:dyDescent="0.2">
      <c r="A96" s="1">
        <v>36403</v>
      </c>
      <c r="B96">
        <f>BrentForwardCurves!B94-'Dubai&amp;Tapis'!B95</f>
        <v>0.95990000000000109</v>
      </c>
      <c r="C96">
        <f>BrentForwardCurves!C94-'Dubai&amp;Tapis'!C95</f>
        <v>0.77519999999999811</v>
      </c>
      <c r="D96">
        <f>BrentForwardCurves!D94-'Dubai&amp;Tapis'!D95</f>
        <v>0.69150000000000134</v>
      </c>
      <c r="F96">
        <f>BrentForwardCurves!B94-'Dubai&amp;Tapis'!F95</f>
        <v>-1.2862000000000009</v>
      </c>
      <c r="H96">
        <f>BrentForwardCurves!B94-BrentForwardCurves!C94</f>
        <v>0.22240000000000038</v>
      </c>
      <c r="K96" s="15">
        <f t="shared" si="2"/>
        <v>0.18470000000000297</v>
      </c>
      <c r="L96" s="15">
        <f t="shared" si="3"/>
        <v>8.3699999999996777E-2</v>
      </c>
    </row>
    <row r="97" spans="1:12" x14ac:dyDescent="0.2">
      <c r="A97" s="1">
        <v>36433</v>
      </c>
      <c r="B97">
        <f>BrentForwardCurves!B95-'Dubai&amp;Tapis'!B96</f>
        <v>0.93929999999999936</v>
      </c>
      <c r="C97">
        <f>BrentForwardCurves!C95-'Dubai&amp;Tapis'!C96</f>
        <v>0.97269999999999968</v>
      </c>
      <c r="D97">
        <f>BrentForwardCurves!D95-'Dubai&amp;Tapis'!D96</f>
        <v>0.95519999999999783</v>
      </c>
      <c r="F97">
        <f>BrentForwardCurves!B95-'Dubai&amp;Tapis'!F96</f>
        <v>-0.88230000000000075</v>
      </c>
      <c r="H97">
        <f>BrentForwardCurves!B95-BrentForwardCurves!C95</f>
        <v>0.42859999999999943</v>
      </c>
      <c r="K97" s="15">
        <f t="shared" si="2"/>
        <v>-3.3400000000000318E-2</v>
      </c>
      <c r="L97" s="15">
        <f t="shared" si="3"/>
        <v>1.7500000000001847E-2</v>
      </c>
    </row>
    <row r="98" spans="1:12" x14ac:dyDescent="0.2">
      <c r="A98" s="1">
        <v>36462</v>
      </c>
      <c r="B98">
        <f>BrentForwardCurves!B96-'Dubai&amp;Tapis'!B97</f>
        <v>0.77780000000000271</v>
      </c>
      <c r="C98">
        <f>BrentForwardCurves!C96-'Dubai&amp;Tapis'!C97</f>
        <v>1.0285000000000011</v>
      </c>
      <c r="D98">
        <f>BrentForwardCurves!D96-'Dubai&amp;Tapis'!D97</f>
        <v>1.0780999999999992</v>
      </c>
      <c r="F98">
        <f>BrentForwardCurves!B96-'Dubai&amp;Tapis'!F97</f>
        <v>-1.351899999999997</v>
      </c>
      <c r="H98">
        <f>BrentForwardCurves!B96-BrentForwardCurves!C96</f>
        <v>0.21189999999999998</v>
      </c>
      <c r="K98" s="15">
        <f t="shared" si="2"/>
        <v>-0.25069999999999837</v>
      </c>
      <c r="L98" s="15">
        <f t="shared" si="3"/>
        <v>-4.959999999999809E-2</v>
      </c>
    </row>
    <row r="99" spans="1:12" x14ac:dyDescent="0.2">
      <c r="A99" s="1">
        <v>36494</v>
      </c>
      <c r="B99">
        <f>BrentForwardCurves!B97-'Dubai&amp;Tapis'!B98</f>
        <v>1.1238000000000028</v>
      </c>
      <c r="C99">
        <f>BrentForwardCurves!C97-'Dubai&amp;Tapis'!C98</f>
        <v>0.99750000000000227</v>
      </c>
      <c r="D99">
        <f>BrentForwardCurves!D97-'Dubai&amp;Tapis'!D98</f>
        <v>0.93359999999999843</v>
      </c>
      <c r="F99">
        <f>BrentForwardCurves!B97-'Dubai&amp;Tapis'!F98</f>
        <v>-0.65539999999999665</v>
      </c>
      <c r="H99">
        <f>BrentForwardCurves!B97-BrentForwardCurves!C97</f>
        <v>0.73910000000000053</v>
      </c>
      <c r="K99" s="15">
        <f t="shared" si="2"/>
        <v>0.12630000000000052</v>
      </c>
      <c r="L99" s="15">
        <f t="shared" si="3"/>
        <v>6.3900000000003843E-2</v>
      </c>
    </row>
    <row r="100" spans="1:12" x14ac:dyDescent="0.2">
      <c r="A100" s="1">
        <v>36525</v>
      </c>
      <c r="B100">
        <f>BrentForwardCurves!B98-'Dubai&amp;Tapis'!B99</f>
        <v>1.5484000000000009</v>
      </c>
      <c r="C100">
        <f>BrentForwardCurves!C98-'Dubai&amp;Tapis'!C99</f>
        <v>1.2110999999999983</v>
      </c>
      <c r="D100">
        <f>BrentForwardCurves!D98-'Dubai&amp;Tapis'!D99</f>
        <v>1.0333999999999968</v>
      </c>
      <c r="F100">
        <f>BrentForwardCurves!B98-'Dubai&amp;Tapis'!F99</f>
        <v>-5.969999999999942E-2</v>
      </c>
      <c r="H100">
        <f>BrentForwardCurves!B98-BrentForwardCurves!C98</f>
        <v>0.93700000000000117</v>
      </c>
      <c r="K100" s="15">
        <f t="shared" si="2"/>
        <v>0.3373000000000026</v>
      </c>
      <c r="L100" s="15">
        <f t="shared" si="3"/>
        <v>0.17770000000000152</v>
      </c>
    </row>
    <row r="101" spans="1:12" x14ac:dyDescent="0.2">
      <c r="A101" s="1">
        <v>36556</v>
      </c>
      <c r="B101">
        <f>BrentForwardCurves!B99-'Dubai&amp;Tapis'!B100</f>
        <v>1.8354999999999997</v>
      </c>
      <c r="C101">
        <f>BrentForwardCurves!C99-'Dubai&amp;Tapis'!C100</f>
        <v>1.5683000000000007</v>
      </c>
      <c r="D101">
        <f>BrentForwardCurves!D99-'Dubai&amp;Tapis'!D100</f>
        <v>1.4212999999999987</v>
      </c>
      <c r="F101">
        <f>BrentForwardCurves!B99-'Dubai&amp;Tapis'!F100</f>
        <v>-0.56010000000000204</v>
      </c>
      <c r="H101">
        <f>BrentForwardCurves!B99-BrentForwardCurves!C99</f>
        <v>0.73649999999999949</v>
      </c>
      <c r="K101" s="15">
        <f t="shared" si="2"/>
        <v>0.26719999999999899</v>
      </c>
      <c r="L101" s="15">
        <f t="shared" si="3"/>
        <v>0.14700000000000202</v>
      </c>
    </row>
    <row r="102" spans="1:12" x14ac:dyDescent="0.2">
      <c r="A102" s="1">
        <v>36585</v>
      </c>
      <c r="B102">
        <f>BrentForwardCurves!B100-'Dubai&amp;Tapis'!B101</f>
        <v>2.3485999999999976</v>
      </c>
      <c r="C102">
        <f>BrentForwardCurves!C100-'Dubai&amp;Tapis'!C101</f>
        <v>1.7393000000000001</v>
      </c>
      <c r="D102">
        <f>BrentForwardCurves!D100-'Dubai&amp;Tapis'!D101</f>
        <v>1.4468999999999994</v>
      </c>
      <c r="F102">
        <f>BrentForwardCurves!B100-'Dubai&amp;Tapis'!F101</f>
        <v>-0.48310000000000031</v>
      </c>
      <c r="H102">
        <f>BrentForwardCurves!B100-BrentForwardCurves!C100</f>
        <v>1.1480999999999995</v>
      </c>
      <c r="K102" s="15">
        <f t="shared" si="2"/>
        <v>0.60929999999999751</v>
      </c>
      <c r="L102" s="15">
        <f t="shared" si="3"/>
        <v>0.29240000000000066</v>
      </c>
    </row>
    <row r="103" spans="1:12" x14ac:dyDescent="0.2">
      <c r="A103" s="1">
        <v>36616</v>
      </c>
      <c r="B103">
        <f>BrentForwardCurves!B101-'Dubai&amp;Tapis'!B102</f>
        <v>2.2133000000000003</v>
      </c>
      <c r="C103">
        <f>BrentForwardCurves!C101-'Dubai&amp;Tapis'!C102</f>
        <v>1.9819999999999993</v>
      </c>
      <c r="D103">
        <f>BrentForwardCurves!D101-'Dubai&amp;Tapis'!D102</f>
        <v>1.7698</v>
      </c>
      <c r="F103">
        <f>BrentForwardCurves!B101-'Dubai&amp;Tapis'!F102</f>
        <v>-1.204699999999999</v>
      </c>
      <c r="H103">
        <f>BrentForwardCurves!B101-BrentForwardCurves!C101</f>
        <v>0.76300000000000168</v>
      </c>
      <c r="K103" s="15">
        <f t="shared" si="2"/>
        <v>0.23130000000000095</v>
      </c>
      <c r="L103" s="15">
        <f t="shared" si="3"/>
        <v>0.21219999999999928</v>
      </c>
    </row>
    <row r="104" spans="1:12" x14ac:dyDescent="0.2">
      <c r="A104" s="1">
        <v>36644</v>
      </c>
      <c r="B104">
        <f>BrentForwardCurves!B102-'Dubai&amp;Tapis'!B103</f>
        <v>1.0287000000000006</v>
      </c>
      <c r="C104">
        <f>BrentForwardCurves!C102-'Dubai&amp;Tapis'!C103</f>
        <v>1.3216000000000001</v>
      </c>
      <c r="D104">
        <f>BrentForwardCurves!D102-'Dubai&amp;Tapis'!D103</f>
        <v>1.4327000000000005</v>
      </c>
      <c r="F104">
        <f>BrentForwardCurves!B102-'Dubai&amp;Tapis'!F103</f>
        <v>-2.1718000000000011</v>
      </c>
      <c r="H104">
        <f>BrentForwardCurves!B102-BrentForwardCurves!C102</f>
        <v>-4.3900000000000716E-2</v>
      </c>
      <c r="K104" s="15">
        <f t="shared" si="2"/>
        <v>-0.29289999999999949</v>
      </c>
      <c r="L104" s="15">
        <f t="shared" si="3"/>
        <v>-0.11110000000000042</v>
      </c>
    </row>
    <row r="105" spans="1:12" x14ac:dyDescent="0.2">
      <c r="A105" s="1">
        <v>36677</v>
      </c>
      <c r="B105">
        <f>BrentForwardCurves!B103-'Dubai&amp;Tapis'!B104</f>
        <v>1.7295000000000016</v>
      </c>
      <c r="C105">
        <f>BrentForwardCurves!C103-'Dubai&amp;Tapis'!C104</f>
        <v>1.911999999999999</v>
      </c>
      <c r="D105">
        <f>BrentForwardCurves!D103-'Dubai&amp;Tapis'!D104</f>
        <v>1.8125999999999998</v>
      </c>
      <c r="F105">
        <f>BrentForwardCurves!B103-'Dubai&amp;Tapis'!F104</f>
        <v>-1.2811999999999983</v>
      </c>
      <c r="H105">
        <f>BrentForwardCurves!B103-BrentForwardCurves!C103</f>
        <v>0.62520000000000309</v>
      </c>
      <c r="K105" s="15">
        <f t="shared" si="2"/>
        <v>-0.18249999999999744</v>
      </c>
      <c r="L105" s="15">
        <f t="shared" si="3"/>
        <v>9.9399999999999267E-2</v>
      </c>
    </row>
    <row r="106" spans="1:12" x14ac:dyDescent="0.2">
      <c r="A106" s="1">
        <v>36707</v>
      </c>
      <c r="B106">
        <f>BrentForwardCurves!B104-'Dubai&amp;Tapis'!B105</f>
        <v>2.5227000000000004</v>
      </c>
      <c r="C106">
        <f>BrentForwardCurves!C104-'Dubai&amp;Tapis'!C105</f>
        <v>1.8861000000000026</v>
      </c>
      <c r="D106">
        <f>BrentForwardCurves!D104-'Dubai&amp;Tapis'!D105</f>
        <v>1.5897000000000006</v>
      </c>
      <c r="F106">
        <f>BrentForwardCurves!B104-'Dubai&amp;Tapis'!F105</f>
        <v>-0.75730000000000075</v>
      </c>
      <c r="H106">
        <f>BrentForwardCurves!B104-BrentForwardCurves!C104</f>
        <v>1.1881999999999984</v>
      </c>
      <c r="K106" s="15">
        <f t="shared" si="2"/>
        <v>0.63659999999999783</v>
      </c>
      <c r="L106" s="15">
        <f t="shared" si="3"/>
        <v>0.296400000000002</v>
      </c>
    </row>
    <row r="107" spans="1:12" x14ac:dyDescent="0.2">
      <c r="A107" s="1">
        <v>36738</v>
      </c>
      <c r="B107">
        <f>BrentForwardCurves!B105-'Dubai&amp;Tapis'!B106</f>
        <v>2.5871999999999993</v>
      </c>
      <c r="C107">
        <f>BrentForwardCurves!C105-'Dubai&amp;Tapis'!C106</f>
        <v>2.4020999999999972</v>
      </c>
      <c r="D107">
        <f>BrentForwardCurves!D105-'Dubai&amp;Tapis'!D106</f>
        <v>2.1530000000000022</v>
      </c>
      <c r="F107">
        <f>BrentForwardCurves!B105-'Dubai&amp;Tapis'!F106</f>
        <v>-2.0766999999999989</v>
      </c>
      <c r="H107">
        <f>BrentForwardCurves!B105-BrentForwardCurves!C105</f>
        <v>0.61240000000000094</v>
      </c>
      <c r="K107" s="15">
        <f t="shared" si="2"/>
        <v>0.18510000000000204</v>
      </c>
      <c r="L107" s="15">
        <f t="shared" si="3"/>
        <v>0.24909999999999499</v>
      </c>
    </row>
    <row r="108" spans="1:12" x14ac:dyDescent="0.2">
      <c r="A108" s="1">
        <v>36769</v>
      </c>
      <c r="B108">
        <f>BrentForwardCurves!B106-'Dubai&amp;Tapis'!B107</f>
        <v>3.2222000000000008</v>
      </c>
      <c r="C108">
        <f>BrentForwardCurves!C106-'Dubai&amp;Tapis'!C107</f>
        <v>2.2796000000000021</v>
      </c>
      <c r="D108">
        <f>BrentForwardCurves!D106-'Dubai&amp;Tapis'!D107</f>
        <v>2.0517000000000003</v>
      </c>
      <c r="F108">
        <f>BrentForwardCurves!B106-'Dubai&amp;Tapis'!F107</f>
        <v>-1.8471999999999973</v>
      </c>
      <c r="H108">
        <f>BrentForwardCurves!B106-BrentForwardCurves!C106</f>
        <v>0.96549999999999869</v>
      </c>
      <c r="K108" s="15">
        <f t="shared" si="2"/>
        <v>0.94259999999999877</v>
      </c>
      <c r="L108" s="15">
        <f t="shared" si="3"/>
        <v>0.22790000000000177</v>
      </c>
    </row>
    <row r="109" spans="1:12" x14ac:dyDescent="0.2">
      <c r="A109" s="1">
        <v>36798</v>
      </c>
      <c r="B109">
        <f>BrentForwardCurves!B107-'Dubai&amp;Tapis'!B108</f>
        <v>2.3648000000000025</v>
      </c>
      <c r="C109">
        <f>BrentForwardCurves!C107-'Dubai&amp;Tapis'!C108</f>
        <v>1.6823999999999977</v>
      </c>
      <c r="D109">
        <f>BrentForwardCurves!D107-'Dubai&amp;Tapis'!D108</f>
        <v>1.6809999999999974</v>
      </c>
      <c r="F109">
        <f>BrentForwardCurves!B107-'Dubai&amp;Tapis'!F108</f>
        <v>-2.1146999999999991</v>
      </c>
      <c r="H109">
        <f>BrentForwardCurves!B107-BrentForwardCurves!C107</f>
        <v>0.19380000000000308</v>
      </c>
      <c r="K109" s="15">
        <f t="shared" si="2"/>
        <v>0.68240000000000478</v>
      </c>
      <c r="L109" s="15">
        <f t="shared" si="3"/>
        <v>1.4000000000002899E-3</v>
      </c>
    </row>
    <row r="110" spans="1:12" x14ac:dyDescent="0.2">
      <c r="A110" s="1">
        <v>36830</v>
      </c>
      <c r="B110">
        <f>BrentForwardCurves!B108-'Dubai&amp;Tapis'!B109</f>
        <v>0.86749999999999972</v>
      </c>
      <c r="C110">
        <f>BrentForwardCurves!C108-'Dubai&amp;Tapis'!C109</f>
        <v>1.3375000000000021</v>
      </c>
      <c r="D110">
        <f>BrentForwardCurves!D108-'Dubai&amp;Tapis'!D109</f>
        <v>1.8177000000000021</v>
      </c>
      <c r="F110">
        <f>BrentForwardCurves!B108-'Dubai&amp;Tapis'!F109</f>
        <v>-1.339100000000002</v>
      </c>
      <c r="H110">
        <f>BrentForwardCurves!B108-BrentForwardCurves!C108</f>
        <v>0.22179999999999822</v>
      </c>
      <c r="K110" s="15">
        <f t="shared" si="2"/>
        <v>-0.47000000000000242</v>
      </c>
      <c r="L110" s="15">
        <f t="shared" si="3"/>
        <v>-0.48019999999999996</v>
      </c>
    </row>
    <row r="111" spans="1:12" x14ac:dyDescent="0.2">
      <c r="A111" s="1">
        <v>36860</v>
      </c>
      <c r="B111">
        <f>BrentForwardCurves!B109-'Dubai&amp;Tapis'!B110</f>
        <v>2.0684000000000005</v>
      </c>
      <c r="C111">
        <f>BrentForwardCurves!C109-'Dubai&amp;Tapis'!C110</f>
        <v>2.665899999999997</v>
      </c>
      <c r="D111">
        <f>BrentForwardCurves!D109-'Dubai&amp;Tapis'!D110</f>
        <v>2.1112000000000002</v>
      </c>
      <c r="F111">
        <f>BrentForwardCurves!B109-'Dubai&amp;Tapis'!F110</f>
        <v>-0.26879999999999882</v>
      </c>
      <c r="H111">
        <f>BrentForwardCurves!B109-BrentForwardCurves!C109</f>
        <v>0.70780000000000243</v>
      </c>
      <c r="K111" s="15">
        <f t="shared" si="2"/>
        <v>-0.59749999999999659</v>
      </c>
      <c r="L111" s="15">
        <f t="shared" si="3"/>
        <v>0.55469999999999686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N249"/>
  <sheetViews>
    <sheetView tabSelected="1" workbookViewId="0">
      <selection activeCell="AT26" sqref="AT25:AT26"/>
    </sheetView>
  </sheetViews>
  <sheetFormatPr defaultRowHeight="12.75" x14ac:dyDescent="0.2"/>
  <cols>
    <col min="1" max="1" width="19.5703125" bestFit="1" customWidth="1"/>
    <col min="4" max="11" width="10.28515625" bestFit="1" customWidth="1"/>
    <col min="12" max="40" width="11.28515625" bestFit="1" customWidth="1"/>
  </cols>
  <sheetData>
    <row r="1" spans="1:66" ht="15" x14ac:dyDescent="0.2">
      <c r="A1" s="29" t="s">
        <v>225</v>
      </c>
      <c r="B1" s="15" t="s">
        <v>81</v>
      </c>
      <c r="C1" s="15" t="s">
        <v>82</v>
      </c>
      <c r="D1" s="15" t="s">
        <v>83</v>
      </c>
    </row>
    <row r="2" spans="1:66" x14ac:dyDescent="0.2">
      <c r="B2" s="36">
        <v>2.2246999999999986</v>
      </c>
      <c r="C2" s="37">
        <v>2.3321000000000005</v>
      </c>
      <c r="D2" s="38">
        <v>2.4502999999999986</v>
      </c>
    </row>
    <row r="3" spans="1:66" x14ac:dyDescent="0.2">
      <c r="B3" s="15"/>
      <c r="C3" s="15"/>
      <c r="D3" s="15"/>
    </row>
    <row r="4" spans="1:66" x14ac:dyDescent="0.2">
      <c r="A4" t="s">
        <v>226</v>
      </c>
      <c r="B4" s="35">
        <f>COUNTA(D6:AN6)</f>
        <v>37</v>
      </c>
    </row>
    <row r="6" spans="1:66" x14ac:dyDescent="0.2">
      <c r="A6" t="s">
        <v>84</v>
      </c>
      <c r="B6" s="15"/>
      <c r="D6" s="15" t="s">
        <v>81</v>
      </c>
      <c r="E6" s="15" t="s">
        <v>90</v>
      </c>
      <c r="F6" s="15" t="s">
        <v>91</v>
      </c>
      <c r="G6" s="15" t="s">
        <v>92</v>
      </c>
      <c r="H6" s="15" t="s">
        <v>93</v>
      </c>
      <c r="I6" s="15" t="s">
        <v>94</v>
      </c>
      <c r="J6" s="15" t="s">
        <v>95</v>
      </c>
      <c r="K6" s="15" t="s">
        <v>96</v>
      </c>
      <c r="L6" s="15" t="s">
        <v>97</v>
      </c>
      <c r="M6" s="15" t="s">
        <v>98</v>
      </c>
      <c r="N6" s="15" t="s">
        <v>99</v>
      </c>
      <c r="O6" s="15" t="s">
        <v>100</v>
      </c>
      <c r="P6" s="15" t="s">
        <v>101</v>
      </c>
      <c r="Q6" s="15" t="s">
        <v>102</v>
      </c>
      <c r="R6" s="15" t="s">
        <v>103</v>
      </c>
      <c r="S6" s="15" t="s">
        <v>104</v>
      </c>
      <c r="T6" s="15" t="s">
        <v>105</v>
      </c>
      <c r="U6" s="15" t="s">
        <v>106</v>
      </c>
      <c r="V6" s="15" t="s">
        <v>107</v>
      </c>
      <c r="W6" s="15" t="s">
        <v>108</v>
      </c>
      <c r="X6" s="15" t="s">
        <v>109</v>
      </c>
      <c r="Y6" s="15" t="s">
        <v>110</v>
      </c>
      <c r="Z6" s="15" t="s">
        <v>111</v>
      </c>
      <c r="AA6" s="15" t="s">
        <v>112</v>
      </c>
      <c r="AB6" s="15" t="s">
        <v>113</v>
      </c>
      <c r="AC6" s="15" t="s">
        <v>114</v>
      </c>
      <c r="AD6" s="15" t="s">
        <v>115</v>
      </c>
      <c r="AE6" s="15" t="s">
        <v>116</v>
      </c>
      <c r="AF6" s="15" t="s">
        <v>117</v>
      </c>
      <c r="AG6" s="15" t="s">
        <v>118</v>
      </c>
      <c r="AH6" s="15" t="s">
        <v>119</v>
      </c>
      <c r="AI6" s="15" t="s">
        <v>120</v>
      </c>
      <c r="AJ6" s="15" t="s">
        <v>121</v>
      </c>
      <c r="AK6" s="15" t="s">
        <v>122</v>
      </c>
      <c r="AL6" s="15" t="s">
        <v>123</v>
      </c>
      <c r="AM6" s="15" t="s">
        <v>124</v>
      </c>
      <c r="AN6" s="15" t="s">
        <v>125</v>
      </c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</row>
    <row r="7" spans="1:66" x14ac:dyDescent="0.2">
      <c r="A7" t="s">
        <v>85</v>
      </c>
      <c r="B7" s="32">
        <v>1.443409701938589</v>
      </c>
      <c r="D7">
        <f>B2</f>
        <v>2.2246999999999986</v>
      </c>
      <c r="E7">
        <f>D7*(1+$B$8) - $B$8*$B$7</f>
        <v>2.0821261623538874</v>
      </c>
      <c r="F7">
        <f t="shared" ref="F7:AN7" si="0">E7*(1+$B$8) - $B$8*$B$7</f>
        <v>1.965569925632269</v>
      </c>
      <c r="G7">
        <f t="shared" si="0"/>
        <v>1.8702834653461484</v>
      </c>
      <c r="H7">
        <f t="shared" si="0"/>
        <v>1.7923853642299996</v>
      </c>
      <c r="I7">
        <f t="shared" si="0"/>
        <v>1.7287025058335308</v>
      </c>
      <c r="J7">
        <f t="shared" si="0"/>
        <v>1.6766408201770628</v>
      </c>
      <c r="K7">
        <f t="shared" si="0"/>
        <v>1.6340796163988234</v>
      </c>
      <c r="L7">
        <f t="shared" si="0"/>
        <v>1.5992851981195955</v>
      </c>
      <c r="M7">
        <f t="shared" si="0"/>
        <v>1.570840242716129</v>
      </c>
      <c r="N7">
        <f t="shared" si="0"/>
        <v>1.5475860678248581</v>
      </c>
      <c r="O7">
        <f t="shared" si="0"/>
        <v>1.5285754333484225</v>
      </c>
      <c r="P7">
        <f t="shared" si="0"/>
        <v>1.5130339563927167</v>
      </c>
      <c r="Q7">
        <f t="shared" si="0"/>
        <v>1.500328567402984</v>
      </c>
      <c r="R7">
        <f t="shared" si="0"/>
        <v>1.4899417225850498</v>
      </c>
      <c r="S7">
        <f t="shared" si="0"/>
        <v>1.4814503221754256</v>
      </c>
      <c r="T7">
        <f t="shared" si="0"/>
        <v>1.4745084758129896</v>
      </c>
      <c r="U7">
        <f t="shared" si="0"/>
        <v>1.4688334129735259</v>
      </c>
      <c r="V7">
        <f t="shared" si="0"/>
        <v>1.4641939645400168</v>
      </c>
      <c r="W7">
        <f t="shared" si="0"/>
        <v>1.4604011463147262</v>
      </c>
      <c r="X7">
        <f t="shared" si="0"/>
        <v>1.4573004609000124</v>
      </c>
      <c r="Y7">
        <f t="shared" si="0"/>
        <v>1.4547656043711892</v>
      </c>
      <c r="Z7">
        <f t="shared" si="0"/>
        <v>1.4526933213878117</v>
      </c>
      <c r="AA7">
        <f t="shared" si="0"/>
        <v>1.4509991991704925</v>
      </c>
      <c r="AB7">
        <f t="shared" si="0"/>
        <v>1.4496142290142753</v>
      </c>
      <c r="AC7">
        <f t="shared" si="0"/>
        <v>1.4484819952745824</v>
      </c>
      <c r="AD7">
        <f t="shared" si="0"/>
        <v>1.4475563773213405</v>
      </c>
      <c r="AE7">
        <f t="shared" si="0"/>
        <v>1.4467996708522362</v>
      </c>
      <c r="AF7">
        <f t="shared" si="0"/>
        <v>1.4461810520383087</v>
      </c>
      <c r="AG7">
        <f t="shared" si="0"/>
        <v>1.4456753219400873</v>
      </c>
      <c r="AH7">
        <f t="shared" si="0"/>
        <v>1.4452618800490733</v>
      </c>
      <c r="AI7">
        <f t="shared" si="0"/>
        <v>1.4449238851426076</v>
      </c>
      <c r="AJ7">
        <f t="shared" si="0"/>
        <v>1.4446475692702208</v>
      </c>
      <c r="AK7">
        <f t="shared" si="0"/>
        <v>1.4444216769272524</v>
      </c>
      <c r="AL7">
        <f t="shared" si="0"/>
        <v>1.4442370065709282</v>
      </c>
      <c r="AM7">
        <f t="shared" si="0"/>
        <v>1.4440860358029208</v>
      </c>
      <c r="AN7">
        <f t="shared" si="0"/>
        <v>1.4439626149505089</v>
      </c>
    </row>
    <row r="8" spans="1:66" x14ac:dyDescent="0.2">
      <c r="A8" t="s">
        <v>86</v>
      </c>
      <c r="B8" s="33">
        <v>-0.18248509932847612</v>
      </c>
      <c r="E8">
        <f>C2-E7</f>
        <v>0.24997383764611314</v>
      </c>
      <c r="F8">
        <f>F7-D2</f>
        <v>-0.48473007436772964</v>
      </c>
    </row>
    <row r="9" spans="1:66" x14ac:dyDescent="0.2">
      <c r="B9" s="15"/>
    </row>
    <row r="10" spans="1:66" x14ac:dyDescent="0.2">
      <c r="A10" t="s">
        <v>88</v>
      </c>
      <c r="B10" s="15"/>
      <c r="E10" t="s">
        <v>126</v>
      </c>
      <c r="F10" t="s">
        <v>127</v>
      </c>
      <c r="G10" t="s">
        <v>128</v>
      </c>
      <c r="H10" t="s">
        <v>129</v>
      </c>
      <c r="I10" t="s">
        <v>130</v>
      </c>
      <c r="J10" t="s">
        <v>131</v>
      </c>
      <c r="K10" t="s">
        <v>132</v>
      </c>
      <c r="L10" t="s">
        <v>133</v>
      </c>
      <c r="M10" t="s">
        <v>134</v>
      </c>
      <c r="N10" t="s">
        <v>135</v>
      </c>
      <c r="O10" t="s">
        <v>136</v>
      </c>
      <c r="P10" t="s">
        <v>137</v>
      </c>
      <c r="Q10" t="s">
        <v>138</v>
      </c>
      <c r="R10" t="s">
        <v>139</v>
      </c>
      <c r="S10" t="s">
        <v>140</v>
      </c>
      <c r="T10" t="s">
        <v>141</v>
      </c>
      <c r="U10" t="s">
        <v>142</v>
      </c>
      <c r="V10" t="s">
        <v>143</v>
      </c>
      <c r="W10" t="s">
        <v>144</v>
      </c>
      <c r="X10" t="s">
        <v>145</v>
      </c>
      <c r="Y10" t="s">
        <v>146</v>
      </c>
      <c r="Z10" t="s">
        <v>147</v>
      </c>
      <c r="AA10" t="s">
        <v>148</v>
      </c>
      <c r="AB10" t="s">
        <v>149</v>
      </c>
      <c r="AC10" t="s">
        <v>150</v>
      </c>
      <c r="AD10" t="s">
        <v>151</v>
      </c>
      <c r="AE10" t="s">
        <v>152</v>
      </c>
      <c r="AF10" t="s">
        <v>153</v>
      </c>
      <c r="AG10" t="s">
        <v>154</v>
      </c>
      <c r="AH10" t="s">
        <v>155</v>
      </c>
      <c r="AI10" t="s">
        <v>156</v>
      </c>
      <c r="AJ10" t="s">
        <v>157</v>
      </c>
      <c r="AK10" t="s">
        <v>158</v>
      </c>
      <c r="AL10" t="s">
        <v>159</v>
      </c>
      <c r="AM10" t="s">
        <v>160</v>
      </c>
      <c r="AN10" t="s">
        <v>161</v>
      </c>
    </row>
    <row r="11" spans="1:66" x14ac:dyDescent="0.2">
      <c r="A11" t="s">
        <v>85</v>
      </c>
      <c r="B11" s="32">
        <v>2.6218181050655039E-2</v>
      </c>
      <c r="E11">
        <f>E8</f>
        <v>0.24997383764611314</v>
      </c>
      <c r="F11">
        <f>E11*(1+$B$12) - $B$12*$B$11</f>
        <v>0.13344304414833658</v>
      </c>
      <c r="G11">
        <f t="shared" ref="G11:AN11" si="1">F11*(1+$B$12) - $B$12*$B$11</f>
        <v>7.7600887710460323E-2</v>
      </c>
      <c r="H11">
        <f t="shared" si="1"/>
        <v>5.0841038729497676E-2</v>
      </c>
      <c r="I11">
        <f t="shared" si="1"/>
        <v>3.8017581270784223E-2</v>
      </c>
      <c r="J11">
        <f t="shared" si="1"/>
        <v>3.1872514409143134E-2</v>
      </c>
      <c r="K11">
        <f t="shared" si="1"/>
        <v>2.8927766718778197E-2</v>
      </c>
      <c r="L11">
        <f t="shared" si="1"/>
        <v>2.7516628458584581E-2</v>
      </c>
      <c r="M11">
        <f t="shared" si="1"/>
        <v>2.6840403736209308E-2</v>
      </c>
      <c r="N11">
        <f t="shared" si="1"/>
        <v>2.6516353366340679E-2</v>
      </c>
      <c r="O11">
        <f t="shared" si="1"/>
        <v>2.6361066760072945E-2</v>
      </c>
      <c r="P11">
        <f t="shared" si="1"/>
        <v>2.6286652618543266E-2</v>
      </c>
      <c r="Q11">
        <f t="shared" si="1"/>
        <v>2.6250992978650998E-2</v>
      </c>
      <c r="R11">
        <f t="shared" si="1"/>
        <v>2.6233904695549072E-2</v>
      </c>
      <c r="S11">
        <f t="shared" si="1"/>
        <v>2.6225715902273149E-2</v>
      </c>
      <c r="T11">
        <f t="shared" si="1"/>
        <v>2.6221791790358814E-2</v>
      </c>
      <c r="U11">
        <f t="shared" si="1"/>
        <v>2.6219911335718264E-2</v>
      </c>
      <c r="V11">
        <f t="shared" si="1"/>
        <v>2.62190102121692E-2</v>
      </c>
      <c r="W11">
        <f t="shared" si="1"/>
        <v>2.6218578389123233E-2</v>
      </c>
      <c r="X11">
        <f t="shared" si="1"/>
        <v>2.6218371457295497E-2</v>
      </c>
      <c r="Y11">
        <f t="shared" si="1"/>
        <v>2.621827229449784E-2</v>
      </c>
      <c r="Z11">
        <f t="shared" si="1"/>
        <v>2.6218224775174465E-2</v>
      </c>
      <c r="AA11">
        <f t="shared" si="1"/>
        <v>2.6218202003669953E-2</v>
      </c>
      <c r="AB11">
        <f t="shared" si="1"/>
        <v>2.6218191091447705E-2</v>
      </c>
      <c r="AC11">
        <f t="shared" si="1"/>
        <v>2.6218185862254599E-2</v>
      </c>
      <c r="AD11">
        <f t="shared" si="1"/>
        <v>2.621818335639833E-2</v>
      </c>
      <c r="AE11">
        <f t="shared" si="1"/>
        <v>2.6218182155579098E-2</v>
      </c>
      <c r="AF11">
        <f t="shared" si="1"/>
        <v>2.6218181580140339E-2</v>
      </c>
      <c r="AG11">
        <f t="shared" si="1"/>
        <v>2.621818130438712E-2</v>
      </c>
      <c r="AH11">
        <f t="shared" si="1"/>
        <v>2.621818117224476E-2</v>
      </c>
      <c r="AI11">
        <f t="shared" si="1"/>
        <v>2.6218181108921462E-2</v>
      </c>
      <c r="AJ11">
        <f t="shared" si="1"/>
        <v>2.6218181078576611E-2</v>
      </c>
      <c r="AK11">
        <f t="shared" si="1"/>
        <v>2.6218181064035201E-2</v>
      </c>
      <c r="AL11">
        <f t="shared" si="1"/>
        <v>2.6218181057066883E-2</v>
      </c>
      <c r="AM11">
        <f t="shared" si="1"/>
        <v>2.6218181053727627E-2</v>
      </c>
      <c r="AN11">
        <f t="shared" si="1"/>
        <v>2.6218181052127441E-2</v>
      </c>
    </row>
    <row r="12" spans="1:66" x14ac:dyDescent="0.2">
      <c r="A12" t="s">
        <v>86</v>
      </c>
      <c r="B12" s="33">
        <v>-0.52079484948378263</v>
      </c>
    </row>
    <row r="13" spans="1:66" x14ac:dyDescent="0.2">
      <c r="B13" s="15"/>
      <c r="F13">
        <f>D2-F7 - F11</f>
        <v>0.35128703021939306</v>
      </c>
    </row>
    <row r="14" spans="1:66" x14ac:dyDescent="0.2">
      <c r="A14" t="s">
        <v>87</v>
      </c>
      <c r="B14" s="15"/>
      <c r="F14" t="s">
        <v>162</v>
      </c>
      <c r="G14" t="s">
        <v>163</v>
      </c>
      <c r="H14" t="s">
        <v>164</v>
      </c>
      <c r="I14" t="s">
        <v>165</v>
      </c>
      <c r="J14" t="s">
        <v>166</v>
      </c>
      <c r="K14" t="s">
        <v>167</v>
      </c>
      <c r="L14" t="s">
        <v>168</v>
      </c>
      <c r="M14" t="s">
        <v>169</v>
      </c>
      <c r="N14" t="s">
        <v>170</v>
      </c>
      <c r="O14" t="s">
        <v>171</v>
      </c>
      <c r="P14" t="s">
        <v>172</v>
      </c>
      <c r="Q14" t="s">
        <v>173</v>
      </c>
      <c r="R14" t="s">
        <v>174</v>
      </c>
      <c r="S14" t="s">
        <v>175</v>
      </c>
      <c r="T14" t="s">
        <v>176</v>
      </c>
      <c r="U14" t="s">
        <v>177</v>
      </c>
      <c r="V14" t="s">
        <v>178</v>
      </c>
      <c r="W14" t="s">
        <v>179</v>
      </c>
      <c r="X14" t="s">
        <v>180</v>
      </c>
      <c r="Y14" t="s">
        <v>181</v>
      </c>
      <c r="Z14" t="s">
        <v>182</v>
      </c>
      <c r="AA14" t="s">
        <v>183</v>
      </c>
      <c r="AB14" t="s">
        <v>184</v>
      </c>
      <c r="AC14" t="s">
        <v>185</v>
      </c>
      <c r="AD14" t="s">
        <v>186</v>
      </c>
      <c r="AE14" t="s">
        <v>187</v>
      </c>
      <c r="AF14" t="s">
        <v>188</v>
      </c>
      <c r="AG14" t="s">
        <v>189</v>
      </c>
      <c r="AH14" t="s">
        <v>190</v>
      </c>
      <c r="AI14" t="s">
        <v>191</v>
      </c>
      <c r="AJ14" t="s">
        <v>192</v>
      </c>
      <c r="AK14" t="s">
        <v>193</v>
      </c>
      <c r="AL14" t="s">
        <v>194</v>
      </c>
      <c r="AM14" t="s">
        <v>195</v>
      </c>
      <c r="AN14" t="s">
        <v>196</v>
      </c>
    </row>
    <row r="15" spans="1:66" x14ac:dyDescent="0.2">
      <c r="A15" t="s">
        <v>85</v>
      </c>
      <c r="B15" s="32">
        <v>-1.3775274659854978E-2</v>
      </c>
      <c r="F15">
        <f>F13</f>
        <v>0.35128703021939306</v>
      </c>
      <c r="G15">
        <f>F15*(1+$B$16) - $B$16*$B$15</f>
        <v>0.17965755620292817</v>
      </c>
      <c r="H15">
        <f t="shared" ref="H15:AN15" si="2">G15*(1+$B$16) - $B$16*$B$15</f>
        <v>8.8717531514604153E-2</v>
      </c>
      <c r="I15">
        <f t="shared" si="2"/>
        <v>4.0531821352026771E-2</v>
      </c>
      <c r="J15">
        <f t="shared" si="2"/>
        <v>1.5000019795676171E-2</v>
      </c>
      <c r="K15">
        <f t="shared" si="2"/>
        <v>1.471675219795395E-3</v>
      </c>
      <c r="L15">
        <f t="shared" si="2"/>
        <v>-5.696487456067198E-3</v>
      </c>
      <c r="M15">
        <f t="shared" si="2"/>
        <v>-9.4946281568324478E-3</v>
      </c>
      <c r="N15">
        <f t="shared" si="2"/>
        <v>-1.1507120539488032E-2</v>
      </c>
      <c r="O15">
        <f t="shared" si="2"/>
        <v>-1.2573464814051302E-2</v>
      </c>
      <c r="P15">
        <f t="shared" si="2"/>
        <v>-1.3138480672840997E-2</v>
      </c>
      <c r="Q15">
        <f t="shared" si="2"/>
        <v>-1.3437861396589531E-2</v>
      </c>
      <c r="R15">
        <f t="shared" si="2"/>
        <v>-1.3596492019709009E-2</v>
      </c>
      <c r="S15">
        <f t="shared" si="2"/>
        <v>-1.3680544440573653E-2</v>
      </c>
      <c r="T15">
        <f t="shared" si="2"/>
        <v>-1.3725080667654387E-2</v>
      </c>
      <c r="U15">
        <f t="shared" si="2"/>
        <v>-1.3748678744927864E-2</v>
      </c>
      <c r="V15">
        <f t="shared" si="2"/>
        <v>-1.3761182481492606E-2</v>
      </c>
      <c r="W15">
        <f t="shared" si="2"/>
        <v>-1.3767807742791169E-2</v>
      </c>
      <c r="X15">
        <f t="shared" si="2"/>
        <v>-1.3771318220402957E-2</v>
      </c>
      <c r="Y15">
        <f t="shared" si="2"/>
        <v>-1.3773178290897919E-2</v>
      </c>
      <c r="Z15">
        <f t="shared" si="2"/>
        <v>-1.3774163872527783E-2</v>
      </c>
      <c r="AA15">
        <f t="shared" si="2"/>
        <v>-1.3774686095288563E-2</v>
      </c>
      <c r="AB15">
        <f t="shared" si="2"/>
        <v>-1.377496280155379E-2</v>
      </c>
      <c r="AC15">
        <f t="shared" si="2"/>
        <v>-1.3775109417831301E-2</v>
      </c>
      <c r="AD15">
        <f t="shared" si="2"/>
        <v>-1.377518710430079E-2</v>
      </c>
      <c r="AE15">
        <f t="shared" si="2"/>
        <v>-1.3775228267448866E-2</v>
      </c>
      <c r="AF15">
        <f t="shared" si="2"/>
        <v>-1.3775250078258016E-2</v>
      </c>
      <c r="AG15">
        <f t="shared" si="2"/>
        <v>-1.3775261634988198E-2</v>
      </c>
      <c r="AH15">
        <f t="shared" si="2"/>
        <v>-1.3775267758466315E-2</v>
      </c>
      <c r="AI15">
        <f t="shared" si="2"/>
        <v>-1.3775271003067828E-2</v>
      </c>
      <c r="AJ15">
        <f t="shared" si="2"/>
        <v>-1.3775272722260545E-2</v>
      </c>
      <c r="AK15">
        <f t="shared" si="2"/>
        <v>-1.3775273633196319E-2</v>
      </c>
      <c r="AL15">
        <f t="shared" si="2"/>
        <v>-1.377527411586704E-2</v>
      </c>
      <c r="AM15">
        <f t="shared" si="2"/>
        <v>-1.3775274371616162E-2</v>
      </c>
      <c r="AN15">
        <f t="shared" si="2"/>
        <v>-1.3775274507128035E-2</v>
      </c>
    </row>
    <row r="16" spans="1:66" x14ac:dyDescent="0.2">
      <c r="A16" t="s">
        <v>86</v>
      </c>
      <c r="B16" s="33">
        <v>-0.47013748536221761</v>
      </c>
    </row>
    <row r="18" spans="1:51" x14ac:dyDescent="0.2">
      <c r="A18" t="s">
        <v>197</v>
      </c>
      <c r="D18">
        <f>D7+D11+D15</f>
        <v>2.2246999999999986</v>
      </c>
      <c r="E18">
        <f>E7+E11+E15</f>
        <v>2.3321000000000005</v>
      </c>
      <c r="F18">
        <f>F7+F11+F15</f>
        <v>2.4502999999999986</v>
      </c>
      <c r="G18">
        <f t="shared" ref="G18:AN18" si="3">G7+G11+G15</f>
        <v>2.1275419092595369</v>
      </c>
      <c r="H18">
        <f t="shared" si="3"/>
        <v>1.9319439344741016</v>
      </c>
      <c r="I18">
        <f t="shared" si="3"/>
        <v>1.8072519084563416</v>
      </c>
      <c r="J18">
        <f t="shared" si="3"/>
        <v>1.7235133543818821</v>
      </c>
      <c r="K18">
        <f t="shared" si="3"/>
        <v>1.664479058337397</v>
      </c>
      <c r="L18">
        <f t="shared" si="3"/>
        <v>1.6211053391221129</v>
      </c>
      <c r="M18">
        <f t="shared" si="3"/>
        <v>1.5881860182955059</v>
      </c>
      <c r="N18">
        <f t="shared" si="3"/>
        <v>1.5625953006517106</v>
      </c>
      <c r="O18">
        <f t="shared" si="3"/>
        <v>1.5423630352944442</v>
      </c>
      <c r="P18">
        <f t="shared" si="3"/>
        <v>1.5261821283384189</v>
      </c>
      <c r="Q18">
        <f t="shared" si="3"/>
        <v>1.5131416989850455</v>
      </c>
      <c r="R18">
        <f t="shared" si="3"/>
        <v>1.5025791352608899</v>
      </c>
      <c r="S18">
        <f t="shared" si="3"/>
        <v>1.4939954936371251</v>
      </c>
      <c r="T18">
        <f t="shared" si="3"/>
        <v>1.4870051869356942</v>
      </c>
      <c r="U18">
        <f t="shared" si="3"/>
        <v>1.4813046455643162</v>
      </c>
      <c r="V18">
        <f t="shared" si="3"/>
        <v>1.4766517922706934</v>
      </c>
      <c r="W18">
        <f t="shared" si="3"/>
        <v>1.4728519169610583</v>
      </c>
      <c r="X18">
        <f t="shared" si="3"/>
        <v>1.469747514136905</v>
      </c>
      <c r="Y18">
        <f t="shared" si="3"/>
        <v>1.4672106983747892</v>
      </c>
      <c r="Z18">
        <f t="shared" si="3"/>
        <v>1.4651373822904585</v>
      </c>
      <c r="AA18">
        <f t="shared" si="3"/>
        <v>1.4634427150788738</v>
      </c>
      <c r="AB18">
        <f t="shared" si="3"/>
        <v>1.4620574573041691</v>
      </c>
      <c r="AC18">
        <f t="shared" si="3"/>
        <v>1.4609250717190057</v>
      </c>
      <c r="AD18">
        <f t="shared" si="3"/>
        <v>1.459999373573438</v>
      </c>
      <c r="AE18">
        <f t="shared" si="3"/>
        <v>1.4592426247403665</v>
      </c>
      <c r="AF18">
        <f t="shared" si="3"/>
        <v>1.4586239835401911</v>
      </c>
      <c r="AG18">
        <f t="shared" si="3"/>
        <v>1.4581182416094862</v>
      </c>
      <c r="AH18">
        <f t="shared" si="3"/>
        <v>1.4577047934628518</v>
      </c>
      <c r="AI18">
        <f t="shared" si="3"/>
        <v>1.4573667952484612</v>
      </c>
      <c r="AJ18">
        <f t="shared" si="3"/>
        <v>1.4570904776265368</v>
      </c>
      <c r="AK18">
        <f t="shared" si="3"/>
        <v>1.4568645843580912</v>
      </c>
      <c r="AL18">
        <f t="shared" si="3"/>
        <v>1.4566799135121282</v>
      </c>
      <c r="AM18">
        <f t="shared" si="3"/>
        <v>1.4565289424850323</v>
      </c>
      <c r="AN18">
        <f t="shared" si="3"/>
        <v>1.4564055214955083</v>
      </c>
    </row>
    <row r="20" spans="1:51" s="28" customFormat="1" ht="5.25" customHeight="1" x14ac:dyDescent="0.2">
      <c r="A20" s="27"/>
    </row>
    <row r="22" spans="1:51" ht="15" x14ac:dyDescent="0.2">
      <c r="A22" s="29" t="s">
        <v>227</v>
      </c>
    </row>
    <row r="24" spans="1:51" x14ac:dyDescent="0.2">
      <c r="A24" s="15" t="s">
        <v>18</v>
      </c>
      <c r="B24" s="15" t="s">
        <v>0</v>
      </c>
      <c r="C24" s="15" t="s">
        <v>1</v>
      </c>
      <c r="D24" t="s">
        <v>44</v>
      </c>
      <c r="F24" s="15" t="s">
        <v>0</v>
      </c>
      <c r="G24" s="15" t="s">
        <v>1</v>
      </c>
      <c r="H24" s="15" t="s">
        <v>2</v>
      </c>
      <c r="I24" s="15" t="s">
        <v>3</v>
      </c>
      <c r="J24" s="15" t="s">
        <v>4</v>
      </c>
      <c r="K24" s="15" t="s">
        <v>5</v>
      </c>
      <c r="L24" s="15" t="s">
        <v>6</v>
      </c>
      <c r="M24" s="15" t="s">
        <v>7</v>
      </c>
      <c r="N24" s="15" t="s">
        <v>8</v>
      </c>
      <c r="O24" t="s">
        <v>9</v>
      </c>
      <c r="P24" t="s">
        <v>10</v>
      </c>
      <c r="Q24" t="s">
        <v>11</v>
      </c>
      <c r="R24" t="s">
        <v>12</v>
      </c>
      <c r="S24" t="s">
        <v>13</v>
      </c>
      <c r="T24" t="s">
        <v>14</v>
      </c>
      <c r="U24" t="s">
        <v>15</v>
      </c>
      <c r="V24" t="s">
        <v>16</v>
      </c>
      <c r="W24" t="s">
        <v>17</v>
      </c>
      <c r="X24" t="s">
        <v>228</v>
      </c>
      <c r="Y24" t="s">
        <v>229</v>
      </c>
      <c r="Z24" t="s">
        <v>230</v>
      </c>
      <c r="AA24" t="s">
        <v>231</v>
      </c>
      <c r="AB24" t="s">
        <v>232</v>
      </c>
      <c r="AC24" t="s">
        <v>233</v>
      </c>
      <c r="AD24" t="s">
        <v>234</v>
      </c>
      <c r="AE24" t="s">
        <v>235</v>
      </c>
      <c r="AF24" t="s">
        <v>236</v>
      </c>
      <c r="AG24" t="s">
        <v>237</v>
      </c>
      <c r="AH24" t="s">
        <v>238</v>
      </c>
      <c r="AI24" t="s">
        <v>239</v>
      </c>
      <c r="AJ24" t="s">
        <v>240</v>
      </c>
      <c r="AK24" t="s">
        <v>241</v>
      </c>
      <c r="AL24" t="s">
        <v>242</v>
      </c>
      <c r="AM24" t="s">
        <v>243</v>
      </c>
      <c r="AN24" t="s">
        <v>244</v>
      </c>
      <c r="AO24" t="s">
        <v>245</v>
      </c>
      <c r="AP24" t="s">
        <v>246</v>
      </c>
      <c r="AQ24" t="s">
        <v>247</v>
      </c>
      <c r="AR24" s="15"/>
      <c r="AS24" s="15"/>
      <c r="AT24" s="15"/>
      <c r="AU24" s="15"/>
      <c r="AV24" s="15"/>
      <c r="AW24" s="15"/>
      <c r="AX24" s="15"/>
      <c r="AY24" s="15"/>
    </row>
    <row r="25" spans="1:51" x14ac:dyDescent="0.2">
      <c r="A25" s="15"/>
    </row>
    <row r="26" spans="1:51" x14ac:dyDescent="0.2">
      <c r="A26" s="30">
        <v>33634</v>
      </c>
      <c r="B26" s="31">
        <v>2.6692999999999998</v>
      </c>
      <c r="C26" s="31">
        <v>2.8382000000000005</v>
      </c>
      <c r="D26" s="31">
        <v>2.9441000000000006</v>
      </c>
      <c r="F26" s="31">
        <v>2.6692999999999998</v>
      </c>
      <c r="G26" s="31">
        <v>2.8382000000000005</v>
      </c>
      <c r="H26" s="31">
        <v>2.9441000000000006</v>
      </c>
      <c r="I26" s="34">
        <v>2.4711985371722927</v>
      </c>
      <c r="J26" s="34">
        <v>2.1822509012505349</v>
      </c>
      <c r="K26" s="34">
        <v>1.9962092805539831</v>
      </c>
      <c r="L26" s="34">
        <v>1.8699536489133919</v>
      </c>
      <c r="M26" s="34">
        <v>1.7800675472249252</v>
      </c>
      <c r="N26" s="34">
        <v>1.7134748136945639</v>
      </c>
      <c r="O26" s="34">
        <v>1.6626026395012514</v>
      </c>
      <c r="P26" s="34">
        <v>1.6228650287342934</v>
      </c>
      <c r="Q26" s="34">
        <v>1.5913408181372504</v>
      </c>
      <c r="R26" s="34">
        <v>1.5660698758747136</v>
      </c>
      <c r="S26" s="34">
        <v>1.5456713793890171</v>
      </c>
      <c r="T26" s="34">
        <v>1.5291314443990474</v>
      </c>
      <c r="U26" s="34">
        <v>1.5156809357903156</v>
      </c>
      <c r="V26" s="34">
        <v>1.5047221566546005</v>
      </c>
      <c r="W26" s="34">
        <v>1.4957826789035764</v>
      </c>
      <c r="X26" s="34">
        <v>1.4884847382059778</v>
      </c>
      <c r="Y26" s="34">
        <v>1.482523923017981</v>
      </c>
      <c r="Z26" s="34">
        <v>1.4776536825975632</v>
      </c>
      <c r="AA26" s="34">
        <v>1.4736736678314653</v>
      </c>
      <c r="AB26" s="34">
        <v>1.4704207244990395</v>
      </c>
      <c r="AC26" s="34">
        <v>1.4677618043272134</v>
      </c>
      <c r="AD26" s="34">
        <v>1.4655883130981864</v>
      </c>
      <c r="AE26" s="34">
        <v>1.4638115652478112</v>
      </c>
      <c r="AF26" s="34">
        <v>1.4623591072999411</v>
      </c>
      <c r="AG26" s="34">
        <v>1.4611717328740905</v>
      </c>
      <c r="AH26" s="34">
        <v>1.4602010532558578</v>
      </c>
      <c r="AI26" s="34">
        <v>1.4594075170020007</v>
      </c>
      <c r="AJ26" s="34">
        <v>1.4587587939357394</v>
      </c>
      <c r="AK26" s="34">
        <v>1.4582284556163942</v>
      </c>
      <c r="AL26" s="34">
        <v>1.4577948974343653</v>
      </c>
      <c r="AM26" s="34">
        <v>1.4574404578454025</v>
      </c>
      <c r="AN26" s="34">
        <v>1.4571506985622236</v>
      </c>
      <c r="AO26" s="34">
        <v>1.4569138162221178</v>
      </c>
      <c r="AP26" s="34">
        <v>1.4567201614806486</v>
      </c>
      <c r="AQ26" s="34">
        <v>1.4565618458974794</v>
      </c>
    </row>
    <row r="27" spans="1:51" x14ac:dyDescent="0.2">
      <c r="A27" s="30">
        <v>33662</v>
      </c>
      <c r="B27" s="31">
        <v>2.2739999999999991</v>
      </c>
      <c r="C27" s="31">
        <v>2.5670000000000002</v>
      </c>
      <c r="D27" s="31">
        <v>2.7454999999999998</v>
      </c>
      <c r="F27" s="31">
        <v>2.2739999999999991</v>
      </c>
      <c r="G27" s="31">
        <v>2.5670000000000002</v>
      </c>
      <c r="H27" s="31">
        <v>2.7454999999999998</v>
      </c>
      <c r="I27" s="34">
        <v>2.2887112126125251</v>
      </c>
      <c r="J27" s="34">
        <v>2.0228260175989692</v>
      </c>
      <c r="K27" s="34">
        <v>1.860656421665797</v>
      </c>
      <c r="L27" s="34">
        <v>1.7564689438714154</v>
      </c>
      <c r="M27" s="34">
        <v>1.6859252800349984</v>
      </c>
      <c r="N27" s="34">
        <v>1.6358103798231254</v>
      </c>
      <c r="O27" s="34">
        <v>1.5987497725166548</v>
      </c>
      <c r="P27" s="34">
        <v>1.5704782274039317</v>
      </c>
      <c r="Q27" s="34">
        <v>1.5484176799918044</v>
      </c>
      <c r="R27" s="34">
        <v>1.5309298126472926</v>
      </c>
      <c r="S27" s="34">
        <v>1.5169180577643864</v>
      </c>
      <c r="T27" s="34">
        <v>1.5056117795376942</v>
      </c>
      <c r="U27" s="34">
        <v>1.4964462918660661</v>
      </c>
      <c r="V27" s="34">
        <v>1.4889939194314967</v>
      </c>
      <c r="W27" s="34">
        <v>1.4829227176208983</v>
      </c>
      <c r="X27" s="34">
        <v>1.4779705395808262</v>
      </c>
      <c r="Y27" s="34">
        <v>1.4739278920088661</v>
      </c>
      <c r="Z27" s="34">
        <v>1.470626028540962</v>
      </c>
      <c r="AA27" s="34">
        <v>1.4679283141134329</v>
      </c>
      <c r="AB27" s="34">
        <v>1.465723737842936</v>
      </c>
      <c r="AC27" s="34">
        <v>1.4639219086985189</v>
      </c>
      <c r="AD27" s="34">
        <v>1.4624491206880879</v>
      </c>
      <c r="AE27" s="34">
        <v>1.4612452178888871</v>
      </c>
      <c r="AF27" s="34">
        <v>1.4602610744177424</v>
      </c>
      <c r="AG27" s="34">
        <v>1.4594565567424558</v>
      </c>
      <c r="AH27" s="34">
        <v>1.4587988696367387</v>
      </c>
      <c r="AI27" s="34">
        <v>1.4582612101701644</v>
      </c>
      <c r="AJ27" s="34">
        <v>1.4578216705824369</v>
      </c>
      <c r="AK27" s="34">
        <v>1.4574623430804787</v>
      </c>
      <c r="AL27" s="34">
        <v>1.4571685888988424</v>
      </c>
      <c r="AM27" s="34">
        <v>1.4569284412208787</v>
      </c>
      <c r="AN27" s="34">
        <v>1.4567321173083163</v>
      </c>
      <c r="AO27" s="34">
        <v>1.4565716197919616</v>
      </c>
      <c r="AP27" s="34">
        <v>1.4564404107905566</v>
      </c>
      <c r="AQ27" s="34">
        <v>1.4563331455348434</v>
      </c>
    </row>
    <row r="28" spans="1:51" x14ac:dyDescent="0.2">
      <c r="A28" s="30">
        <v>33694</v>
      </c>
      <c r="B28" s="31">
        <v>1.907</v>
      </c>
      <c r="C28" s="31">
        <v>2.2215999999999987</v>
      </c>
      <c r="D28" s="31">
        <v>2.3814000000000011</v>
      </c>
      <c r="F28" s="31">
        <v>1.907</v>
      </c>
      <c r="G28" s="31">
        <v>2.2215999999999987</v>
      </c>
      <c r="H28" s="31">
        <v>2.3814000000000011</v>
      </c>
      <c r="I28" s="34">
        <v>2.0263350787123566</v>
      </c>
      <c r="J28" s="34">
        <v>1.8266510993368998</v>
      </c>
      <c r="K28" s="34">
        <v>1.7098098070400445</v>
      </c>
      <c r="L28" s="34">
        <v>1.6381132421003424</v>
      </c>
      <c r="M28" s="34">
        <v>1.5917567796576029</v>
      </c>
      <c r="N28" s="34">
        <v>1.5601784182615428</v>
      </c>
      <c r="O28" s="34">
        <v>1.5376265759543346</v>
      </c>
      <c r="P28" s="34">
        <v>1.5208792352112632</v>
      </c>
      <c r="Q28" s="34">
        <v>1.5080637214624111</v>
      </c>
      <c r="R28" s="34">
        <v>1.4980415844166755</v>
      </c>
      <c r="S28" s="34">
        <v>1.4900848497046815</v>
      </c>
      <c r="T28" s="34">
        <v>1.4837032933704535</v>
      </c>
      <c r="U28" s="34">
        <v>1.4785505325542236</v>
      </c>
      <c r="V28" s="34">
        <v>1.4743716327929017</v>
      </c>
      <c r="W28" s="34">
        <v>1.4709728676865821</v>
      </c>
      <c r="X28" s="34">
        <v>1.4682035123445483</v>
      </c>
      <c r="Y28" s="34">
        <v>1.4659443365662306</v>
      </c>
      <c r="Z28" s="34">
        <v>1.4640999514436901</v>
      </c>
      <c r="AA28" s="34">
        <v>1.4625934645522343</v>
      </c>
      <c r="AB28" s="34">
        <v>1.4613625854543604</v>
      </c>
      <c r="AC28" s="34">
        <v>1.4603566896056557</v>
      </c>
      <c r="AD28" s="34">
        <v>1.4595345474149857</v>
      </c>
      <c r="AE28" s="34">
        <v>1.4588625353533453</v>
      </c>
      <c r="AF28" s="34">
        <v>1.4583132089115884</v>
      </c>
      <c r="AG28" s="34">
        <v>1.4578641545223838</v>
      </c>
      <c r="AH28" s="34">
        <v>1.45749706071854</v>
      </c>
      <c r="AI28" s="34">
        <v>1.4571969638983955</v>
      </c>
      <c r="AJ28" s="34">
        <v>1.4569516344110214</v>
      </c>
      <c r="AK28" s="34">
        <v>1.4567510760824844</v>
      </c>
      <c r="AL28" s="34">
        <v>1.456587117813348</v>
      </c>
      <c r="AM28" s="34">
        <v>1.4564530800943085</v>
      </c>
      <c r="AN28" s="34">
        <v>1.4563435025835969</v>
      </c>
      <c r="AO28" s="34">
        <v>1.4562539215059356</v>
      </c>
      <c r="AP28" s="34">
        <v>1.4561806877300718</v>
      </c>
      <c r="AQ28" s="34">
        <v>1.4561208180746332</v>
      </c>
    </row>
    <row r="29" spans="1:51" x14ac:dyDescent="0.2">
      <c r="A29" s="30">
        <v>33724</v>
      </c>
      <c r="B29" s="31">
        <v>2.2162000000000006</v>
      </c>
      <c r="C29" s="31">
        <v>2.2751000000000019</v>
      </c>
      <c r="D29" s="31">
        <v>2.3607000000000014</v>
      </c>
      <c r="F29" s="31">
        <v>2.2162000000000006</v>
      </c>
      <c r="G29" s="31">
        <v>2.2751000000000019</v>
      </c>
      <c r="H29" s="31">
        <v>2.3607000000000014</v>
      </c>
      <c r="I29" s="34">
        <v>2.0796471338596856</v>
      </c>
      <c r="J29" s="34">
        <v>1.9058126248041676</v>
      </c>
      <c r="K29" s="34">
        <v>1.7925927995714219</v>
      </c>
      <c r="L29" s="34">
        <v>1.7149869226057972</v>
      </c>
      <c r="M29" s="34">
        <v>1.6592953971185338</v>
      </c>
      <c r="N29" s="34">
        <v>1.6177927138327399</v>
      </c>
      <c r="O29" s="34">
        <v>1.5859576836914098</v>
      </c>
      <c r="P29" s="34">
        <v>1.5610228468740464</v>
      </c>
      <c r="Q29" s="34">
        <v>1.5412072101061263</v>
      </c>
      <c r="R29" s="34">
        <v>1.5253047931269763</v>
      </c>
      <c r="S29" s="34">
        <v>1.5124597189572269</v>
      </c>
      <c r="T29" s="34">
        <v>1.502040024020195</v>
      </c>
      <c r="U29" s="34">
        <v>1.4935643951724684</v>
      </c>
      <c r="V29" s="34">
        <v>1.4866578014100877</v>
      </c>
      <c r="W29" s="34">
        <v>1.4810232964056853</v>
      </c>
      <c r="X29" s="34">
        <v>1.4764231720888965</v>
      </c>
      <c r="Y29" s="34">
        <v>1.4726657448143581</v>
      </c>
      <c r="Z29" s="34">
        <v>1.4695956983311735</v>
      </c>
      <c r="AA29" s="34">
        <v>1.4670867879457201</v>
      </c>
      <c r="AB29" s="34">
        <v>1.4650361895755153</v>
      </c>
      <c r="AC29" s="34">
        <v>1.4633600442930232</v>
      </c>
      <c r="AD29" s="34">
        <v>1.4619899020858216</v>
      </c>
      <c r="AE29" s="34">
        <v>1.4608698598089211</v>
      </c>
      <c r="AF29" s="34">
        <v>1.4599542451820209</v>
      </c>
      <c r="AG29" s="34">
        <v>1.4592057359172901</v>
      </c>
      <c r="AH29" s="34">
        <v>1.4585938286521825</v>
      </c>
      <c r="AI29" s="34">
        <v>1.4580935907401606</v>
      </c>
      <c r="AJ29" s="34">
        <v>1.4576846416441718</v>
      </c>
      <c r="AK29" s="34">
        <v>1.4573503211715382</v>
      </c>
      <c r="AL29" s="34">
        <v>1.4570770100002808</v>
      </c>
      <c r="AM29" s="34">
        <v>1.4568535744665674</v>
      </c>
      <c r="AN29" s="34">
        <v>1.4566709128112496</v>
      </c>
      <c r="AO29" s="34">
        <v>1.456521584304123</v>
      </c>
      <c r="AP29" s="34">
        <v>1.456399506086818</v>
      </c>
      <c r="AQ29" s="34">
        <v>1.4562997053581248</v>
      </c>
    </row>
    <row r="30" spans="1:51" x14ac:dyDescent="0.2">
      <c r="A30" s="30">
        <v>33753</v>
      </c>
      <c r="B30" s="31">
        <v>2.2246999999999986</v>
      </c>
      <c r="C30" s="31">
        <v>2.3321000000000005</v>
      </c>
      <c r="D30" s="31">
        <v>2.4502999999999986</v>
      </c>
      <c r="F30" s="31">
        <v>2.2246999999999986</v>
      </c>
      <c r="G30" s="31">
        <v>2.3321000000000005</v>
      </c>
      <c r="H30" s="31">
        <v>2.4502999999999986</v>
      </c>
      <c r="I30" s="34">
        <v>2.1275419092595369</v>
      </c>
      <c r="J30" s="34">
        <v>1.9319439344741014</v>
      </c>
      <c r="K30" s="34">
        <v>1.8072519084563419</v>
      </c>
      <c r="L30" s="34">
        <v>1.7235133543818821</v>
      </c>
      <c r="M30" s="34">
        <v>1.664479058337397</v>
      </c>
      <c r="N30" s="34">
        <v>1.6211053391221129</v>
      </c>
      <c r="O30" s="34">
        <v>1.5881860182955059</v>
      </c>
      <c r="P30" s="34">
        <v>1.5625953006517108</v>
      </c>
      <c r="Q30" s="34">
        <v>1.5423630352944442</v>
      </c>
      <c r="R30" s="34">
        <v>1.5261821283384189</v>
      </c>
      <c r="S30" s="34">
        <v>1.5131416989850455</v>
      </c>
      <c r="T30" s="34">
        <v>1.5025791352608897</v>
      </c>
      <c r="U30" s="34">
        <v>1.4939954936371251</v>
      </c>
      <c r="V30" s="34">
        <v>1.4870051869356939</v>
      </c>
      <c r="W30" s="34">
        <v>1.4813046455643162</v>
      </c>
      <c r="X30" s="34">
        <v>1.4766517922706937</v>
      </c>
      <c r="Y30" s="34">
        <v>1.4728519169610585</v>
      </c>
      <c r="Z30" s="34">
        <v>1.4697475141369052</v>
      </c>
      <c r="AA30" s="34">
        <v>1.4672106983747892</v>
      </c>
      <c r="AB30" s="34">
        <v>1.4651373822904585</v>
      </c>
      <c r="AC30" s="34">
        <v>1.463442715078874</v>
      </c>
      <c r="AD30" s="34">
        <v>1.4620574573041694</v>
      </c>
      <c r="AE30" s="34">
        <v>1.4609250717190059</v>
      </c>
      <c r="AF30" s="34">
        <v>1.4599993735734382</v>
      </c>
      <c r="AG30" s="34">
        <v>1.4592426247403667</v>
      </c>
      <c r="AH30" s="34">
        <v>1.4586239835401913</v>
      </c>
      <c r="AI30" s="34">
        <v>1.4581182416094864</v>
      </c>
      <c r="AJ30" s="34">
        <v>1.457704793462852</v>
      </c>
      <c r="AK30" s="34">
        <v>1.4573667952484612</v>
      </c>
      <c r="AL30" s="34">
        <v>1.4570904776265368</v>
      </c>
      <c r="AM30" s="34">
        <v>1.4568645843580914</v>
      </c>
      <c r="AN30" s="34">
        <v>1.456679913512128</v>
      </c>
      <c r="AO30" s="34">
        <v>1.4565289424850323</v>
      </c>
      <c r="AP30" s="34">
        <v>1.4564055214955083</v>
      </c>
      <c r="AQ30" s="34">
        <v>1.4563046230370384</v>
      </c>
    </row>
    <row r="31" spans="1:51" x14ac:dyDescent="0.2">
      <c r="A31" s="30">
        <v>33785</v>
      </c>
      <c r="B31" s="31">
        <v>2.1059000000000019</v>
      </c>
      <c r="C31" s="31">
        <v>2.1605000000000025</v>
      </c>
      <c r="D31" s="31">
        <v>2.2822999999999993</v>
      </c>
      <c r="F31" s="31">
        <v>2.1059000000000019</v>
      </c>
      <c r="G31" s="31">
        <v>2.1605000000000025</v>
      </c>
      <c r="H31" s="31">
        <v>2.2822999999999993</v>
      </c>
      <c r="I31" s="34">
        <v>2.0174940790202629</v>
      </c>
      <c r="J31" s="34">
        <v>1.8558289524000993</v>
      </c>
      <c r="K31" s="34">
        <v>1.7520726613008857</v>
      </c>
      <c r="L31" s="34">
        <v>1.6819963865823306</v>
      </c>
      <c r="M31" s="34">
        <v>1.6323747459259113</v>
      </c>
      <c r="N31" s="34">
        <v>1.5958003841930157</v>
      </c>
      <c r="O31" s="34">
        <v>1.5679818777655687</v>
      </c>
      <c r="P31" s="34">
        <v>1.5463266510062592</v>
      </c>
      <c r="Q31" s="34">
        <v>1.5291913123858878</v>
      </c>
      <c r="R31" s="34">
        <v>1.5154802445620106</v>
      </c>
      <c r="S31" s="34">
        <v>1.504427009202302</v>
      </c>
      <c r="T31" s="34">
        <v>1.4954725088268548</v>
      </c>
      <c r="U31" s="34">
        <v>1.4881949450443905</v>
      </c>
      <c r="V31" s="34">
        <v>1.4822679500027871</v>
      </c>
      <c r="W31" s="34">
        <v>1.4774343830674477</v>
      </c>
      <c r="X31" s="34">
        <v>1.4734890986892928</v>
      </c>
      <c r="Y31" s="34">
        <v>1.4702670487323706</v>
      </c>
      <c r="Z31" s="34">
        <v>1.4676347018973013</v>
      </c>
      <c r="AA31" s="34">
        <v>1.4654836292794378</v>
      </c>
      <c r="AB31" s="34">
        <v>1.4637255752469251</v>
      </c>
      <c r="AC31" s="34">
        <v>1.462288593018477</v>
      </c>
      <c r="AD31" s="34">
        <v>1.4611139722204496</v>
      </c>
      <c r="AE31" s="34">
        <v>1.4601537727371388</v>
      </c>
      <c r="AF31" s="34">
        <v>1.4593688325939647</v>
      </c>
      <c r="AG31" s="34">
        <v>1.4587271520041636</v>
      </c>
      <c r="AH31" s="34">
        <v>1.4582025789560651</v>
      </c>
      <c r="AI31" s="34">
        <v>1.4577737381672291</v>
      </c>
      <c r="AJ31" s="34">
        <v>1.4574231573370773</v>
      </c>
      <c r="AK31" s="34">
        <v>1.4571365538204968</v>
      </c>
      <c r="AL31" s="34">
        <v>1.4569022519874435</v>
      </c>
      <c r="AM31" s="34">
        <v>1.4567107071773704</v>
      </c>
      <c r="AN31" s="34">
        <v>1.4565541166683253</v>
      </c>
      <c r="AO31" s="34">
        <v>1.456426101714168</v>
      </c>
      <c r="AP31" s="34">
        <v>1.4563214476452935</v>
      </c>
      <c r="AQ31" s="34">
        <v>1.4562358914182645</v>
      </c>
    </row>
    <row r="32" spans="1:51" x14ac:dyDescent="0.2">
      <c r="A32" s="30">
        <v>33816</v>
      </c>
      <c r="B32" s="31">
        <v>1.8897999999999975</v>
      </c>
      <c r="C32" s="31">
        <v>2.0081999999999987</v>
      </c>
      <c r="D32" s="31">
        <v>2.1568999999999967</v>
      </c>
      <c r="F32" s="31">
        <v>1.8897999999999975</v>
      </c>
      <c r="G32" s="31">
        <v>2.0081999999999987</v>
      </c>
      <c r="H32" s="31">
        <v>2.1568999999999967</v>
      </c>
      <c r="I32" s="34">
        <v>1.9089132993594964</v>
      </c>
      <c r="J32" s="34">
        <v>1.7640493417664085</v>
      </c>
      <c r="K32" s="34">
        <v>1.6755407658449193</v>
      </c>
      <c r="L32" s="34">
        <v>1.6186812092171472</v>
      </c>
      <c r="M32" s="34">
        <v>1.5802386849697203</v>
      </c>
      <c r="N32" s="34">
        <v>1.5529902521319314</v>
      </c>
      <c r="O32" s="34">
        <v>1.5328893328472251</v>
      </c>
      <c r="P32" s="34">
        <v>1.5175902580024323</v>
      </c>
      <c r="Q32" s="34">
        <v>1.5056747618868669</v>
      </c>
      <c r="R32" s="34">
        <v>1.4962428897260869</v>
      </c>
      <c r="S32" s="34">
        <v>1.4886939743757437</v>
      </c>
      <c r="T32" s="34">
        <v>1.482607355438849</v>
      </c>
      <c r="U32" s="34">
        <v>1.4776758757356638</v>
      </c>
      <c r="V32" s="34">
        <v>1.4736676278678074</v>
      </c>
      <c r="W32" s="34">
        <v>1.4704030678423965</v>
      </c>
      <c r="X32" s="34">
        <v>1.4677406759415319</v>
      </c>
      <c r="Y32" s="34">
        <v>1.4655675153162675</v>
      </c>
      <c r="Z32" s="34">
        <v>1.4637927054190443</v>
      </c>
      <c r="AA32" s="34">
        <v>1.4623427099808646</v>
      </c>
      <c r="AB32" s="34">
        <v>1.4611578114154655</v>
      </c>
      <c r="AC32" s="34">
        <v>1.4601893997806337</v>
      </c>
      <c r="AD32" s="34">
        <v>1.4593978462883901</v>
      </c>
      <c r="AE32" s="34">
        <v>1.4587508120401389</v>
      </c>
      <c r="AF32" s="34">
        <v>1.4582218901848083</v>
      </c>
      <c r="AG32" s="34">
        <v>1.4577895089024209</v>
      </c>
      <c r="AH32" s="34">
        <v>1.4574360414394787</v>
      </c>
      <c r="AI32" s="34">
        <v>1.4571470821636185</v>
      </c>
      <c r="AJ32" s="34">
        <v>1.4569108566317459</v>
      </c>
      <c r="AK32" s="34">
        <v>1.4567177403158131</v>
      </c>
      <c r="AL32" s="34">
        <v>1.4565598656834362</v>
      </c>
      <c r="AM32" s="34">
        <v>1.4564308012598077</v>
      </c>
      <c r="AN32" s="34">
        <v>1.4563252894034928</v>
      </c>
      <c r="AO32" s="34">
        <v>1.4562390320121008</v>
      </c>
      <c r="AP32" s="34">
        <v>1.4561685153746069</v>
      </c>
      <c r="AQ32" s="34">
        <v>1.4561108670072458</v>
      </c>
    </row>
    <row r="33" spans="1:43" x14ac:dyDescent="0.2">
      <c r="A33" s="30">
        <v>33847</v>
      </c>
      <c r="B33" s="31">
        <v>2.0299999999999998</v>
      </c>
      <c r="C33" s="31">
        <v>2.0875999999999983</v>
      </c>
      <c r="D33" s="31">
        <v>2.2007000000000012</v>
      </c>
      <c r="F33" s="31">
        <v>2.0299999999999998</v>
      </c>
      <c r="G33" s="31">
        <v>2.0875999999999983</v>
      </c>
      <c r="H33" s="31">
        <v>2.2007000000000012</v>
      </c>
      <c r="I33" s="34">
        <v>1.9599291601668023</v>
      </c>
      <c r="J33" s="34">
        <v>1.8135248823414722</v>
      </c>
      <c r="K33" s="34">
        <v>1.7199658348443434</v>
      </c>
      <c r="L33" s="34">
        <v>1.6570407856423133</v>
      </c>
      <c r="M33" s="34">
        <v>1.6126480568090091</v>
      </c>
      <c r="N33" s="34">
        <v>1.5800264198138934</v>
      </c>
      <c r="O33" s="34">
        <v>1.5552711623642439</v>
      </c>
      <c r="P33" s="34">
        <v>1.5360322570946618</v>
      </c>
      <c r="Q33" s="34">
        <v>1.5208262683732701</v>
      </c>
      <c r="R33" s="34">
        <v>1.5086683531477021</v>
      </c>
      <c r="S33" s="34">
        <v>1.4988721921131301</v>
      </c>
      <c r="T33" s="34">
        <v>1.4909387272469208</v>
      </c>
      <c r="U33" s="34">
        <v>1.484492385770245</v>
      </c>
      <c r="V33" s="34">
        <v>1.4792430926290221</v>
      </c>
      <c r="W33" s="34">
        <v>1.4749625917513676</v>
      </c>
      <c r="X33" s="34">
        <v>1.4714689388779902</v>
      </c>
      <c r="Y33" s="34">
        <v>1.4686158366721302</v>
      </c>
      <c r="Z33" s="34">
        <v>1.4662849690079656</v>
      </c>
      <c r="AA33" s="34">
        <v>1.4643802856928614</v>
      </c>
      <c r="AB33" s="34">
        <v>1.462823619330726</v>
      </c>
      <c r="AC33" s="34">
        <v>1.4615512538057545</v>
      </c>
      <c r="AD33" s="34">
        <v>1.4605111986775883</v>
      </c>
      <c r="AE33" s="34">
        <v>1.4596610028577273</v>
      </c>
      <c r="AF33" s="34">
        <v>1.4589659892967215</v>
      </c>
      <c r="AG33" s="34">
        <v>1.4583978234151045</v>
      </c>
      <c r="AH33" s="34">
        <v>1.4579333488839359</v>
      </c>
      <c r="AI33" s="34">
        <v>1.4575536390775261</v>
      </c>
      <c r="AJ33" s="34">
        <v>1.457243223319276</v>
      </c>
      <c r="AK33" s="34">
        <v>1.4569894552214162</v>
      </c>
      <c r="AL33" s="34">
        <v>1.4567819967657598</v>
      </c>
      <c r="AM33" s="34">
        <v>1.456612396781416</v>
      </c>
      <c r="AN33" s="34">
        <v>1.4564737464757305</v>
      </c>
      <c r="AO33" s="34">
        <v>1.4563603978952619</v>
      </c>
      <c r="AP33" s="34">
        <v>1.4562677338001884</v>
      </c>
      <c r="AQ33" s="34">
        <v>1.4561919795526326</v>
      </c>
    </row>
    <row r="34" spans="1:43" x14ac:dyDescent="0.2">
      <c r="A34" s="30">
        <v>33877</v>
      </c>
      <c r="B34" s="31">
        <v>1.9697999999999993</v>
      </c>
      <c r="C34" s="31">
        <v>2.0502000000000002</v>
      </c>
      <c r="D34" s="31">
        <v>2.1113999999999997</v>
      </c>
      <c r="F34" s="31">
        <v>1.9697999999999993</v>
      </c>
      <c r="G34" s="31">
        <v>2.0502000000000002</v>
      </c>
      <c r="H34" s="31">
        <v>2.1113999999999997</v>
      </c>
      <c r="I34" s="34">
        <v>1.9007523768291574</v>
      </c>
      <c r="J34" s="34">
        <v>1.7725705731529269</v>
      </c>
      <c r="K34" s="34">
        <v>1.6904650560459371</v>
      </c>
      <c r="L34" s="34">
        <v>1.6350545821043607</v>
      </c>
      <c r="M34" s="34">
        <v>1.5958138869773075</v>
      </c>
      <c r="N34" s="34">
        <v>1.5668733309155058</v>
      </c>
      <c r="O34" s="34">
        <v>1.544843505091809</v>
      </c>
      <c r="P34" s="34">
        <v>1.5276809722482894</v>
      </c>
      <c r="Q34" s="34">
        <v>1.5140914523492537</v>
      </c>
      <c r="R34" s="34">
        <v>1.5032118141942072</v>
      </c>
      <c r="S34" s="34">
        <v>1.4944376276883689</v>
      </c>
      <c r="T34" s="34">
        <v>1.487327368965677</v>
      </c>
      <c r="U34" s="34">
        <v>1.4815474753683096</v>
      </c>
      <c r="V34" s="34">
        <v>1.4768395349675387</v>
      </c>
      <c r="W34" s="34">
        <v>1.472999747574361</v>
      </c>
      <c r="X34" s="34">
        <v>1.4698654005078979</v>
      </c>
      <c r="Y34" s="34">
        <v>1.4673055130489849</v>
      </c>
      <c r="Z34" s="34">
        <v>1.4652140748208751</v>
      </c>
      <c r="AA34" s="34">
        <v>1.4635049809508771</v>
      </c>
      <c r="AB34" s="34">
        <v>1.4621081334337251</v>
      </c>
      <c r="AC34" s="34">
        <v>1.4609663805433624</v>
      </c>
      <c r="AD34" s="34">
        <v>1.4600330810770679</v>
      </c>
      <c r="AE34" s="34">
        <v>1.45927014786399</v>
      </c>
      <c r="AF34" s="34">
        <v>1.4586464665551506</v>
      </c>
      <c r="AG34" s="34">
        <v>1.4581366125472528</v>
      </c>
      <c r="AH34" s="34">
        <v>1.4577198070881003</v>
      </c>
      <c r="AI34" s="34">
        <v>1.4573790665280926</v>
      </c>
      <c r="AJ34" s="34">
        <v>1.4571005082160071</v>
      </c>
      <c r="AK34" s="34">
        <v>1.4568727837933808</v>
      </c>
      <c r="AL34" s="34">
        <v>1.4566866162915098</v>
      </c>
      <c r="AM34" s="34">
        <v>1.4565344219055396</v>
      </c>
      <c r="AN34" s="34">
        <v>1.4564100008968572</v>
      </c>
      <c r="AO34" s="34">
        <v>1.4563082849580253</v>
      </c>
      <c r="AP34" s="34">
        <v>1.4562251307098544</v>
      </c>
      <c r="AQ34" s="34">
        <v>1.4561571508980296</v>
      </c>
    </row>
    <row r="35" spans="1:43" x14ac:dyDescent="0.2">
      <c r="A35" s="30">
        <v>33907</v>
      </c>
      <c r="B35" s="31">
        <v>2.2197999999999993</v>
      </c>
      <c r="C35" s="31">
        <v>2.1946000000000012</v>
      </c>
      <c r="D35" s="31">
        <v>2.2025000000000001</v>
      </c>
      <c r="F35" s="31">
        <v>2.2197999999999993</v>
      </c>
      <c r="G35" s="31">
        <v>2.1946000000000012</v>
      </c>
      <c r="H35" s="31">
        <v>2.2025000000000001</v>
      </c>
      <c r="I35" s="34">
        <v>1.9985405755075523</v>
      </c>
      <c r="J35" s="34">
        <v>1.8643737719859323</v>
      </c>
      <c r="K35" s="34">
        <v>1.7715636034417879</v>
      </c>
      <c r="L35" s="34">
        <v>1.7044453810195712</v>
      </c>
      <c r="M35" s="34">
        <v>1.6541257787466661</v>
      </c>
      <c r="N35" s="34">
        <v>1.6153574344283443</v>
      </c>
      <c r="O35" s="34">
        <v>1.5848984522627254</v>
      </c>
      <c r="P35" s="34">
        <v>1.5606422551067565</v>
      </c>
      <c r="Q35" s="34">
        <v>1.5411492604971528</v>
      </c>
      <c r="R35" s="34">
        <v>1.5253896686203428</v>
      </c>
      <c r="S35" s="34">
        <v>1.5125982671493279</v>
      </c>
      <c r="T35" s="34">
        <v>1.5021894975589023</v>
      </c>
      <c r="U35" s="34">
        <v>1.4937055677497397</v>
      </c>
      <c r="V35" s="34">
        <v>1.4867831661338682</v>
      </c>
      <c r="W35" s="34">
        <v>1.4811310100514257</v>
      </c>
      <c r="X35" s="34">
        <v>1.4765139756458032</v>
      </c>
      <c r="Y35" s="34">
        <v>1.4727414220439063</v>
      </c>
      <c r="Z35" s="34">
        <v>1.4696583253996545</v>
      </c>
      <c r="AA35" s="34">
        <v>1.4671383865605228</v>
      </c>
      <c r="AB35" s="34">
        <v>1.4650785829682287</v>
      </c>
      <c r="AC35" s="34">
        <v>1.463394812611952</v>
      </c>
      <c r="AD35" s="34">
        <v>1.4620183842869066</v>
      </c>
      <c r="AE35" s="34">
        <v>1.460893175339359</v>
      </c>
      <c r="AF35" s="34">
        <v>1.4599733222876732</v>
      </c>
      <c r="AG35" s="34">
        <v>1.4592213403478429</v>
      </c>
      <c r="AH35" s="34">
        <v>1.4586065900553382</v>
      </c>
      <c r="AI35" s="34">
        <v>1.458104025780498</v>
      </c>
      <c r="AJ35" s="34">
        <v>1.4576931737150673</v>
      </c>
      <c r="AK35" s="34">
        <v>1.4573572969378961</v>
      </c>
      <c r="AL35" s="34">
        <v>1.4570827131481241</v>
      </c>
      <c r="AM35" s="34">
        <v>1.4568582370625869</v>
      </c>
      <c r="AN35" s="34">
        <v>1.456674724652236</v>
      </c>
      <c r="AO35" s="34">
        <v>1.4565247005934394</v>
      </c>
      <c r="AP35" s="34">
        <v>1.4564020537275517</v>
      </c>
      <c r="AQ35" s="34">
        <v>1.4563017881070874</v>
      </c>
    </row>
    <row r="36" spans="1:43" x14ac:dyDescent="0.2">
      <c r="A36" s="30">
        <v>33938</v>
      </c>
      <c r="B36" s="31">
        <v>2.1206999999999994</v>
      </c>
      <c r="C36" s="31">
        <v>2.0555000000000021</v>
      </c>
      <c r="D36" s="31">
        <v>2.1241000000000021</v>
      </c>
      <c r="F36" s="31">
        <v>2.1206999999999994</v>
      </c>
      <c r="G36" s="31">
        <v>2.0555000000000021</v>
      </c>
      <c r="H36" s="31">
        <v>2.1241000000000021</v>
      </c>
      <c r="I36" s="34">
        <v>1.9393576984286083</v>
      </c>
      <c r="J36" s="34">
        <v>1.8181156467103525</v>
      </c>
      <c r="K36" s="34">
        <v>1.7346441359556277</v>
      </c>
      <c r="L36" s="34">
        <v>1.6746290377895667</v>
      </c>
      <c r="M36" s="34">
        <v>1.6298918424783888</v>
      </c>
      <c r="N36" s="34">
        <v>1.5955955814257567</v>
      </c>
      <c r="O36" s="34">
        <v>1.5687571497872377</v>
      </c>
      <c r="P36" s="34">
        <v>1.5474483039475879</v>
      </c>
      <c r="Q36" s="34">
        <v>1.5303611966307102</v>
      </c>
      <c r="R36" s="34">
        <v>1.5165679789406785</v>
      </c>
      <c r="S36" s="34">
        <v>1.5053845570720572</v>
      </c>
      <c r="T36" s="34">
        <v>1.496290898643174</v>
      </c>
      <c r="U36" s="34">
        <v>1.4888825492238427</v>
      </c>
      <c r="V36" s="34">
        <v>1.4828397689949684</v>
      </c>
      <c r="W36" s="34">
        <v>1.4779069216372342</v>
      </c>
      <c r="X36" s="34">
        <v>1.4738780589825409</v>
      </c>
      <c r="Y36" s="34">
        <v>1.4705864197592389</v>
      </c>
      <c r="Z36" s="34">
        <v>1.4678965216442725</v>
      </c>
      <c r="AA36" s="34">
        <v>1.4656980536219961</v>
      </c>
      <c r="AB36" s="34">
        <v>1.4639010714646772</v>
      </c>
      <c r="AC36" s="34">
        <v>1.462432169540498</v>
      </c>
      <c r="AD36" s="34">
        <v>1.4612314038068588</v>
      </c>
      <c r="AE36" s="34">
        <v>1.4602498041026069</v>
      </c>
      <c r="AF36" s="34">
        <v>1.4594473550977822</v>
      </c>
      <c r="AG36" s="34">
        <v>1.4587913534545527</v>
      </c>
      <c r="AH36" s="34">
        <v>1.4582550688873492</v>
      </c>
      <c r="AI36" s="34">
        <v>1.4578166517308309</v>
      </c>
      <c r="AJ36" s="34">
        <v>1.457458241008903</v>
      </c>
      <c r="AK36" s="34">
        <v>1.457165235875439</v>
      </c>
      <c r="AL36" s="34">
        <v>1.4569257003277045</v>
      </c>
      <c r="AM36" s="34">
        <v>1.4567298767208321</v>
      </c>
      <c r="AN36" s="34">
        <v>1.4565697881486981</v>
      </c>
      <c r="AO36" s="34">
        <v>1.456438913432021</v>
      </c>
      <c r="AP36" s="34">
        <v>1.4563319214415178</v>
      </c>
      <c r="AQ36" s="34">
        <v>1.4562444539164805</v>
      </c>
    </row>
    <row r="37" spans="1:43" x14ac:dyDescent="0.2">
      <c r="A37" s="30">
        <v>33969</v>
      </c>
      <c r="B37" s="31">
        <v>2.1323000000000008</v>
      </c>
      <c r="C37" s="31">
        <v>2.1188000000000002</v>
      </c>
      <c r="D37" s="31">
        <v>2.1584000000000003</v>
      </c>
      <c r="F37" s="31">
        <v>2.1323000000000008</v>
      </c>
      <c r="G37" s="31">
        <v>2.1188000000000002</v>
      </c>
      <c r="H37" s="31">
        <v>2.1584000000000003</v>
      </c>
      <c r="I37" s="34">
        <v>1.9584556286689274</v>
      </c>
      <c r="J37" s="34">
        <v>1.8294319923569813</v>
      </c>
      <c r="K37" s="34">
        <v>1.7418306606847065</v>
      </c>
      <c r="L37" s="34">
        <v>1.6795115856165002</v>
      </c>
      <c r="M37" s="34">
        <v>1.633406122996178</v>
      </c>
      <c r="N37" s="34">
        <v>1.5982389747342143</v>
      </c>
      <c r="O37" s="34">
        <v>1.5708076843149816</v>
      </c>
      <c r="P37" s="34">
        <v>1.5490714599719431</v>
      </c>
      <c r="Q37" s="34">
        <v>1.5316625340923442</v>
      </c>
      <c r="R37" s="34">
        <v>1.5176194973848598</v>
      </c>
      <c r="S37" s="34">
        <v>1.5062382372409191</v>
      </c>
      <c r="T37" s="34">
        <v>1.4969859234866663</v>
      </c>
      <c r="U37" s="34">
        <v>1.4894493561832269</v>
      </c>
      <c r="V37" s="34">
        <v>1.4833024724430499</v>
      </c>
      <c r="W37" s="34">
        <v>1.4782848648167559</v>
      </c>
      <c r="X37" s="34">
        <v>1.4741868764857029</v>
      </c>
      <c r="Y37" s="34">
        <v>1.4708388067841429</v>
      </c>
      <c r="Z37" s="34">
        <v>1.4681028150067257</v>
      </c>
      <c r="AA37" s="34">
        <v>1.4658666836632677</v>
      </c>
      <c r="AB37" s="34">
        <v>1.4640389203595017</v>
      </c>
      <c r="AC37" s="34">
        <v>1.4625448588447456</v>
      </c>
      <c r="AD37" s="34">
        <v>1.4613235269357419</v>
      </c>
      <c r="AE37" s="34">
        <v>1.4603251151298775</v>
      </c>
      <c r="AF37" s="34">
        <v>1.4595089224945441</v>
      </c>
      <c r="AG37" s="34">
        <v>1.4588416854788864</v>
      </c>
      <c r="AH37" s="34">
        <v>1.4582962159496056</v>
      </c>
      <c r="AI37" s="34">
        <v>1.4578502900095778</v>
      </c>
      <c r="AJ37" s="34">
        <v>1.4574857407745854</v>
      </c>
      <c r="AK37" s="34">
        <v>1.4571877173296337</v>
      </c>
      <c r="AL37" s="34">
        <v>1.4569440792445718</v>
      </c>
      <c r="AM37" s="34">
        <v>1.4567449017557998</v>
      </c>
      <c r="AN37" s="34">
        <v>1.4565820713369653</v>
      </c>
      <c r="AO37" s="34">
        <v>1.4564489551206106</v>
      </c>
      <c r="AP37" s="34">
        <v>1.4563401306711452</v>
      </c>
      <c r="AQ37" s="34">
        <v>1.456251165083813</v>
      </c>
    </row>
    <row r="38" spans="1:43" x14ac:dyDescent="0.2">
      <c r="A38" s="30">
        <v>33998</v>
      </c>
      <c r="B38" s="31">
        <v>2.4277999999999977</v>
      </c>
      <c r="C38" s="31">
        <v>2.3219999999999992</v>
      </c>
      <c r="D38" s="31">
        <v>2.3424999999999998</v>
      </c>
      <c r="F38" s="31">
        <v>2.4277999999999977</v>
      </c>
      <c r="G38" s="31">
        <v>2.3219999999999992</v>
      </c>
      <c r="H38" s="31">
        <v>2.3424999999999998</v>
      </c>
      <c r="I38" s="34">
        <v>2.1137438545492695</v>
      </c>
      <c r="J38" s="34">
        <v>1.958601989161453</v>
      </c>
      <c r="K38" s="34">
        <v>1.8484540910751979</v>
      </c>
      <c r="L38" s="34">
        <v>1.7671485823112627</v>
      </c>
      <c r="M38" s="34">
        <v>1.7052654267517433</v>
      </c>
      <c r="N38" s="34">
        <v>1.6570821963392408</v>
      </c>
      <c r="O38" s="34">
        <v>1.6189564173461717</v>
      </c>
      <c r="P38" s="34">
        <v>1.5884530111673865</v>
      </c>
      <c r="Q38" s="34">
        <v>1.5638659070643042</v>
      </c>
      <c r="R38" s="34">
        <v>1.5439497921539549</v>
      </c>
      <c r="S38" s="34">
        <v>1.5277651105672412</v>
      </c>
      <c r="T38" s="34">
        <v>1.5145850381954102</v>
      </c>
      <c r="U38" s="34">
        <v>1.5038371029240132</v>
      </c>
      <c r="V38" s="34">
        <v>1.4950647339068444</v>
      </c>
      <c r="W38" s="34">
        <v>1.4879007006547953</v>
      </c>
      <c r="X38" s="34">
        <v>1.4820479612188326</v>
      </c>
      <c r="Y38" s="34">
        <v>1.4772653532999018</v>
      </c>
      <c r="Z38" s="34">
        <v>1.4733566061909285</v>
      </c>
      <c r="AA38" s="34">
        <v>1.4701617317076474</v>
      </c>
      <c r="AB38" s="34">
        <v>1.4675501831729765</v>
      </c>
      <c r="AC38" s="34">
        <v>1.4654153666773424</v>
      </c>
      <c r="AD38" s="34">
        <v>1.4636702087591948</v>
      </c>
      <c r="AE38" s="34">
        <v>1.4622435618420897</v>
      </c>
      <c r="AF38" s="34">
        <v>1.4610772808963324</v>
      </c>
      <c r="AG38" s="34">
        <v>1.4601238416309079</v>
      </c>
      <c r="AH38" s="34">
        <v>1.4593443975902745</v>
      </c>
      <c r="AI38" s="34">
        <v>1.4587071940533478</v>
      </c>
      <c r="AJ38" s="34">
        <v>1.4581862725622396</v>
      </c>
      <c r="AK38" s="34">
        <v>1.4577604124843102</v>
      </c>
      <c r="AL38" s="34">
        <v>1.4574122660560418</v>
      </c>
      <c r="AM38" s="34">
        <v>1.4571276514444638</v>
      </c>
      <c r="AN38" s="34">
        <v>1.4568949749074085</v>
      </c>
      <c r="AO38" s="34">
        <v>1.4567047584501507</v>
      </c>
      <c r="AP38" s="34">
        <v>1.456549253703729</v>
      </c>
      <c r="AQ38" s="34">
        <v>1.4564221262785078</v>
      </c>
    </row>
    <row r="39" spans="1:43" x14ac:dyDescent="0.2">
      <c r="A39" s="30">
        <v>34026</v>
      </c>
      <c r="B39" s="31">
        <v>2.3933</v>
      </c>
      <c r="C39" s="31">
        <v>2.3101999999999983</v>
      </c>
      <c r="D39" s="31">
        <v>2.3189999999999991</v>
      </c>
      <c r="F39" s="31">
        <v>2.3933</v>
      </c>
      <c r="G39" s="31">
        <v>2.3101999999999983</v>
      </c>
      <c r="H39" s="31">
        <v>2.3189999999999991</v>
      </c>
      <c r="I39" s="34">
        <v>2.0942613496264793</v>
      </c>
      <c r="J39" s="34">
        <v>1.9426659298194011</v>
      </c>
      <c r="K39" s="34">
        <v>1.835486010049409</v>
      </c>
      <c r="L39" s="34">
        <v>1.7566096506330811</v>
      </c>
      <c r="M39" s="34">
        <v>1.6966977235551042</v>
      </c>
      <c r="N39" s="34">
        <v>1.6501105251654589</v>
      </c>
      <c r="O39" s="34">
        <v>1.6132776257627088</v>
      </c>
      <c r="P39" s="34">
        <v>1.5838230893509375</v>
      </c>
      <c r="Q39" s="34">
        <v>1.5600883217516002</v>
      </c>
      <c r="R39" s="34">
        <v>1.540865879206111</v>
      </c>
      <c r="S39" s="34">
        <v>1.5252464339596259</v>
      </c>
      <c r="T39" s="34">
        <v>1.5125273763646081</v>
      </c>
      <c r="U39" s="34">
        <v>1.5021557134789201</v>
      </c>
      <c r="V39" s="34">
        <v>1.4936906059041013</v>
      </c>
      <c r="W39" s="34">
        <v>1.4867775693935494</v>
      </c>
      <c r="X39" s="34">
        <v>1.4811299157750784</v>
      </c>
      <c r="Y39" s="34">
        <v>1.4765149091078988</v>
      </c>
      <c r="Z39" s="34">
        <v>1.4727431458817943</v>
      </c>
      <c r="AA39" s="34">
        <v>1.4696602399278011</v>
      </c>
      <c r="AB39" s="34">
        <v>1.4671402176235477</v>
      </c>
      <c r="AC39" s="34">
        <v>1.4650802199151645</v>
      </c>
      <c r="AD39" s="34">
        <v>1.4633962246184073</v>
      </c>
      <c r="AE39" s="34">
        <v>1.4620195775158551</v>
      </c>
      <c r="AF39" s="34">
        <v>1.4608941713339336</v>
      </c>
      <c r="AG39" s="34">
        <v>1.4599741473508667</v>
      </c>
      <c r="AH39" s="34">
        <v>1.4592220205619293</v>
      </c>
      <c r="AI39" s="34">
        <v>1.4586071491568768</v>
      </c>
      <c r="AJ39" s="34">
        <v>1.4581044844475652</v>
      </c>
      <c r="AK39" s="34">
        <v>1.4576935495240053</v>
      </c>
      <c r="AL39" s="34">
        <v>1.4573576046121699</v>
      </c>
      <c r="AM39" s="34">
        <v>1.4570829649115913</v>
      </c>
      <c r="AN39" s="34">
        <v>1.4568584430073115</v>
      </c>
      <c r="AO39" s="34">
        <v>1.4566748930808719</v>
      </c>
      <c r="AP39" s="34">
        <v>1.4565248383211391</v>
      </c>
      <c r="AQ39" s="34">
        <v>1.4564021663403977</v>
      </c>
    </row>
    <row r="40" spans="1:43" x14ac:dyDescent="0.2">
      <c r="A40" s="30">
        <v>34059</v>
      </c>
      <c r="B40" s="31">
        <v>2.5493999999999986</v>
      </c>
      <c r="C40" s="31">
        <v>2.4511000000000003</v>
      </c>
      <c r="D40" s="31">
        <v>2.3805000000000014</v>
      </c>
      <c r="F40" s="31">
        <v>2.5493999999999986</v>
      </c>
      <c r="G40" s="31">
        <v>2.4511000000000003</v>
      </c>
      <c r="H40" s="31">
        <v>2.3805000000000014</v>
      </c>
      <c r="I40" s="34">
        <v>2.156535115264679</v>
      </c>
      <c r="J40" s="34">
        <v>2.0000413208477856</v>
      </c>
      <c r="K40" s="34">
        <v>1.8858694446242821</v>
      </c>
      <c r="L40" s="34">
        <v>1.7996668816966639</v>
      </c>
      <c r="M40" s="34">
        <v>1.7328994536651607</v>
      </c>
      <c r="N40" s="34">
        <v>1.6802425501781189</v>
      </c>
      <c r="O40" s="34">
        <v>1.6381980714326647</v>
      </c>
      <c r="P40" s="34">
        <v>1.604349351947709</v>
      </c>
      <c r="Q40" s="34">
        <v>1.5769507756291279</v>
      </c>
      <c r="R40" s="34">
        <v>1.5546949006927726</v>
      </c>
      <c r="S40" s="34">
        <v>1.5365751729917065</v>
      </c>
      <c r="T40" s="34">
        <v>1.5218012089906283</v>
      </c>
      <c r="U40" s="34">
        <v>1.5097438239393299</v>
      </c>
      <c r="V40" s="34">
        <v>1.4998975198386049</v>
      </c>
      <c r="W40" s="34">
        <v>1.4918536871051347</v>
      </c>
      <c r="X40" s="34">
        <v>1.4852807137925699</v>
      </c>
      <c r="Y40" s="34">
        <v>1.4799087779205238</v>
      </c>
      <c r="Z40" s="34">
        <v>1.4755179656573134</v>
      </c>
      <c r="AA40" s="34">
        <v>1.4719288459752453</v>
      </c>
      <c r="AB40" s="34">
        <v>1.4689949162974529</v>
      </c>
      <c r="AC40" s="34">
        <v>1.466596505895241</v>
      </c>
      <c r="AD40" s="34">
        <v>1.4646358333937832</v>
      </c>
      <c r="AE40" s="34">
        <v>1.4630329880472526</v>
      </c>
      <c r="AF40" s="34">
        <v>1.4617226558522898</v>
      </c>
      <c r="AG40" s="34">
        <v>1.4606514491371012</v>
      </c>
      <c r="AH40" s="34">
        <v>1.4597757266404903</v>
      </c>
      <c r="AI40" s="34">
        <v>1.4590598130688863</v>
      </c>
      <c r="AJ40" s="34">
        <v>1.4584745444404008</v>
      </c>
      <c r="AK40" s="34">
        <v>1.4579960793473592</v>
      </c>
      <c r="AL40" s="34">
        <v>1.4576049273912328</v>
      </c>
      <c r="AM40" s="34">
        <v>1.4572851550432946</v>
      </c>
      <c r="AN40" s="34">
        <v>1.457023736492274</v>
      </c>
      <c r="AO40" s="34">
        <v>1.4568100229887699</v>
      </c>
      <c r="AP40" s="34">
        <v>1.4566353090454831</v>
      </c>
      <c r="AQ40" s="34">
        <v>1.4564924778095274</v>
      </c>
    </row>
    <row r="41" spans="1:43" x14ac:dyDescent="0.2">
      <c r="A41" s="30">
        <v>34089</v>
      </c>
      <c r="B41" s="31">
        <v>2.6100999999999992</v>
      </c>
      <c r="C41" s="31">
        <v>2.4695</v>
      </c>
      <c r="D41" s="31">
        <v>2.4077000000000019</v>
      </c>
      <c r="F41" s="31">
        <v>2.6100999999999992</v>
      </c>
      <c r="G41" s="31">
        <v>2.4695</v>
      </c>
      <c r="H41" s="31">
        <v>2.4077000000000019</v>
      </c>
      <c r="I41" s="34">
        <v>2.1833747127145982</v>
      </c>
      <c r="J41" s="34">
        <v>2.0241657286160968</v>
      </c>
      <c r="K41" s="34">
        <v>1.9066251261702378</v>
      </c>
      <c r="L41" s="34">
        <v>1.8171237523144814</v>
      </c>
      <c r="M41" s="34">
        <v>1.7474014803216658</v>
      </c>
      <c r="N41" s="34">
        <v>1.6922069299690583</v>
      </c>
      <c r="O41" s="34">
        <v>1.6480302765814629</v>
      </c>
      <c r="P41" s="34">
        <v>1.6124113215577085</v>
      </c>
      <c r="Q41" s="34">
        <v>1.5835527821645989</v>
      </c>
      <c r="R41" s="34">
        <v>1.5600973747173827</v>
      </c>
      <c r="S41" s="34">
        <v>1.5409942082976396</v>
      </c>
      <c r="T41" s="34">
        <v>1.525414961233504</v>
      </c>
      <c r="U41" s="34">
        <v>1.512698637890568</v>
      </c>
      <c r="V41" s="34">
        <v>1.502313360951137</v>
      </c>
      <c r="W41" s="34">
        <v>1.4938287806002857</v>
      </c>
      <c r="X41" s="34">
        <v>1.4868954304210769</v>
      </c>
      <c r="Y41" s="34">
        <v>1.4812288542611591</v>
      </c>
      <c r="Z41" s="34">
        <v>1.4765971571112961</v>
      </c>
      <c r="AA41" s="34">
        <v>1.472811105087062</v>
      </c>
      <c r="AB41" s="34">
        <v>1.4697161779409968</v>
      </c>
      <c r="AC41" s="34">
        <v>1.4671861487045783</v>
      </c>
      <c r="AD41" s="34">
        <v>1.4651178754261163</v>
      </c>
      <c r="AE41" s="34">
        <v>1.4634270646735941</v>
      </c>
      <c r="AF41" s="34">
        <v>1.4620448193858515</v>
      </c>
      <c r="AG41" s="34">
        <v>1.4609148226250779</v>
      </c>
      <c r="AH41" s="34">
        <v>1.4599910383852224</v>
      </c>
      <c r="AI41" s="34">
        <v>1.4592358336226037</v>
      </c>
      <c r="AJ41" s="34">
        <v>1.4586184438615017</v>
      </c>
      <c r="AK41" s="34">
        <v>1.4581137192653757</v>
      </c>
      <c r="AL41" s="34">
        <v>1.4577010997752811</v>
      </c>
      <c r="AM41" s="34">
        <v>1.4573637773991708</v>
      </c>
      <c r="AN41" s="34">
        <v>1.4570880114390705</v>
      </c>
      <c r="AO41" s="34">
        <v>1.4568625687151351</v>
      </c>
      <c r="AP41" s="34">
        <v>1.4566782659595361</v>
      </c>
      <c r="AQ41" s="34">
        <v>1.4565275957267301</v>
      </c>
    </row>
    <row r="42" spans="1:43" x14ac:dyDescent="0.2">
      <c r="A42" s="30">
        <v>34120</v>
      </c>
      <c r="B42" s="31">
        <v>2.8279000000000014</v>
      </c>
      <c r="C42" s="31">
        <v>2.5488999999999997</v>
      </c>
      <c r="D42" s="31">
        <v>2.5089000000000006</v>
      </c>
      <c r="F42" s="31">
        <v>2.8279000000000014</v>
      </c>
      <c r="G42" s="31">
        <v>2.5488999999999997</v>
      </c>
      <c r="H42" s="31">
        <v>2.5089000000000006</v>
      </c>
      <c r="I42" s="34">
        <v>2.2812630435828134</v>
      </c>
      <c r="J42" s="34">
        <v>2.1114111920856216</v>
      </c>
      <c r="K42" s="34">
        <v>1.9813871000348742</v>
      </c>
      <c r="L42" s="34">
        <v>1.8798781320850799</v>
      </c>
      <c r="M42" s="34">
        <v>1.7994814745215457</v>
      </c>
      <c r="N42" s="34">
        <v>1.7351522667776702</v>
      </c>
      <c r="O42" s="34">
        <v>1.6833138622505801</v>
      </c>
      <c r="P42" s="34">
        <v>1.6413391636829691</v>
      </c>
      <c r="Q42" s="34">
        <v>1.6072409932223688</v>
      </c>
      <c r="R42" s="34">
        <v>1.5794813944014907</v>
      </c>
      <c r="S42" s="34">
        <v>1.5568496847186011</v>
      </c>
      <c r="T42" s="34">
        <v>1.5383811691716391</v>
      </c>
      <c r="U42" s="34">
        <v>1.52330064103125</v>
      </c>
      <c r="V42" s="34">
        <v>1.5109815629406378</v>
      </c>
      <c r="W42" s="34">
        <v>1.5009155882454415</v>
      </c>
      <c r="X42" s="34">
        <v>1.4926891983067132</v>
      </c>
      <c r="Y42" s="34">
        <v>1.4859654371671911</v>
      </c>
      <c r="Z42" s="34">
        <v>1.4804694263415119</v>
      </c>
      <c r="AA42" s="34">
        <v>1.4759767622009536</v>
      </c>
      <c r="AB42" s="34">
        <v>1.4723041585995738</v>
      </c>
      <c r="AC42" s="34">
        <v>1.4693018654276557</v>
      </c>
      <c r="AD42" s="34">
        <v>1.4668475071470781</v>
      </c>
      <c r="AE42" s="34">
        <v>1.4648410651599368</v>
      </c>
      <c r="AF42" s="34">
        <v>1.4632007861913607</v>
      </c>
      <c r="AG42" s="34">
        <v>1.4618598428561942</v>
      </c>
      <c r="AH42" s="34">
        <v>1.4607636065639076</v>
      </c>
      <c r="AI42" s="34">
        <v>1.4598674196430113</v>
      </c>
      <c r="AJ42" s="34">
        <v>1.4591347748521872</v>
      </c>
      <c r="AK42" s="34">
        <v>1.4585358275462328</v>
      </c>
      <c r="AL42" s="34">
        <v>1.4580461795848749</v>
      </c>
      <c r="AM42" s="34">
        <v>1.4576458852851515</v>
      </c>
      <c r="AN42" s="34">
        <v>1.4573186388390955</v>
      </c>
      <c r="AO42" s="34">
        <v>1.4570511100508663</v>
      </c>
      <c r="AP42" s="34">
        <v>1.4568324013106855</v>
      </c>
      <c r="AQ42" s="34">
        <v>1.4566536036728839</v>
      </c>
    </row>
    <row r="43" spans="1:43" x14ac:dyDescent="0.2">
      <c r="A43" s="30">
        <v>34150</v>
      </c>
      <c r="B43" s="31">
        <v>2.1939000000000011</v>
      </c>
      <c r="C43" s="31">
        <v>2.3870000000000005</v>
      </c>
      <c r="D43" s="31">
        <v>2.4125000000000001</v>
      </c>
      <c r="F43" s="31">
        <v>2.1939000000000011</v>
      </c>
      <c r="G43" s="31">
        <v>2.3870000000000005</v>
      </c>
      <c r="H43" s="31">
        <v>2.4125000000000001</v>
      </c>
      <c r="I43" s="34">
        <v>2.0996479513556556</v>
      </c>
      <c r="J43" s="34">
        <v>1.9113917479077136</v>
      </c>
      <c r="K43" s="34">
        <v>1.7919583489748161</v>
      </c>
      <c r="L43" s="34">
        <v>1.7119607815398243</v>
      </c>
      <c r="M43" s="34">
        <v>1.655610472352359</v>
      </c>
      <c r="N43" s="34">
        <v>1.6141949209477049</v>
      </c>
      <c r="O43" s="34">
        <v>1.5827333058359794</v>
      </c>
      <c r="P43" s="34">
        <v>1.5582497922853515</v>
      </c>
      <c r="Q43" s="34">
        <v>1.5388737660178906</v>
      </c>
      <c r="R43" s="34">
        <v>1.5233649405778966</v>
      </c>
      <c r="S43" s="34">
        <v>1.5108582087236671</v>
      </c>
      <c r="T43" s="34">
        <v>1.500723154654672</v>
      </c>
      <c r="U43" s="34">
        <v>1.4924841291556914</v>
      </c>
      <c r="V43" s="34">
        <v>1.4857728610562475</v>
      </c>
      <c r="W43" s="34">
        <v>1.4802989622302705</v>
      </c>
      <c r="X43" s="34">
        <v>1.4758305866243315</v>
      </c>
      <c r="Y43" s="34">
        <v>1.4721810859861071</v>
      </c>
      <c r="Z43" s="34">
        <v>1.4691993787786575</v>
      </c>
      <c r="AA43" s="34">
        <v>1.4667627397991276</v>
      </c>
      <c r="AB43" s="34">
        <v>1.4647712502582269</v>
      </c>
      <c r="AC43" s="34">
        <v>1.4631434400479197</v>
      </c>
      <c r="AD43" s="34">
        <v>1.4618128187505199</v>
      </c>
      <c r="AE43" s="34">
        <v>1.460725088500521</v>
      </c>
      <c r="AF43" s="34">
        <v>1.4598358909678495</v>
      </c>
      <c r="AG43" s="34">
        <v>1.4591089788302594</v>
      </c>
      <c r="AH43" s="34">
        <v>1.4585147279155781</v>
      </c>
      <c r="AI43" s="34">
        <v>1.458028924521005</v>
      </c>
      <c r="AJ43" s="34">
        <v>1.4576317759519317</v>
      </c>
      <c r="AK43" s="34">
        <v>1.4573071026328492</v>
      </c>
      <c r="AL43" s="34">
        <v>1.4570416781769349</v>
      </c>
      <c r="AM43" s="34">
        <v>1.4568246901623876</v>
      </c>
      <c r="AN43" s="34">
        <v>1.45664729945604</v>
      </c>
      <c r="AO43" s="34">
        <v>1.4565022800312606</v>
      </c>
      <c r="AP43" s="34">
        <v>1.456383724554515</v>
      </c>
      <c r="AQ43" s="34">
        <v>1.4562868037194991</v>
      </c>
    </row>
    <row r="44" spans="1:43" x14ac:dyDescent="0.2">
      <c r="A44" s="30">
        <v>34180</v>
      </c>
      <c r="B44" s="31">
        <v>2.6042999999999985</v>
      </c>
      <c r="C44" s="31">
        <v>2.3510000000000009</v>
      </c>
      <c r="D44" s="31">
        <v>2.3532000000000011</v>
      </c>
      <c r="F44" s="31">
        <v>2.6042999999999985</v>
      </c>
      <c r="G44" s="31">
        <v>2.3510000000000009</v>
      </c>
      <c r="H44" s="31">
        <v>2.3532000000000011</v>
      </c>
      <c r="I44" s="34">
        <v>2.1561436898547277</v>
      </c>
      <c r="J44" s="34">
        <v>2.0101488078753387</v>
      </c>
      <c r="K44" s="34">
        <v>1.8990870231662722</v>
      </c>
      <c r="L44" s="34">
        <v>1.8128242607409668</v>
      </c>
      <c r="M44" s="34">
        <v>1.744770918421287</v>
      </c>
      <c r="N44" s="34">
        <v>1.6904757171130609</v>
      </c>
      <c r="O44" s="34">
        <v>1.6468135527348464</v>
      </c>
      <c r="P44" s="34">
        <v>1.6115105323229095</v>
      </c>
      <c r="Q44" s="34">
        <v>1.5828607065594913</v>
      </c>
      <c r="R44" s="34">
        <v>1.5595524850327682</v>
      </c>
      <c r="S44" s="34">
        <v>1.5405585780193547</v>
      </c>
      <c r="T44" s="34">
        <v>1.5250634363815558</v>
      </c>
      <c r="U44" s="34">
        <v>1.5124134175404393</v>
      </c>
      <c r="V44" s="34">
        <v>1.502081194689459</v>
      </c>
      <c r="W44" s="34">
        <v>1.4936394484136768</v>
      </c>
      <c r="X44" s="34">
        <v>1.4867408646244462</v>
      </c>
      <c r="Y44" s="34">
        <v>1.4811025938397975</v>
      </c>
      <c r="Z44" s="34">
        <v>1.4764939827902079</v>
      </c>
      <c r="AA44" s="34">
        <v>1.4727267791649672</v>
      </c>
      <c r="AB44" s="34">
        <v>1.469647249511391</v>
      </c>
      <c r="AC44" s="34">
        <v>1.4671298028021722</v>
      </c>
      <c r="AD44" s="34">
        <v>1.4650718136111851</v>
      </c>
      <c r="AE44" s="34">
        <v>1.4633894092246607</v>
      </c>
      <c r="AF44" s="34">
        <v>1.4620140358163618</v>
      </c>
      <c r="AG44" s="34">
        <v>1.4608896567265424</v>
      </c>
      <c r="AH44" s="34">
        <v>1.459970464936029</v>
      </c>
      <c r="AI44" s="34">
        <v>1.4592190145370556</v>
      </c>
      <c r="AJ44" s="34">
        <v>1.4586046940121697</v>
      </c>
      <c r="AK44" s="34">
        <v>1.4581024785584247</v>
      </c>
      <c r="AL44" s="34">
        <v>1.4576919103286679</v>
      </c>
      <c r="AM44" s="34">
        <v>1.457356264888499</v>
      </c>
      <c r="AN44" s="34">
        <v>1.4570818698488093</v>
      </c>
      <c r="AO44" s="34">
        <v>1.4568575478730181</v>
      </c>
      <c r="AP44" s="34">
        <v>1.4566741613459366</v>
      </c>
      <c r="AQ44" s="34">
        <v>1.4565242401437362</v>
      </c>
    </row>
    <row r="45" spans="1:43" x14ac:dyDescent="0.2">
      <c r="A45" s="30">
        <v>34212</v>
      </c>
      <c r="B45" s="31">
        <v>2.168000000000001</v>
      </c>
      <c r="C45" s="31">
        <v>2.3259000000000007</v>
      </c>
      <c r="D45" s="31">
        <v>2.3785000000000007</v>
      </c>
      <c r="F45" s="31">
        <v>2.168000000000001</v>
      </c>
      <c r="G45" s="31">
        <v>2.3259000000000007</v>
      </c>
      <c r="H45" s="31">
        <v>2.3785000000000007</v>
      </c>
      <c r="I45" s="34">
        <v>2.0776226545260923</v>
      </c>
      <c r="J45" s="34">
        <v>1.896115259749966</v>
      </c>
      <c r="K45" s="34">
        <v>1.780758732452105</v>
      </c>
      <c r="L45" s="34">
        <v>1.7034126975779178</v>
      </c>
      <c r="M45" s="34">
        <v>1.6489082375670532</v>
      </c>
      <c r="N45" s="34">
        <v>1.6088499678136028</v>
      </c>
      <c r="O45" s="34">
        <v>1.5784265610818771</v>
      </c>
      <c r="P45" s="34">
        <v>1.5547582869960317</v>
      </c>
      <c r="Q45" s="34">
        <v>1.536033042648083</v>
      </c>
      <c r="R45" s="34">
        <v>1.5210489193395813</v>
      </c>
      <c r="S45" s="34">
        <v>1.5089677346292605</v>
      </c>
      <c r="T45" s="34">
        <v>1.4991789952471841</v>
      </c>
      <c r="U45" s="34">
        <v>1.4912223609149373</v>
      </c>
      <c r="V45" s="34">
        <v>1.4847416192460032</v>
      </c>
      <c r="W45" s="34">
        <v>1.479456028044587</v>
      </c>
      <c r="X45" s="34">
        <v>1.4751415286297911</v>
      </c>
      <c r="Y45" s="34">
        <v>1.4716177937386907</v>
      </c>
      <c r="Z45" s="34">
        <v>1.468738888587392</v>
      </c>
      <c r="AA45" s="34">
        <v>1.4663862860854053</v>
      </c>
      <c r="AB45" s="34">
        <v>1.4644634952110442</v>
      </c>
      <c r="AC45" s="34">
        <v>1.4628918462126566</v>
      </c>
      <c r="AD45" s="34">
        <v>1.4616071371733248</v>
      </c>
      <c r="AE45" s="34">
        <v>1.4605569407522634</v>
      </c>
      <c r="AF45" s="34">
        <v>1.459698427650552</v>
      </c>
      <c r="AG45" s="34">
        <v>1.458996600490744</v>
      </c>
      <c r="AH45" s="34">
        <v>1.4584228569259201</v>
      </c>
      <c r="AI45" s="34">
        <v>1.4579538186026708</v>
      </c>
      <c r="AJ45" s="34">
        <v>1.4575703757348129</v>
      </c>
      <c r="AK45" s="34">
        <v>1.4572569070345067</v>
      </c>
      <c r="AL45" s="34">
        <v>1.4570006425238209</v>
      </c>
      <c r="AM45" s="34">
        <v>1.4567911429024643</v>
      </c>
      <c r="AN45" s="34">
        <v>1.4566198740700076</v>
      </c>
      <c r="AO45" s="34">
        <v>1.4564798593688626</v>
      </c>
      <c r="AP45" s="34">
        <v>1.4563653953285525</v>
      </c>
      <c r="AQ45" s="34">
        <v>1.4562718193039519</v>
      </c>
    </row>
    <row r="46" spans="1:43" x14ac:dyDescent="0.2">
      <c r="A46" s="30">
        <v>34242</v>
      </c>
      <c r="B46" s="31">
        <v>2.1587999999999994</v>
      </c>
      <c r="C46" s="31">
        <v>2.3168000000000006</v>
      </c>
      <c r="D46" s="31">
        <v>2.3545999999999996</v>
      </c>
      <c r="F46" s="31">
        <v>2.1587999999999994</v>
      </c>
      <c r="G46" s="31">
        <v>2.3168000000000006</v>
      </c>
      <c r="H46" s="31">
        <v>2.3545999999999996</v>
      </c>
      <c r="I46" s="34">
        <v>2.0632285963114354</v>
      </c>
      <c r="J46" s="34">
        <v>1.8870608392642172</v>
      </c>
      <c r="K46" s="34">
        <v>1.7747878785724951</v>
      </c>
      <c r="L46" s="34">
        <v>1.6992868341714382</v>
      </c>
      <c r="M46" s="34">
        <v>1.645934113281132</v>
      </c>
      <c r="N46" s="34">
        <v>1.6066292184711493</v>
      </c>
      <c r="O46" s="34">
        <v>1.5767223488145783</v>
      </c>
      <c r="P46" s="34">
        <v>1.5534238759626215</v>
      </c>
      <c r="Q46" s="34">
        <v>1.5349732265963492</v>
      </c>
      <c r="R46" s="34">
        <v>1.5201989385655721</v>
      </c>
      <c r="S46" s="34">
        <v>1.5082815535021274</v>
      </c>
      <c r="T46" s="34">
        <v>1.49862262861127</v>
      </c>
      <c r="U46" s="34">
        <v>1.4907699545298216</v>
      </c>
      <c r="V46" s="34">
        <v>1.4843730568131563</v>
      </c>
      <c r="W46" s="34">
        <v>1.4791554035357688</v>
      </c>
      <c r="X46" s="34">
        <v>1.4748961238931757</v>
      </c>
      <c r="Y46" s="34">
        <v>1.4714173623988296</v>
      </c>
      <c r="Z46" s="34">
        <v>1.4685751339191873</v>
      </c>
      <c r="AA46" s="34">
        <v>1.4662524676396738</v>
      </c>
      <c r="AB46" s="34">
        <v>1.4643541249281595</v>
      </c>
      <c r="AC46" s="34">
        <v>1.4628024493557414</v>
      </c>
      <c r="AD46" s="34">
        <v>1.4615340618422648</v>
      </c>
      <c r="AE46" s="34">
        <v>1.4604972047803428</v>
      </c>
      <c r="AF46" s="34">
        <v>1.4596495948276582</v>
      </c>
      <c r="AG46" s="34">
        <v>1.4589566801083551</v>
      </c>
      <c r="AH46" s="34">
        <v>1.4583902220423592</v>
      </c>
      <c r="AI46" s="34">
        <v>1.4579271394295166</v>
      </c>
      <c r="AJ46" s="34">
        <v>1.4575485652882445</v>
      </c>
      <c r="AK46" s="34">
        <v>1.4572390767621544</v>
      </c>
      <c r="AL46" s="34">
        <v>1.4569860660595972</v>
      </c>
      <c r="AM46" s="34">
        <v>1.4567792264517756</v>
      </c>
      <c r="AN46" s="34">
        <v>1.4566101322077865</v>
      </c>
      <c r="AO46" s="34">
        <v>1.4564718952586364</v>
      </c>
      <c r="AP46" s="34">
        <v>1.4563588845536393</v>
      </c>
      <c r="AQ46" s="34">
        <v>1.4562664966504941</v>
      </c>
    </row>
    <row r="47" spans="1:43" x14ac:dyDescent="0.2">
      <c r="A47" s="30">
        <v>34271</v>
      </c>
      <c r="B47" s="31">
        <v>2.1164000000000005</v>
      </c>
      <c r="C47" s="31">
        <v>2.1895000000000007</v>
      </c>
      <c r="D47" s="31">
        <v>2.23</v>
      </c>
      <c r="F47" s="31">
        <v>2.1164000000000005</v>
      </c>
      <c r="G47" s="31">
        <v>2.1895000000000007</v>
      </c>
      <c r="H47" s="31">
        <v>2.23</v>
      </c>
      <c r="I47" s="34">
        <v>1.9913052557278066</v>
      </c>
      <c r="J47" s="34">
        <v>1.8433652089684445</v>
      </c>
      <c r="K47" s="34">
        <v>1.7467038681597775</v>
      </c>
      <c r="L47" s="34">
        <v>1.6802000249090439</v>
      </c>
      <c r="M47" s="34">
        <v>1.6322984224118446</v>
      </c>
      <c r="N47" s="34">
        <v>1.5964845202276401</v>
      </c>
      <c r="O47" s="34">
        <v>1.5689409653039013</v>
      </c>
      <c r="P47" s="34">
        <v>1.5473245867387451</v>
      </c>
      <c r="Q47" s="34">
        <v>1.5301214329990087</v>
      </c>
      <c r="R47" s="34">
        <v>1.5163016580029216</v>
      </c>
      <c r="S47" s="34">
        <v>1.5051310857407809</v>
      </c>
      <c r="T47" s="34">
        <v>1.4960654606512591</v>
      </c>
      <c r="U47" s="34">
        <v>1.4886889410623094</v>
      </c>
      <c r="V47" s="34">
        <v>1.4826767244289172</v>
      </c>
      <c r="W47" s="34">
        <v>1.477771183776895</v>
      </c>
      <c r="X47" s="34">
        <v>1.4737658329818337</v>
      </c>
      <c r="Y47" s="34">
        <v>1.4704940248417862</v>
      </c>
      <c r="Z47" s="34">
        <v>1.467820652545359</v>
      </c>
      <c r="AA47" s="34">
        <v>1.4656358562492786</v>
      </c>
      <c r="AB47" s="34">
        <v>1.4638501343904451</v>
      </c>
      <c r="AC47" s="34">
        <v>1.4623904811052095</v>
      </c>
      <c r="AD47" s="34">
        <v>1.4611972986491688</v>
      </c>
      <c r="AE47" s="34">
        <v>1.4602219100044793</v>
      </c>
      <c r="AF47" s="34">
        <v>1.4594245446739447</v>
      </c>
      <c r="AG47" s="34">
        <v>1.4587727021557799</v>
      </c>
      <c r="AH47" s="34">
        <v>1.4582398193756243</v>
      </c>
      <c r="AI47" s="34">
        <v>1.4578041840872102</v>
      </c>
      <c r="AJ47" s="34">
        <v>1.4574480480316774</v>
      </c>
      <c r="AK47" s="34">
        <v>1.457156902706237</v>
      </c>
      <c r="AL47" s="34">
        <v>1.4569188877020558</v>
      </c>
      <c r="AM47" s="34">
        <v>1.4567243072265863</v>
      </c>
      <c r="AN47" s="34">
        <v>1.456565234966696</v>
      </c>
      <c r="AO47" s="34">
        <v>1.4564351911181777</v>
      </c>
      <c r="AP47" s="34">
        <v>1.4563288783841088</v>
      </c>
      <c r="AQ47" s="34">
        <v>1.4562419661662394</v>
      </c>
    </row>
    <row r="48" spans="1:43" x14ac:dyDescent="0.2">
      <c r="A48" s="30">
        <v>34303</v>
      </c>
      <c r="B48" s="31">
        <v>1.8608999999999991</v>
      </c>
      <c r="C48" s="31">
        <v>1.911999999999999</v>
      </c>
      <c r="D48" s="31">
        <v>2.049100000000001</v>
      </c>
      <c r="F48" s="31">
        <v>1.8608999999999991</v>
      </c>
      <c r="G48" s="31">
        <v>1.911999999999999</v>
      </c>
      <c r="H48" s="31">
        <v>2.049100000000001</v>
      </c>
      <c r="I48" s="34">
        <v>1.8479999340489532</v>
      </c>
      <c r="J48" s="34">
        <v>1.7280758121874149</v>
      </c>
      <c r="K48" s="34">
        <v>1.6531711031534095</v>
      </c>
      <c r="L48" s="34">
        <v>1.6039866348782263</v>
      </c>
      <c r="M48" s="34">
        <v>1.5700638375846683</v>
      </c>
      <c r="N48" s="34">
        <v>1.5456147186835045</v>
      </c>
      <c r="O48" s="34">
        <v>1.5273440879716749</v>
      </c>
      <c r="P48" s="34">
        <v>1.5133063663034569</v>
      </c>
      <c r="Q48" s="34">
        <v>1.5023013207948859</v>
      </c>
      <c r="R48" s="34">
        <v>1.4935515894888403</v>
      </c>
      <c r="S48" s="34">
        <v>1.4865282581460677</v>
      </c>
      <c r="T48" s="34">
        <v>1.4808547295712025</v>
      </c>
      <c r="U48" s="34">
        <v>1.4762523692210039</v>
      </c>
      <c r="V48" s="34">
        <v>1.4725087257636276</v>
      </c>
      <c r="W48" s="34">
        <v>1.4694581684678378</v>
      </c>
      <c r="X48" s="34">
        <v>1.4669695219990682</v>
      </c>
      <c r="Y48" s="34">
        <v>1.4649377728280493</v>
      </c>
      <c r="Z48" s="34">
        <v>1.4632782411436298</v>
      </c>
      <c r="AA48" s="34">
        <v>1.4619223160956916</v>
      </c>
      <c r="AB48" s="34">
        <v>1.4608142318786008</v>
      </c>
      <c r="AC48" s="34">
        <v>1.4599085701949823</v>
      </c>
      <c r="AD48" s="34">
        <v>1.4591682911242123</v>
      </c>
      <c r="AE48" s="34">
        <v>1.4585631615722079</v>
      </c>
      <c r="AF48" s="34">
        <v>1.4580684906520129</v>
      </c>
      <c r="AG48" s="34">
        <v>1.4576641064568789</v>
      </c>
      <c r="AH48" s="34">
        <v>1.4573335251561921</v>
      </c>
      <c r="AI48" s="34">
        <v>1.4570632746728398</v>
      </c>
      <c r="AJ48" s="34">
        <v>1.4568423433382878</v>
      </c>
      <c r="AK48" s="34">
        <v>1.4566617299829194</v>
      </c>
      <c r="AL48" s="34">
        <v>1.4565140765628493</v>
      </c>
      <c r="AM48" s="34">
        <v>1.4563933680565002</v>
      </c>
      <c r="AN48" s="34">
        <v>1.4562946872469245</v>
      </c>
      <c r="AO48" s="34">
        <v>1.4562140143168378</v>
      </c>
      <c r="AP48" s="34">
        <v>1.456148063048484</v>
      </c>
      <c r="AQ48" s="34">
        <v>1.4560941469325119</v>
      </c>
    </row>
    <row r="49" spans="1:43" x14ac:dyDescent="0.2">
      <c r="A49" s="30">
        <v>34334</v>
      </c>
      <c r="B49" s="31">
        <v>1.4782999999999991</v>
      </c>
      <c r="C49" s="31">
        <v>1.6315000000000008</v>
      </c>
      <c r="D49" s="31">
        <v>1.9018999999999995</v>
      </c>
      <c r="F49" s="31">
        <v>1.4782999999999991</v>
      </c>
      <c r="G49" s="31">
        <v>1.6315000000000008</v>
      </c>
      <c r="H49" s="31">
        <v>1.9018999999999995</v>
      </c>
      <c r="I49" s="34">
        <v>1.6956668748364285</v>
      </c>
      <c r="J49" s="34">
        <v>1.5868534976650941</v>
      </c>
      <c r="K49" s="34">
        <v>1.5290045763174573</v>
      </c>
      <c r="L49" s="34">
        <v>1.497921681139228</v>
      </c>
      <c r="M49" s="34">
        <v>1.480968764780265</v>
      </c>
      <c r="N49" s="34">
        <v>1.4715282191490608</v>
      </c>
      <c r="O49" s="34">
        <v>1.4661216684410696</v>
      </c>
      <c r="P49" s="34">
        <v>1.4629119574248237</v>
      </c>
      <c r="Q49" s="34">
        <v>1.4609223169889671</v>
      </c>
      <c r="R49" s="34">
        <v>1.4596285628605432</v>
      </c>
      <c r="S49" s="34">
        <v>1.4587456553006737</v>
      </c>
      <c r="T49" s="34">
        <v>1.4581157016942021</v>
      </c>
      <c r="U49" s="34">
        <v>1.4576490017345574</v>
      </c>
      <c r="V49" s="34">
        <v>1.4572928835383567</v>
      </c>
      <c r="W49" s="34">
        <v>1.4570151349431988</v>
      </c>
      <c r="X49" s="34">
        <v>1.4567951225777316</v>
      </c>
      <c r="Y49" s="34">
        <v>1.4566189761776216</v>
      </c>
      <c r="Z49" s="34">
        <v>1.4564769341593333</v>
      </c>
      <c r="AA49" s="34">
        <v>1.4563618469658564</v>
      </c>
      <c r="AB49" s="34">
        <v>1.4562683073793161</v>
      </c>
      <c r="AC49" s="34">
        <v>1.4561921256174408</v>
      </c>
      <c r="AD49" s="34">
        <v>1.456129998136263</v>
      </c>
      <c r="AE49" s="34">
        <v>1.4560792884306386</v>
      </c>
      <c r="AF49" s="34">
        <v>1.4560378749992415</v>
      </c>
      <c r="AG49" s="34">
        <v>1.4560040413722704</v>
      </c>
      <c r="AH49" s="34">
        <v>1.4559763937586454</v>
      </c>
      <c r="AI49" s="34">
        <v>1.4559537977053423</v>
      </c>
      <c r="AJ49" s="34">
        <v>1.455935328418215</v>
      </c>
      <c r="AK49" s="34">
        <v>1.4559202312587771</v>
      </c>
      <c r="AL49" s="34">
        <v>1.4559078900361238</v>
      </c>
      <c r="AM49" s="34">
        <v>1.4558978013949146</v>
      </c>
      <c r="AN49" s="34">
        <v>1.4558895540408883</v>
      </c>
      <c r="AO49" s="34">
        <v>1.455882811843956</v>
      </c>
      <c r="AP49" s="34">
        <v>1.4558773000704839</v>
      </c>
      <c r="AQ49" s="34">
        <v>1.4558727941521787</v>
      </c>
    </row>
    <row r="50" spans="1:43" x14ac:dyDescent="0.2">
      <c r="A50" s="30">
        <v>34365</v>
      </c>
      <c r="B50" s="31">
        <v>0.73390000000000022</v>
      </c>
      <c r="C50" s="31">
        <v>1.0135000000000005</v>
      </c>
      <c r="D50" s="31">
        <v>1.3174999999999999</v>
      </c>
      <c r="F50" s="31">
        <v>0.73390000000000022</v>
      </c>
      <c r="G50" s="31">
        <v>1.0135000000000005</v>
      </c>
      <c r="H50" s="31">
        <v>1.3174999999999999</v>
      </c>
      <c r="I50" s="34">
        <v>1.2431358371814236</v>
      </c>
      <c r="J50" s="34">
        <v>1.2301906963606672</v>
      </c>
      <c r="K50" s="34">
        <v>1.2444311106279973</v>
      </c>
      <c r="L50" s="34">
        <v>1.2689718181984841</v>
      </c>
      <c r="M50" s="34">
        <v>1.2957471879063021</v>
      </c>
      <c r="N50" s="34">
        <v>1.3211350874132248</v>
      </c>
      <c r="O50" s="34">
        <v>1.3437159230753812</v>
      </c>
      <c r="P50" s="34">
        <v>1.3631301498360378</v>
      </c>
      <c r="Q50" s="34">
        <v>1.3795006710580222</v>
      </c>
      <c r="R50" s="34">
        <v>1.3931451959716743</v>
      </c>
      <c r="S50" s="34">
        <v>1.4044368200917292</v>
      </c>
      <c r="T50" s="34">
        <v>1.4137397875100457</v>
      </c>
      <c r="U50" s="34">
        <v>1.4213828588078561</v>
      </c>
      <c r="V50" s="34">
        <v>1.4276510272281426</v>
      </c>
      <c r="W50" s="34">
        <v>1.4327857850557184</v>
      </c>
      <c r="X50" s="34">
        <v>1.4369890188896874</v>
      </c>
      <c r="Y50" s="34">
        <v>1.4404281177620171</v>
      </c>
      <c r="Z50" s="34">
        <v>1.4432411564539258</v>
      </c>
      <c r="AA50" s="34">
        <v>1.4455416609760814</v>
      </c>
      <c r="AB50" s="34">
        <v>1.4474227814696394</v>
      </c>
      <c r="AC50" s="34">
        <v>1.4489608491005841</v>
      </c>
      <c r="AD50" s="34">
        <v>1.450218360332086</v>
      </c>
      <c r="AE50" s="34">
        <v>1.4512464568224965</v>
      </c>
      <c r="AF50" s="34">
        <v>1.4520869739406825</v>
      </c>
      <c r="AG50" s="34">
        <v>1.4527741266014287</v>
      </c>
      <c r="AH50" s="34">
        <v>1.453335893332403</v>
      </c>
      <c r="AI50" s="34">
        <v>1.4537951508646585</v>
      </c>
      <c r="AJ50" s="34">
        <v>1.4541706033096549</v>
      </c>
      <c r="AK50" s="34">
        <v>1.4544775426366026</v>
      </c>
      <c r="AL50" s="34">
        <v>1.4547284708286383</v>
      </c>
      <c r="AM50" s="34">
        <v>1.454933608744813</v>
      </c>
      <c r="AN50" s="34">
        <v>1.4551013122491374</v>
      </c>
      <c r="AO50" s="34">
        <v>1.4552384124692659</v>
      </c>
      <c r="AP50" s="34">
        <v>1.4553504939984432</v>
      </c>
      <c r="AQ50" s="34">
        <v>1.4554421223484548</v>
      </c>
    </row>
    <row r="51" spans="1:43" x14ac:dyDescent="0.2">
      <c r="A51" s="30">
        <v>34393</v>
      </c>
      <c r="B51" s="31">
        <v>0.88850000000000051</v>
      </c>
      <c r="C51" s="31">
        <v>1.0900000000000001</v>
      </c>
      <c r="D51" s="31">
        <v>1.2887000000000004</v>
      </c>
      <c r="F51" s="31">
        <v>0.88850000000000051</v>
      </c>
      <c r="G51" s="31">
        <v>1.0900000000000001</v>
      </c>
      <c r="H51" s="31">
        <v>1.2887000000000004</v>
      </c>
      <c r="I51" s="34">
        <v>1.2588082066875397</v>
      </c>
      <c r="J51" s="34">
        <v>1.2633728969034039</v>
      </c>
      <c r="K51" s="34">
        <v>1.2821549165636745</v>
      </c>
      <c r="L51" s="34">
        <v>1.3053323878701091</v>
      </c>
      <c r="M51" s="34">
        <v>1.3283526728194992</v>
      </c>
      <c r="N51" s="34">
        <v>1.3492950499893621</v>
      </c>
      <c r="O51" s="34">
        <v>1.3675239330934637</v>
      </c>
      <c r="P51" s="34">
        <v>1.3830054983675355</v>
      </c>
      <c r="Q51" s="34">
        <v>1.3959649616476408</v>
      </c>
      <c r="R51" s="34">
        <v>1.4067182552722717</v>
      </c>
      <c r="S51" s="34">
        <v>1.4155924626794727</v>
      </c>
      <c r="T51" s="34">
        <v>1.4228909378582526</v>
      </c>
      <c r="U51" s="34">
        <v>1.4288804914476563</v>
      </c>
      <c r="V51" s="34">
        <v>1.4337890996539135</v>
      </c>
      <c r="W51" s="34">
        <v>1.4378083031379649</v>
      </c>
      <c r="X51" s="34">
        <v>1.4410974006170483</v>
      </c>
      <c r="Y51" s="34">
        <v>1.4437880452294196</v>
      </c>
      <c r="Z51" s="34">
        <v>1.4459886139011147</v>
      </c>
      <c r="AA51" s="34">
        <v>1.4477881001072574</v>
      </c>
      <c r="AB51" s="34">
        <v>1.4492594645733685</v>
      </c>
      <c r="AC51" s="34">
        <v>1.450462462921015</v>
      </c>
      <c r="AD51" s="34">
        <v>1.4514460037729151</v>
      </c>
      <c r="AE51" s="34">
        <v>1.4522501009777211</v>
      </c>
      <c r="AF51" s="34">
        <v>1.4529074824457306</v>
      </c>
      <c r="AG51" s="34">
        <v>1.4534449121702466</v>
      </c>
      <c r="AH51" s="34">
        <v>1.4538842745693075</v>
      </c>
      <c r="AI51" s="34">
        <v>1.4542434628330969</v>
      </c>
      <c r="AJ51" s="34">
        <v>1.4545371061537764</v>
      </c>
      <c r="AK51" s="34">
        <v>1.4547771647704657</v>
      </c>
      <c r="AL51" s="34">
        <v>1.4549734167038531</v>
      </c>
      <c r="AM51" s="34">
        <v>1.4551338558149844</v>
      </c>
      <c r="AN51" s="34">
        <v>1.4552650173013713</v>
      </c>
      <c r="AO51" s="34">
        <v>1.455372243835652</v>
      </c>
      <c r="AP51" s="34">
        <v>1.4554599031594511</v>
      </c>
      <c r="AQ51" s="34">
        <v>1.4555315659809831</v>
      </c>
    </row>
    <row r="52" spans="1:43" x14ac:dyDescent="0.2">
      <c r="A52" s="30">
        <v>34424</v>
      </c>
      <c r="B52" s="31">
        <v>1.4177999999999997</v>
      </c>
      <c r="C52" s="31">
        <v>1.0803999999999991</v>
      </c>
      <c r="D52" s="31">
        <v>1.1245999999999992</v>
      </c>
      <c r="F52" s="31">
        <v>1.4177999999999997</v>
      </c>
      <c r="G52" s="31">
        <v>1.0803999999999991</v>
      </c>
      <c r="H52" s="31">
        <v>1.1245999999999992</v>
      </c>
      <c r="I52" s="34">
        <v>1.2843512598364817</v>
      </c>
      <c r="J52" s="34">
        <v>1.3652398062042344</v>
      </c>
      <c r="K52" s="34">
        <v>1.4066028783187066</v>
      </c>
      <c r="L52" s="34">
        <v>1.4280508616306733</v>
      </c>
      <c r="M52" s="34">
        <v>1.439393853499942</v>
      </c>
      <c r="N52" s="34">
        <v>1.4455598519583381</v>
      </c>
      <c r="O52" s="34">
        <v>1.4490373954859062</v>
      </c>
      <c r="P52" s="34">
        <v>1.4510918360771037</v>
      </c>
      <c r="Q52" s="34">
        <v>1.4523726487181381</v>
      </c>
      <c r="R52" s="34">
        <v>1.4532176045504703</v>
      </c>
      <c r="S52" s="34">
        <v>1.4538056490528921</v>
      </c>
      <c r="T52" s="34">
        <v>1.4542340560799083</v>
      </c>
      <c r="U52" s="34">
        <v>1.4545575643939892</v>
      </c>
      <c r="V52" s="34">
        <v>1.4548083609326463</v>
      </c>
      <c r="W52" s="34">
        <v>1.4550063752570184</v>
      </c>
      <c r="X52" s="34">
        <v>1.4551646483152822</v>
      </c>
      <c r="Y52" s="34">
        <v>1.4552921809395181</v>
      </c>
      <c r="Z52" s="34">
        <v>1.4553954817162251</v>
      </c>
      <c r="AA52" s="34">
        <v>1.4554794356599432</v>
      </c>
      <c r="AB52" s="34">
        <v>1.4555478122956005</v>
      </c>
      <c r="AC52" s="34">
        <v>1.4556035778555572</v>
      </c>
      <c r="AD52" s="34">
        <v>1.4556490977105019</v>
      </c>
      <c r="AE52" s="34">
        <v>1.4556862747817985</v>
      </c>
      <c r="AF52" s="34">
        <v>1.455716648777472</v>
      </c>
      <c r="AG52" s="34">
        <v>1.4557414701501608</v>
      </c>
      <c r="AH52" s="34">
        <v>1.4557617568589003</v>
      </c>
      <c r="AI52" s="34">
        <v>1.4557783388595162</v>
      </c>
      <c r="AJ52" s="34">
        <v>1.45579189348509</v>
      </c>
      <c r="AK52" s="34">
        <v>1.4558029738557245</v>
      </c>
      <c r="AL52" s="34">
        <v>1.4558120318366476</v>
      </c>
      <c r="AM52" s="34">
        <v>1.4558194366676585</v>
      </c>
      <c r="AN52" s="34">
        <v>1.4558254901204479</v>
      </c>
      <c r="AO52" s="34">
        <v>1.4558304388520724</v>
      </c>
      <c r="AP52" s="34">
        <v>1.4558344844843163</v>
      </c>
      <c r="AQ52" s="34">
        <v>1.4558377918333696</v>
      </c>
    </row>
    <row r="53" spans="1:43" x14ac:dyDescent="0.2">
      <c r="A53" s="30">
        <v>34453</v>
      </c>
      <c r="B53" s="31">
        <v>1.0536999999999992</v>
      </c>
      <c r="C53" s="31">
        <v>1.1966000000000001</v>
      </c>
      <c r="D53" s="31">
        <v>1.2003000000000004</v>
      </c>
      <c r="F53" s="31">
        <v>1.0536999999999992</v>
      </c>
      <c r="G53" s="31">
        <v>1.1966000000000001</v>
      </c>
      <c r="H53" s="31">
        <v>1.2003000000000004</v>
      </c>
      <c r="I53" s="34">
        <v>1.2444182629765861</v>
      </c>
      <c r="J53" s="34">
        <v>1.2820428082565587</v>
      </c>
      <c r="K53" s="34">
        <v>1.3134316539594455</v>
      </c>
      <c r="L53" s="34">
        <v>1.3393330418685259</v>
      </c>
      <c r="M53" s="34">
        <v>1.3605905116124308</v>
      </c>
      <c r="N53" s="34">
        <v>1.3779911830478306</v>
      </c>
      <c r="O53" s="34">
        <v>1.3922180688853469</v>
      </c>
      <c r="P53" s="34">
        <v>1.4038446711756627</v>
      </c>
      <c r="Q53" s="34">
        <v>1.4133450652561712</v>
      </c>
      <c r="R53" s="34">
        <v>1.4211082496152478</v>
      </c>
      <c r="S53" s="34">
        <v>1.4274523564840116</v>
      </c>
      <c r="T53" s="34">
        <v>1.4326372206386906</v>
      </c>
      <c r="U53" s="34">
        <v>1.4368749851006093</v>
      </c>
      <c r="V53" s="34">
        <v>1.4403388633869836</v>
      </c>
      <c r="W53" s="34">
        <v>1.4431703116256891</v>
      </c>
      <c r="X53" s="34">
        <v>1.4454848774473577</v>
      </c>
      <c r="Y53" s="34">
        <v>1.4473769647468304</v>
      </c>
      <c r="Z53" s="34">
        <v>1.4489237156604253</v>
      </c>
      <c r="AA53" s="34">
        <v>1.4501881749979746</v>
      </c>
      <c r="AB53" s="34">
        <v>1.4512218713615814</v>
      </c>
      <c r="AC53" s="34">
        <v>1.4520669236653485</v>
      </c>
      <c r="AD53" s="34">
        <v>1.4527577611166287</v>
      </c>
      <c r="AE53" s="34">
        <v>1.4533225280868478</v>
      </c>
      <c r="AF53" s="34">
        <v>1.4537842319044538</v>
      </c>
      <c r="AG53" s="34">
        <v>1.4541616807911573</v>
      </c>
      <c r="AH53" s="34">
        <v>1.4544702504137925</v>
      </c>
      <c r="AI53" s="34">
        <v>1.4547225104268271</v>
      </c>
      <c r="AJ53" s="34">
        <v>1.4549287366111294</v>
      </c>
      <c r="AK53" s="34">
        <v>1.4550973295171072</v>
      </c>
      <c r="AL53" s="34">
        <v>1.4552351566909634</v>
      </c>
      <c r="AM53" s="34">
        <v>1.4553478324384606</v>
      </c>
      <c r="AN53" s="34">
        <v>1.4554399465298316</v>
      </c>
      <c r="AO53" s="34">
        <v>1.4555152511661293</v>
      </c>
      <c r="AP53" s="34">
        <v>1.4555768138252101</v>
      </c>
      <c r="AQ53" s="34">
        <v>1.4556271422146358</v>
      </c>
    </row>
    <row r="54" spans="1:43" x14ac:dyDescent="0.2">
      <c r="A54" s="30">
        <v>34485</v>
      </c>
      <c r="B54" s="31">
        <v>1.4148000000000014</v>
      </c>
      <c r="C54" s="31">
        <v>1.3320000000000007</v>
      </c>
      <c r="D54" s="31">
        <v>1.2936999999999994</v>
      </c>
      <c r="F54" s="31">
        <v>1.4148000000000014</v>
      </c>
      <c r="G54" s="31">
        <v>1.3320000000000007</v>
      </c>
      <c r="H54" s="31">
        <v>1.2936999999999994</v>
      </c>
      <c r="I54" s="34">
        <v>1.3672070763097504</v>
      </c>
      <c r="J54" s="34">
        <v>1.4057151522077425</v>
      </c>
      <c r="K54" s="34">
        <v>1.4262475739789426</v>
      </c>
      <c r="L54" s="34">
        <v>1.4374660758508848</v>
      </c>
      <c r="M54" s="34">
        <v>1.4437997950249073</v>
      </c>
      <c r="N54" s="34">
        <v>1.447527949155289</v>
      </c>
      <c r="O54" s="34">
        <v>1.449833365443665</v>
      </c>
      <c r="P54" s="34">
        <v>1.4513370520526554</v>
      </c>
      <c r="Q54" s="34">
        <v>1.4523703639240875</v>
      </c>
      <c r="R54" s="34">
        <v>1.4531141076931138</v>
      </c>
      <c r="S54" s="34">
        <v>1.4536699697542177</v>
      </c>
      <c r="T54" s="34">
        <v>1.4540974089883336</v>
      </c>
      <c r="U54" s="34">
        <v>1.4544328599256069</v>
      </c>
      <c r="V54" s="34">
        <v>1.4546998343941013</v>
      </c>
      <c r="W54" s="34">
        <v>1.4549143139630591</v>
      </c>
      <c r="X54" s="34">
        <v>1.45508768776119</v>
      </c>
      <c r="Y54" s="34">
        <v>1.4552283979324341</v>
      </c>
      <c r="Z54" s="34">
        <v>1.4553428951089127</v>
      </c>
      <c r="AA54" s="34">
        <v>1.4554362183016001</v>
      </c>
      <c r="AB54" s="34">
        <v>1.4555123648750605</v>
      </c>
      <c r="AC54" s="34">
        <v>1.4555745390619141</v>
      </c>
      <c r="AD54" s="34">
        <v>1.4556253271235031</v>
      </c>
      <c r="AE54" s="34">
        <v>1.4556668259862309</v>
      </c>
      <c r="AF54" s="34">
        <v>1.4557007408220264</v>
      </c>
      <c r="AG54" s="34">
        <v>1.4557284608684162</v>
      </c>
      <c r="AH54" s="34">
        <v>1.455751119348385</v>
      </c>
      <c r="AI54" s="34">
        <v>1.4557696413766839</v>
      </c>
      <c r="AJ54" s="34">
        <v>1.4557847825592143</v>
      </c>
      <c r="AK54" s="34">
        <v>1.4557971602527311</v>
      </c>
      <c r="AL54" s="34">
        <v>1.4558072789649628</v>
      </c>
      <c r="AM54" s="34">
        <v>1.4558155510381476</v>
      </c>
      <c r="AN54" s="34">
        <v>1.4558223135153532</v>
      </c>
      <c r="AO54" s="34">
        <v>1.4558278419064525</v>
      </c>
      <c r="AP54" s="34">
        <v>1.4558323614301849</v>
      </c>
      <c r="AQ54" s="34">
        <v>1.4558360561984762</v>
      </c>
    </row>
    <row r="55" spans="1:43" x14ac:dyDescent="0.2">
      <c r="A55" s="30">
        <v>34515</v>
      </c>
      <c r="B55" s="31">
        <v>1.0874999999999999</v>
      </c>
      <c r="C55" s="31">
        <v>1.2213999999999992</v>
      </c>
      <c r="D55" s="31">
        <v>1.2715999999999994</v>
      </c>
      <c r="F55" s="31">
        <v>1.0874999999999999</v>
      </c>
      <c r="G55" s="31">
        <v>1.2213999999999992</v>
      </c>
      <c r="H55" s="31">
        <v>1.2715999999999994</v>
      </c>
      <c r="I55" s="34">
        <v>1.2887641529885294</v>
      </c>
      <c r="J55" s="34">
        <v>1.3108851441963143</v>
      </c>
      <c r="K55" s="34">
        <v>1.3330726892606848</v>
      </c>
      <c r="L55" s="34">
        <v>1.3532979392259805</v>
      </c>
      <c r="M55" s="34">
        <v>1.3708960224248516</v>
      </c>
      <c r="N55" s="34">
        <v>1.38582618751078</v>
      </c>
      <c r="O55" s="34">
        <v>1.3983101459330607</v>
      </c>
      <c r="P55" s="34">
        <v>1.4086588237488533</v>
      </c>
      <c r="Q55" s="34">
        <v>1.417192502674621</v>
      </c>
      <c r="R55" s="34">
        <v>1.4242067863413927</v>
      </c>
      <c r="S55" s="34">
        <v>1.4299606275019714</v>
      </c>
      <c r="T55" s="34">
        <v>1.4346745988015839</v>
      </c>
      <c r="U55" s="34">
        <v>1.4385335862929922</v>
      </c>
      <c r="V55" s="34">
        <v>1.4416910896444155</v>
      </c>
      <c r="W55" s="34">
        <v>1.4442738120014635</v>
      </c>
      <c r="X55" s="34">
        <v>1.4463859636228318</v>
      </c>
      <c r="Y55" s="34">
        <v>1.4481130637229438</v>
      </c>
      <c r="Z55" s="34">
        <v>1.4495251946663248</v>
      </c>
      <c r="AA55" s="34">
        <v>1.4506797377778342</v>
      </c>
      <c r="AB55" s="34">
        <v>1.4516236489457295</v>
      </c>
      <c r="AC55" s="34">
        <v>1.4523953391927789</v>
      </c>
      <c r="AD55" s="34">
        <v>1.4530262225742159</v>
      </c>
      <c r="AE55" s="34">
        <v>1.453541987068576</v>
      </c>
      <c r="AF55" s="34">
        <v>1.4539636363937545</v>
      </c>
      <c r="AG55" s="34">
        <v>1.4543083431901329</v>
      </c>
      <c r="AH55" s="34">
        <v>1.4545901472848313</v>
      </c>
      <c r="AI55" s="34">
        <v>1.4548205269379453</v>
      </c>
      <c r="AJ55" s="34">
        <v>1.455008866056724</v>
      </c>
      <c r="AK55" s="34">
        <v>1.4551628362611175</v>
      </c>
      <c r="AL55" s="34">
        <v>1.4552887092862721</v>
      </c>
      <c r="AM55" s="34">
        <v>1.4553916124067745</v>
      </c>
      <c r="AN55" s="34">
        <v>1.455475737265834</v>
      </c>
      <c r="AO55" s="34">
        <v>1.4555445106046838</v>
      </c>
      <c r="AP55" s="34">
        <v>1.4556007338408554</v>
      </c>
      <c r="AQ55" s="34">
        <v>1.4556466971778312</v>
      </c>
    </row>
    <row r="56" spans="1:43" x14ac:dyDescent="0.2">
      <c r="A56" s="30">
        <v>34544</v>
      </c>
      <c r="B56" s="31">
        <v>1.3078000000000003</v>
      </c>
      <c r="C56" s="31">
        <v>1.2335999999999991</v>
      </c>
      <c r="D56" s="31">
        <v>1.2788000000000004</v>
      </c>
      <c r="F56" s="31">
        <v>1.3078000000000003</v>
      </c>
      <c r="G56" s="31">
        <v>1.2335999999999991</v>
      </c>
      <c r="H56" s="31">
        <v>1.2788000000000004</v>
      </c>
      <c r="I56" s="34">
        <v>1.3390069363368002</v>
      </c>
      <c r="J56" s="34">
        <v>1.3740834313043235</v>
      </c>
      <c r="K56" s="34">
        <v>1.395800177471836</v>
      </c>
      <c r="L56" s="34">
        <v>1.4101232645324457</v>
      </c>
      <c r="M56" s="34">
        <v>1.4201377484164921</v>
      </c>
      <c r="N56" s="34">
        <v>1.427485609481761</v>
      </c>
      <c r="O56" s="34">
        <v>1.4330762027224913</v>
      </c>
      <c r="P56" s="34">
        <v>1.4374394931875922</v>
      </c>
      <c r="Q56" s="34">
        <v>1.4409032948544895</v>
      </c>
      <c r="R56" s="34">
        <v>1.4436834008241055</v>
      </c>
      <c r="S56" s="34">
        <v>1.445930324790712</v>
      </c>
      <c r="T56" s="34">
        <v>1.4477542328819542</v>
      </c>
      <c r="U56" s="34">
        <v>1.4492387661269153</v>
      </c>
      <c r="V56" s="34">
        <v>1.4504490933307108</v>
      </c>
      <c r="W56" s="34">
        <v>1.4514368833636244</v>
      </c>
      <c r="X56" s="34">
        <v>1.4522435689227586</v>
      </c>
      <c r="Y56" s="34">
        <v>1.4529026153501428</v>
      </c>
      <c r="Z56" s="34">
        <v>1.4534411758729553</v>
      </c>
      <c r="AA56" s="34">
        <v>1.453881344826748</v>
      </c>
      <c r="AB56" s="34">
        <v>1.454241131986288</v>
      </c>
      <c r="AC56" s="34">
        <v>1.4545352338237578</v>
      </c>
      <c r="AD56" s="34">
        <v>1.4547756512687555</v>
      </c>
      <c r="AE56" s="34">
        <v>1.4549721882824049</v>
      </c>
      <c r="AF56" s="34">
        <v>1.4551328561753754</v>
      </c>
      <c r="AG56" s="34">
        <v>1.4552642024791871</v>
      </c>
      <c r="AH56" s="34">
        <v>1.4553715789548536</v>
      </c>
      <c r="AI56" s="34">
        <v>1.4554593602603845</v>
      </c>
      <c r="AJ56" s="34">
        <v>1.455531122492697</v>
      </c>
      <c r="AK56" s="34">
        <v>1.4555897890343332</v>
      </c>
      <c r="AL56" s="34">
        <v>1.4556377497267097</v>
      </c>
      <c r="AM56" s="34">
        <v>1.4556769582658133</v>
      </c>
      <c r="AN56" s="34">
        <v>1.4557090118090337</v>
      </c>
      <c r="AO56" s="34">
        <v>1.4557352160468611</v>
      </c>
      <c r="AP56" s="34">
        <v>1.4557566383957852</v>
      </c>
      <c r="AQ56" s="34">
        <v>1.4557741514821121</v>
      </c>
    </row>
    <row r="57" spans="1:43" x14ac:dyDescent="0.2">
      <c r="A57" s="30">
        <v>34577</v>
      </c>
      <c r="B57" s="31">
        <v>1.331900000000001</v>
      </c>
      <c r="C57" s="31">
        <v>1.286699999999998</v>
      </c>
      <c r="D57" s="31">
        <v>1.4007999999999985</v>
      </c>
      <c r="F57" s="31">
        <v>1.331900000000001</v>
      </c>
      <c r="G57" s="31">
        <v>1.286699999999998</v>
      </c>
      <c r="H57" s="31">
        <v>1.4007999999999985</v>
      </c>
      <c r="I57" s="34">
        <v>1.4074725704904893</v>
      </c>
      <c r="J57" s="34">
        <v>1.413759961561166</v>
      </c>
      <c r="K57" s="34">
        <v>1.419733582650567</v>
      </c>
      <c r="L57" s="34">
        <v>1.4252468771506936</v>
      </c>
      <c r="M57" s="34">
        <v>1.4301779003593647</v>
      </c>
      <c r="N57" s="34">
        <v>1.4344768444381082</v>
      </c>
      <c r="O57" s="34">
        <v>1.4381538683057153</v>
      </c>
      <c r="P57" s="34">
        <v>1.4412559498086668</v>
      </c>
      <c r="Q57" s="34">
        <v>1.4438475990189406</v>
      </c>
      <c r="R57" s="34">
        <v>1.4459980760599616</v>
      </c>
      <c r="S57" s="34">
        <v>1.4477740457201744</v>
      </c>
      <c r="T57" s="34">
        <v>1.4492359469417302</v>
      </c>
      <c r="U57" s="34">
        <v>1.4504366326014579</v>
      </c>
      <c r="V57" s="34">
        <v>1.4514212769646488</v>
      </c>
      <c r="W57" s="34">
        <v>1.4522279204888093</v>
      </c>
      <c r="X57" s="34">
        <v>1.4528882824444098</v>
      </c>
      <c r="Y57" s="34">
        <v>1.4534286382668009</v>
      </c>
      <c r="Z57" s="34">
        <v>1.453870658512608</v>
      </c>
      <c r="AA57" s="34">
        <v>1.4542321634417201</v>
      </c>
      <c r="AB57" s="34">
        <v>1.4545277783418342</v>
      </c>
      <c r="AC57" s="34">
        <v>1.4547694906075881</v>
      </c>
      <c r="AD57" s="34">
        <v>1.4549671169350706</v>
      </c>
      <c r="AE57" s="34">
        <v>1.4551286917221831</v>
      </c>
      <c r="AF57" s="34">
        <v>1.4552607881226285</v>
      </c>
      <c r="AG57" s="34">
        <v>1.4553687824345001</v>
      </c>
      <c r="AH57" s="34">
        <v>1.4554570712849462</v>
      </c>
      <c r="AI57" s="34">
        <v>1.4555292497463197</v>
      </c>
      <c r="AJ57" s="34">
        <v>1.4555882572535079</v>
      </c>
      <c r="AK57" s="34">
        <v>1.4556364970576894</v>
      </c>
      <c r="AL57" s="34">
        <v>1.4556759339698382</v>
      </c>
      <c r="AM57" s="34">
        <v>1.4557081743148954</v>
      </c>
      <c r="AN57" s="34">
        <v>1.4557345313209062</v>
      </c>
      <c r="AO57" s="34">
        <v>1.455756078589221</v>
      </c>
      <c r="AP57" s="34">
        <v>1.4557736938144599</v>
      </c>
      <c r="AQ57" s="34">
        <v>1.4557880945301243</v>
      </c>
    </row>
    <row r="58" spans="1:43" x14ac:dyDescent="0.2">
      <c r="A58" s="30">
        <v>34607</v>
      </c>
      <c r="B58" s="31">
        <v>0.95410000000000039</v>
      </c>
      <c r="C58" s="31">
        <v>1.1776999999999997</v>
      </c>
      <c r="D58" s="31">
        <v>1.3666</v>
      </c>
      <c r="F58" s="31">
        <v>0.95410000000000039</v>
      </c>
      <c r="G58" s="31">
        <v>1.1776999999999997</v>
      </c>
      <c r="H58" s="31">
        <v>1.3666</v>
      </c>
      <c r="I58" s="34">
        <v>1.3118688096546038</v>
      </c>
      <c r="J58" s="34">
        <v>1.3014013832865408</v>
      </c>
      <c r="K58" s="34">
        <v>1.3105434388352857</v>
      </c>
      <c r="L58" s="34">
        <v>1.3271738780996705</v>
      </c>
      <c r="M58" s="34">
        <v>1.3455151243667074</v>
      </c>
      <c r="N58" s="34">
        <v>1.3629730156843487</v>
      </c>
      <c r="O58" s="34">
        <v>1.3785261182647741</v>
      </c>
      <c r="P58" s="34">
        <v>1.3919080913172373</v>
      </c>
      <c r="Q58" s="34">
        <v>1.4031959159937704</v>
      </c>
      <c r="R58" s="34">
        <v>1.4126055173012153</v>
      </c>
      <c r="S58" s="34">
        <v>1.4203929633279437</v>
      </c>
      <c r="T58" s="34">
        <v>1.4268090144525047</v>
      </c>
      <c r="U58" s="34">
        <v>1.4320802697160249</v>
      </c>
      <c r="V58" s="34">
        <v>1.436403254457215</v>
      </c>
      <c r="W58" s="34">
        <v>1.4399445263870729</v>
      </c>
      <c r="X58" s="34">
        <v>1.4428433342535181</v>
      </c>
      <c r="Y58" s="34">
        <v>1.445215132400006</v>
      </c>
      <c r="Z58" s="34">
        <v>1.4471551541401284</v>
      </c>
      <c r="AA58" s="34">
        <v>1.4487416990515476</v>
      </c>
      <c r="AB58" s="34">
        <v>1.4500390119312485</v>
      </c>
      <c r="AC58" s="34">
        <v>1.4510997367308196</v>
      </c>
      <c r="AD58" s="34">
        <v>1.4519669753061315</v>
      </c>
      <c r="AE58" s="34">
        <v>1.4526759980947916</v>
      </c>
      <c r="AF58" s="34">
        <v>1.4532556571286568</v>
      </c>
      <c r="AG58" s="34">
        <v>1.4537295488195738</v>
      </c>
      <c r="AH58" s="34">
        <v>1.4541169685663504</v>
      </c>
      <c r="AI58" s="34">
        <v>1.4544336932722752</v>
      </c>
      <c r="AJ58" s="34">
        <v>1.4546926221773271</v>
      </c>
      <c r="AK58" s="34">
        <v>1.4549043013343299</v>
      </c>
      <c r="AL58" s="34">
        <v>1.4550773526851424</v>
      </c>
      <c r="AM58" s="34">
        <v>1.4552188249998963</v>
      </c>
      <c r="AN58" s="34">
        <v>1.455334480861102</v>
      </c>
      <c r="AO58" s="34">
        <v>1.4554290313228551</v>
      </c>
      <c r="AP58" s="34">
        <v>1.455506327772226</v>
      </c>
      <c r="AQ58" s="34">
        <v>1.4555695187914748</v>
      </c>
    </row>
    <row r="59" spans="1:43" x14ac:dyDescent="0.2">
      <c r="A59" s="30">
        <v>34638</v>
      </c>
      <c r="B59" s="31">
        <v>1.1610000000000014</v>
      </c>
      <c r="C59" s="31">
        <v>1.2071000000000005</v>
      </c>
      <c r="D59" s="31">
        <v>1.26</v>
      </c>
      <c r="F59" s="31">
        <v>1.1610000000000014</v>
      </c>
      <c r="G59" s="31">
        <v>1.2071000000000005</v>
      </c>
      <c r="H59" s="31">
        <v>1.26</v>
      </c>
      <c r="I59" s="34">
        <v>1.2985536675076736</v>
      </c>
      <c r="J59" s="34">
        <v>1.3284891822081784</v>
      </c>
      <c r="K59" s="34">
        <v>1.3522586920954571</v>
      </c>
      <c r="L59" s="34">
        <v>1.3713828881473666</v>
      </c>
      <c r="M59" s="34">
        <v>1.3868852369549804</v>
      </c>
      <c r="N59" s="34">
        <v>1.3995036122704538</v>
      </c>
      <c r="O59" s="34">
        <v>1.4097973052985255</v>
      </c>
      <c r="P59" s="34">
        <v>1.4182043080413602</v>
      </c>
      <c r="Q59" s="34">
        <v>1.425074428955023</v>
      </c>
      <c r="R59" s="34">
        <v>1.430690194759058</v>
      </c>
      <c r="S59" s="34">
        <v>1.4352811935350314</v>
      </c>
      <c r="T59" s="34">
        <v>1.4390345979237831</v>
      </c>
      <c r="U59" s="34">
        <v>1.4421032514417269</v>
      </c>
      <c r="V59" s="34">
        <v>1.4446120632567976</v>
      </c>
      <c r="W59" s="34">
        <v>1.4466631493069373</v>
      </c>
      <c r="X59" s="34">
        <v>1.4483400025705451</v>
      </c>
      <c r="Y59" s="34">
        <v>1.4497108913737515</v>
      </c>
      <c r="Z59" s="34">
        <v>1.4508316348024553</v>
      </c>
      <c r="AA59" s="34">
        <v>1.4517478716438357</v>
      </c>
      <c r="AB59" s="34">
        <v>1.4524969159801455</v>
      </c>
      <c r="AC59" s="34">
        <v>1.4531092748707297</v>
      </c>
      <c r="AD59" s="34">
        <v>1.4536098896147256</v>
      </c>
      <c r="AE59" s="34">
        <v>1.4540191508623237</v>
      </c>
      <c r="AF59" s="34">
        <v>1.4543537287112775</v>
      </c>
      <c r="AG59" s="34">
        <v>1.4546272514616272</v>
      </c>
      <c r="AH59" s="34">
        <v>1.454850860589634</v>
      </c>
      <c r="AI59" s="34">
        <v>1.4550336644946684</v>
      </c>
      <c r="AJ59" s="34">
        <v>1.4551831094711252</v>
      </c>
      <c r="AK59" s="34">
        <v>1.4553052829987698</v>
      </c>
      <c r="AL59" s="34">
        <v>1.4554051616956603</v>
      </c>
      <c r="AM59" s="34">
        <v>1.4554868140280925</v>
      </c>
      <c r="AN59" s="34">
        <v>1.4555535660316192</v>
      </c>
      <c r="AO59" s="34">
        <v>1.4556081367918836</v>
      </c>
      <c r="AP59" s="34">
        <v>1.4556527492030049</v>
      </c>
      <c r="AQ59" s="34">
        <v>1.4556892205146355</v>
      </c>
    </row>
    <row r="60" spans="1:43" x14ac:dyDescent="0.2">
      <c r="A60" s="30">
        <v>34668</v>
      </c>
      <c r="B60" s="31">
        <v>1.1657000000000011</v>
      </c>
      <c r="C60" s="31">
        <v>1.0623000000000005</v>
      </c>
      <c r="D60" s="31">
        <v>1.0510000000000002</v>
      </c>
      <c r="F60" s="31">
        <v>1.1657000000000011</v>
      </c>
      <c r="G60" s="31">
        <v>1.0623000000000005</v>
      </c>
      <c r="H60" s="31">
        <v>1.0510000000000002</v>
      </c>
      <c r="I60" s="34">
        <v>1.1923242947792303</v>
      </c>
      <c r="J60" s="34">
        <v>1.2746700252250811</v>
      </c>
      <c r="K60" s="34">
        <v>1.3251744240341501</v>
      </c>
      <c r="L60" s="34">
        <v>1.3579227018401279</v>
      </c>
      <c r="M60" s="34">
        <v>1.380347058027007</v>
      </c>
      <c r="N60" s="34">
        <v>1.3964603998157215</v>
      </c>
      <c r="O60" s="34">
        <v>1.4084982477075445</v>
      </c>
      <c r="P60" s="34">
        <v>1.4177574344767021</v>
      </c>
      <c r="Q60" s="34">
        <v>1.4250279511507868</v>
      </c>
      <c r="R60" s="34">
        <v>1.4308177494278695</v>
      </c>
      <c r="S60" s="34">
        <v>1.43547156390297</v>
      </c>
      <c r="T60" s="34">
        <v>1.4392350662029172</v>
      </c>
      <c r="U60" s="34">
        <v>1.442290521488492</v>
      </c>
      <c r="V60" s="34">
        <v>1.4447773707328471</v>
      </c>
      <c r="W60" s="34">
        <v>1.4468046752239561</v>
      </c>
      <c r="X60" s="34">
        <v>1.4484590439650304</v>
      </c>
      <c r="Y60" s="34">
        <v>1.4498099605088286</v>
      </c>
      <c r="Z60" s="34">
        <v>1.4509135436572798</v>
      </c>
      <c r="AA60" s="34">
        <v>1.451815315434442</v>
      </c>
      <c r="AB60" s="34">
        <v>1.4525523055529863</v>
      </c>
      <c r="AC60" s="34">
        <v>1.4531546898308583</v>
      </c>
      <c r="AD60" s="34">
        <v>1.4536470870795057</v>
      </c>
      <c r="AE60" s="34">
        <v>1.4540495972266962</v>
      </c>
      <c r="AF60" s="34">
        <v>1.4543786384962436</v>
      </c>
      <c r="AG60" s="34">
        <v>1.4546476258216219</v>
      </c>
      <c r="AH60" s="34">
        <v>1.4548675223318575</v>
      </c>
      <c r="AI60" s="34">
        <v>1.4550472885655339</v>
      </c>
      <c r="AJ60" s="34">
        <v>1.4551942488552589</v>
      </c>
      <c r="AK60" s="34">
        <v>1.4553143904048806</v>
      </c>
      <c r="AL60" s="34">
        <v>1.4554126075549754</v>
      </c>
      <c r="AM60" s="34">
        <v>1.4554929013504401</v>
      </c>
      <c r="AN60" s="34">
        <v>1.4555585426253421</v>
      </c>
      <c r="AO60" s="34">
        <v>1.4556122052932474</v>
      </c>
      <c r="AP60" s="34">
        <v>1.4556560752961873</v>
      </c>
      <c r="AQ60" s="34">
        <v>1.4556919396626615</v>
      </c>
    </row>
    <row r="61" spans="1:43" x14ac:dyDescent="0.2">
      <c r="A61" s="30">
        <v>34698</v>
      </c>
      <c r="B61" s="31">
        <v>0.6858999999999984</v>
      </c>
      <c r="C61" s="31">
        <v>0.86920000000000108</v>
      </c>
      <c r="D61" s="31">
        <v>1.0206999999999997</v>
      </c>
      <c r="F61" s="31">
        <v>0.6858999999999984</v>
      </c>
      <c r="G61" s="31">
        <v>0.86920000000000108</v>
      </c>
      <c r="H61" s="31">
        <v>1.0206999999999997</v>
      </c>
      <c r="I61" s="34">
        <v>1.0791951343385391</v>
      </c>
      <c r="J61" s="34">
        <v>1.137002894875961</v>
      </c>
      <c r="K61" s="34">
        <v>1.1894727869650041</v>
      </c>
      <c r="L61" s="34">
        <v>1.2350902881539312</v>
      </c>
      <c r="M61" s="34">
        <v>1.2738073579544986</v>
      </c>
      <c r="N61" s="34">
        <v>1.3062048366915191</v>
      </c>
      <c r="O61" s="34">
        <v>1.3330811243722518</v>
      </c>
      <c r="P61" s="34">
        <v>1.3552579582228499</v>
      </c>
      <c r="Q61" s="34">
        <v>1.3734955321160152</v>
      </c>
      <c r="R61" s="34">
        <v>1.3884616092690925</v>
      </c>
      <c r="S61" s="34">
        <v>1.4007263604325857</v>
      </c>
      <c r="T61" s="34">
        <v>1.410768638593648</v>
      </c>
      <c r="U61" s="34">
        <v>1.4189865975023961</v>
      </c>
      <c r="V61" s="34">
        <v>1.4257092464053496</v>
      </c>
      <c r="W61" s="34">
        <v>1.4312074025092263</v>
      </c>
      <c r="X61" s="34">
        <v>1.4357034350111932</v>
      </c>
      <c r="Y61" s="34">
        <v>1.4393796459140435</v>
      </c>
      <c r="Z61" s="34">
        <v>1.4423853395061246</v>
      </c>
      <c r="AA61" s="34">
        <v>1.4448427164274096</v>
      </c>
      <c r="AB61" s="34">
        <v>1.4468517524941251</v>
      </c>
      <c r="AC61" s="34">
        <v>1.4484942189816135</v>
      </c>
      <c r="AD61" s="34">
        <v>1.4498369860040663</v>
      </c>
      <c r="AE61" s="34">
        <v>1.4509347318999692</v>
      </c>
      <c r="AF61" s="34">
        <v>1.4518321628482307</v>
      </c>
      <c r="AG61" s="34">
        <v>1.452565829892444</v>
      </c>
      <c r="AH61" s="34">
        <v>1.4531656156810639</v>
      </c>
      <c r="AI61" s="34">
        <v>1.453655950583814</v>
      </c>
      <c r="AJ61" s="34">
        <v>1.4540568072463231</v>
      </c>
      <c r="AK61" s="34">
        <v>1.4543845138442728</v>
      </c>
      <c r="AL61" s="34">
        <v>1.4546524190316692</v>
      </c>
      <c r="AM61" s="34">
        <v>1.4548714355992975</v>
      </c>
      <c r="AN61" s="34">
        <v>1.4550504849518031</v>
      </c>
      <c r="AO61" s="34">
        <v>1.455196860489242</v>
      </c>
      <c r="AP61" s="34">
        <v>1.4553165246847979</v>
      </c>
      <c r="AQ61" s="34">
        <v>1.4554143519544165</v>
      </c>
    </row>
    <row r="62" spans="1:43" x14ac:dyDescent="0.2">
      <c r="A62" s="30">
        <v>34730</v>
      </c>
      <c r="B62" s="31">
        <v>0.55530000000000257</v>
      </c>
      <c r="C62" s="31">
        <v>0.65220000000000056</v>
      </c>
      <c r="D62" s="31">
        <v>0.78149999999999942</v>
      </c>
      <c r="F62" s="31">
        <v>0.55530000000000257</v>
      </c>
      <c r="G62" s="31">
        <v>0.65220000000000056</v>
      </c>
      <c r="H62" s="31">
        <v>0.78149999999999942</v>
      </c>
      <c r="I62" s="34">
        <v>0.93002050128137204</v>
      </c>
      <c r="J62" s="34">
        <v>1.0387174556883274</v>
      </c>
      <c r="K62" s="34">
        <v>1.1212294361348947</v>
      </c>
      <c r="L62" s="34">
        <v>1.1855072024874984</v>
      </c>
      <c r="M62" s="34">
        <v>1.2364616131616439</v>
      </c>
      <c r="N62" s="34">
        <v>1.2773162145457309</v>
      </c>
      <c r="O62" s="34">
        <v>1.3103114454871245</v>
      </c>
      <c r="P62" s="34">
        <v>1.3370813433734301</v>
      </c>
      <c r="Q62" s="34">
        <v>1.3588626716122678</v>
      </c>
      <c r="R62" s="34">
        <v>1.3766166794196082</v>
      </c>
      <c r="S62" s="34">
        <v>1.3911040866099078</v>
      </c>
      <c r="T62" s="34">
        <v>1.4029341002582052</v>
      </c>
      <c r="U62" s="34">
        <v>1.4125983256339436</v>
      </c>
      <c r="V62" s="34">
        <v>1.4204953913094336</v>
      </c>
      <c r="W62" s="34">
        <v>1.4269495192160369</v>
      </c>
      <c r="X62" s="34">
        <v>1.4322249169638843</v>
      </c>
      <c r="Y62" s="34">
        <v>1.4365371440890973</v>
      </c>
      <c r="Z62" s="34">
        <v>1.4400622011490403</v>
      </c>
      <c r="AA62" s="34">
        <v>1.4429438568574093</v>
      </c>
      <c r="AB62" s="34">
        <v>1.4452995853931589</v>
      </c>
      <c r="AC62" s="34">
        <v>1.4472253932659314</v>
      </c>
      <c r="AD62" s="34">
        <v>1.4487997515224276</v>
      </c>
      <c r="AE62" s="34">
        <v>1.4500868032790981</v>
      </c>
      <c r="AF62" s="34">
        <v>1.4511389822699914</v>
      </c>
      <c r="AG62" s="34">
        <v>1.4519991516615045</v>
      </c>
      <c r="AH62" s="34">
        <v>1.4527023515898572</v>
      </c>
      <c r="AI62" s="34">
        <v>1.4532772272938845</v>
      </c>
      <c r="AJ62" s="34">
        <v>1.4537471963728446</v>
      </c>
      <c r="AK62" s="34">
        <v>1.4541314029009191</v>
      </c>
      <c r="AL62" s="34">
        <v>1.4544454973591876</v>
      </c>
      <c r="AM62" s="34">
        <v>1.4547022742047129</v>
      </c>
      <c r="AN62" s="34">
        <v>1.4549121930735032</v>
      </c>
      <c r="AO62" s="34">
        <v>1.4550838048616332</v>
      </c>
      <c r="AP62" s="34">
        <v>1.4552241000476407</v>
      </c>
      <c r="AQ62" s="34">
        <v>1.4553387934485216</v>
      </c>
    </row>
    <row r="63" spans="1:43" x14ac:dyDescent="0.2">
      <c r="A63" s="30">
        <v>34758</v>
      </c>
      <c r="B63" s="31">
        <v>0.3963000000000001</v>
      </c>
      <c r="C63" s="31">
        <v>0.43130000000000024</v>
      </c>
      <c r="D63" s="31">
        <v>0.5660000000000025</v>
      </c>
      <c r="F63" s="31">
        <v>0.3963000000000001</v>
      </c>
      <c r="G63" s="31">
        <v>0.43130000000000024</v>
      </c>
      <c r="H63" s="31">
        <v>0.5660000000000025</v>
      </c>
      <c r="I63" s="34">
        <v>0.78747486233122233</v>
      </c>
      <c r="J63" s="34">
        <v>0.93925627807824463</v>
      </c>
      <c r="K63" s="34">
        <v>1.0486064609529318</v>
      </c>
      <c r="L63" s="34">
        <v>1.1305688360528046</v>
      </c>
      <c r="M63" s="34">
        <v>1.1938148659919754</v>
      </c>
      <c r="N63" s="34">
        <v>1.2436132570919565</v>
      </c>
      <c r="O63" s="34">
        <v>1.2833552867855074</v>
      </c>
      <c r="P63" s="34">
        <v>1.3153513093365625</v>
      </c>
      <c r="Q63" s="34">
        <v>1.341256394523004</v>
      </c>
      <c r="R63" s="34">
        <v>1.3623051127497849</v>
      </c>
      <c r="S63" s="34">
        <v>1.3794465298036651</v>
      </c>
      <c r="T63" s="34">
        <v>1.3934258432119746</v>
      </c>
      <c r="U63" s="34">
        <v>1.404836596071892</v>
      </c>
      <c r="V63" s="34">
        <v>1.4141559991728641</v>
      </c>
      <c r="W63" s="34">
        <v>1.4217700652397054</v>
      </c>
      <c r="X63" s="34">
        <v>1.4279922501776208</v>
      </c>
      <c r="Y63" s="34">
        <v>1.4330777190801038</v>
      </c>
      <c r="Z63" s="34">
        <v>1.4372345106406827</v>
      </c>
      <c r="AA63" s="34">
        <v>1.4406324086265501</v>
      </c>
      <c r="AB63" s="34">
        <v>1.4434100630386169</v>
      </c>
      <c r="AC63" s="34">
        <v>1.4456807440725861</v>
      </c>
      <c r="AD63" s="34">
        <v>1.4475370111252814</v>
      </c>
      <c r="AE63" s="34">
        <v>1.4490545117056681</v>
      </c>
      <c r="AF63" s="34">
        <v>1.4502950777385146</v>
      </c>
      <c r="AG63" s="34">
        <v>1.4513092519796758</v>
      </c>
      <c r="AH63" s="34">
        <v>1.4521383508723922</v>
      </c>
      <c r="AI63" s="34">
        <v>1.452816149648094</v>
      </c>
      <c r="AJ63" s="34">
        <v>1.4533702592358775</v>
      </c>
      <c r="AK63" s="34">
        <v>1.4538232515486496</v>
      </c>
      <c r="AL63" s="34">
        <v>1.4541935792342702</v>
      </c>
      <c r="AM63" s="34">
        <v>1.4544963274879399</v>
      </c>
      <c r="AN63" s="34">
        <v>1.4547438286187595</v>
      </c>
      <c r="AO63" s="34">
        <v>1.454946164440166</v>
      </c>
      <c r="AP63" s="34">
        <v>1.4551115769674936</v>
      </c>
      <c r="AQ63" s="34">
        <v>1.4552468041619369</v>
      </c>
    </row>
    <row r="64" spans="1:43" x14ac:dyDescent="0.2">
      <c r="A64" s="30">
        <v>34789</v>
      </c>
      <c r="B64" s="31">
        <v>0.59520000000000195</v>
      </c>
      <c r="C64" s="31">
        <v>0.49080000000000013</v>
      </c>
      <c r="D64" s="31">
        <v>0.5268999999999977</v>
      </c>
      <c r="F64" s="31">
        <v>0.59520000000000195</v>
      </c>
      <c r="G64" s="31">
        <v>0.49080000000000013</v>
      </c>
      <c r="H64" s="31">
        <v>0.5268999999999977</v>
      </c>
      <c r="I64" s="34">
        <v>0.8074980159796793</v>
      </c>
      <c r="J64" s="34">
        <v>0.9823252441946474</v>
      </c>
      <c r="K64" s="34">
        <v>1.0975574089043729</v>
      </c>
      <c r="L64" s="34">
        <v>1.1776735875689412</v>
      </c>
      <c r="M64" s="34">
        <v>1.2359854588444463</v>
      </c>
      <c r="N64" s="34">
        <v>1.2799839208945747</v>
      </c>
      <c r="O64" s="34">
        <v>1.3140718435745999</v>
      </c>
      <c r="P64" s="34">
        <v>1.3409731518412749</v>
      </c>
      <c r="Q64" s="34">
        <v>1.3624682665196062</v>
      </c>
      <c r="R64" s="34">
        <v>1.3797845290184989</v>
      </c>
      <c r="S64" s="34">
        <v>1.3938084149403962</v>
      </c>
      <c r="T64" s="34">
        <v>1.4052046146696948</v>
      </c>
      <c r="U64" s="34">
        <v>1.4144856426208305</v>
      </c>
      <c r="V64" s="34">
        <v>1.4220545660701223</v>
      </c>
      <c r="W64" s="34">
        <v>1.4282326740603037</v>
      </c>
      <c r="X64" s="34">
        <v>1.4332783686525199</v>
      </c>
      <c r="Y64" s="34">
        <v>1.4374006905631818</v>
      </c>
      <c r="Z64" s="34">
        <v>1.440769387647949</v>
      </c>
      <c r="AA64" s="34">
        <v>1.4435226352110533</v>
      </c>
      <c r="AB64" s="34">
        <v>1.4457730831157833</v>
      </c>
      <c r="AC64" s="34">
        <v>1.447612662338257</v>
      </c>
      <c r="AD64" s="34">
        <v>1.4491164432286257</v>
      </c>
      <c r="AE64" s="34">
        <v>1.4503457526821872</v>
      </c>
      <c r="AF64" s="34">
        <v>1.4513507031931687</v>
      </c>
      <c r="AG64" s="34">
        <v>1.4521722503375643</v>
      </c>
      <c r="AH64" s="34">
        <v>1.4528438695439663</v>
      </c>
      <c r="AI64" s="34">
        <v>1.453392924132457</v>
      </c>
      <c r="AJ64" s="34">
        <v>1.4538417822692065</v>
      </c>
      <c r="AK64" s="34">
        <v>1.4542087293401822</v>
      </c>
      <c r="AL64" s="34">
        <v>1.4545087134351329</v>
      </c>
      <c r="AM64" s="34">
        <v>1.4547539545844224</v>
      </c>
      <c r="AN64" s="34">
        <v>1.4549544427102334</v>
      </c>
      <c r="AO64" s="34">
        <v>1.4551183446517979</v>
      </c>
      <c r="AP64" s="34">
        <v>1.4552523368844323</v>
      </c>
      <c r="AQ64" s="34">
        <v>1.4553618775064376</v>
      </c>
    </row>
    <row r="65" spans="1:43" x14ac:dyDescent="0.2">
      <c r="A65" s="30">
        <v>34817</v>
      </c>
      <c r="B65" s="31">
        <v>0.95900000000000318</v>
      </c>
      <c r="C65" s="31">
        <v>0.57350000000000279</v>
      </c>
      <c r="D65" s="31">
        <v>0.46600000000000108</v>
      </c>
      <c r="F65" s="31">
        <v>0.95900000000000318</v>
      </c>
      <c r="G65" s="31">
        <v>0.57350000000000279</v>
      </c>
      <c r="H65" s="31">
        <v>0.46600000000000108</v>
      </c>
      <c r="I65" s="34">
        <v>0.8503809992062048</v>
      </c>
      <c r="J65" s="34">
        <v>1.0647215561758017</v>
      </c>
      <c r="K65" s="34">
        <v>1.1891556964053449</v>
      </c>
      <c r="L65" s="34">
        <v>1.2649944717943853</v>
      </c>
      <c r="M65" s="34">
        <v>1.3137679265139897</v>
      </c>
      <c r="N65" s="34">
        <v>1.3468684433103213</v>
      </c>
      <c r="O65" s="34">
        <v>1.3704529083339112</v>
      </c>
      <c r="P65" s="34">
        <v>1.3879459698324004</v>
      </c>
      <c r="Q65" s="34">
        <v>1.4013255339659192</v>
      </c>
      <c r="R65" s="34">
        <v>1.4117877909883485</v>
      </c>
      <c r="S65" s="34">
        <v>1.4200947155421828</v>
      </c>
      <c r="T65" s="34">
        <v>1.4267581873818738</v>
      </c>
      <c r="U65" s="34">
        <v>1.4321394501118987</v>
      </c>
      <c r="V65" s="34">
        <v>1.43650427710869</v>
      </c>
      <c r="W65" s="34">
        <v>1.4400546558233704</v>
      </c>
      <c r="X65" s="34">
        <v>1.4429477919347038</v>
      </c>
      <c r="Y65" s="34">
        <v>1.445308090894373</v>
      </c>
      <c r="Z65" s="34">
        <v>1.4472351177045224</v>
      </c>
      <c r="AA65" s="34">
        <v>1.4488091547651982</v>
      </c>
      <c r="AB65" s="34">
        <v>1.4500952535092639</v>
      </c>
      <c r="AC65" s="34">
        <v>1.4511462912870874</v>
      </c>
      <c r="AD65" s="34">
        <v>1.4520053376344506</v>
      </c>
      <c r="AE65" s="34">
        <v>1.4527075195930359</v>
      </c>
      <c r="AF65" s="34">
        <v>1.4532815105867722</v>
      </c>
      <c r="AG65" s="34">
        <v>1.4537507287778171</v>
      </c>
      <c r="AH65" s="34">
        <v>1.4541343069009294</v>
      </c>
      <c r="AI65" s="34">
        <v>1.4544478799681109</v>
      </c>
      <c r="AJ65" s="34">
        <v>1.4547042265311521</v>
      </c>
      <c r="AK65" s="34">
        <v>1.4549137915086301</v>
      </c>
      <c r="AL65" s="34">
        <v>1.4550851128622373</v>
      </c>
      <c r="AM65" s="34">
        <v>1.455225170020982</v>
      </c>
      <c r="AN65" s="34">
        <v>1.4553396685181115</v>
      </c>
      <c r="AO65" s="34">
        <v>1.4554332725781622</v>
      </c>
      <c r="AP65" s="34">
        <v>1.4555097952035549</v>
      </c>
      <c r="AQ65" s="34">
        <v>1.4555723535433069</v>
      </c>
    </row>
    <row r="66" spans="1:43" x14ac:dyDescent="0.2">
      <c r="A66" s="30">
        <v>34850</v>
      </c>
      <c r="B66" s="31">
        <v>1.0897000000000006</v>
      </c>
      <c r="C66" s="31">
        <v>0.81940000000000168</v>
      </c>
      <c r="D66" s="31">
        <v>0.72889999999999944</v>
      </c>
      <c r="F66" s="31">
        <v>1.0897000000000006</v>
      </c>
      <c r="G66" s="31">
        <v>0.81940000000000168</v>
      </c>
      <c r="H66" s="31">
        <v>0.72889999999999944</v>
      </c>
      <c r="I66" s="34">
        <v>1.0114330277921275</v>
      </c>
      <c r="J66" s="34">
        <v>1.1689808605855707</v>
      </c>
      <c r="K66" s="34">
        <v>1.2604165751994703</v>
      </c>
      <c r="L66" s="34">
        <v>1.3161099529927711</v>
      </c>
      <c r="M66" s="34">
        <v>1.3518973265122187</v>
      </c>
      <c r="N66" s="34">
        <v>1.3761616367433556</v>
      </c>
      <c r="O66" s="34">
        <v>1.3934342218374829</v>
      </c>
      <c r="P66" s="34">
        <v>1.4062353540321535</v>
      </c>
      <c r="Q66" s="34">
        <v>1.4160200368700295</v>
      </c>
      <c r="R66" s="34">
        <v>1.4236675861994583</v>
      </c>
      <c r="S66" s="34">
        <v>1.4297375798800966</v>
      </c>
      <c r="T66" s="34">
        <v>1.4346055173999188</v>
      </c>
      <c r="U66" s="34">
        <v>1.4385361104247762</v>
      </c>
      <c r="V66" s="34">
        <v>1.4417239283315582</v>
      </c>
      <c r="W66" s="34">
        <v>1.4443167316917049</v>
      </c>
      <c r="X66" s="34">
        <v>1.4464294562216489</v>
      </c>
      <c r="Y66" s="34">
        <v>1.4481530196108361</v>
      </c>
      <c r="Z66" s="34">
        <v>1.4495601649723895</v>
      </c>
      <c r="AA66" s="34">
        <v>1.4507095359776845</v>
      </c>
      <c r="AB66" s="34">
        <v>1.4516486443733836</v>
      </c>
      <c r="AC66" s="34">
        <v>1.452416106944364</v>
      </c>
      <c r="AD66" s="34">
        <v>1.4530433759394485</v>
      </c>
      <c r="AE66" s="34">
        <v>1.4535561025000991</v>
      </c>
      <c r="AF66" s="34">
        <v>1.4539752245650452</v>
      </c>
      <c r="AG66" s="34">
        <v>1.454317842293058</v>
      </c>
      <c r="AH66" s="34">
        <v>1.4545979264363027</v>
      </c>
      <c r="AI66" s="34">
        <v>1.4548268936256024</v>
      </c>
      <c r="AJ66" s="34">
        <v>1.4550140746725668</v>
      </c>
      <c r="AK66" s="34">
        <v>1.4551670963633401</v>
      </c>
      <c r="AL66" s="34">
        <v>1.4552921930292986</v>
      </c>
      <c r="AM66" s="34">
        <v>1.4553944609710332</v>
      </c>
      <c r="AN66" s="34">
        <v>1.455478066301406</v>
      </c>
      <c r="AO66" s="34">
        <v>1.4555464147801922</v>
      </c>
      <c r="AP66" s="34">
        <v>1.4556022906142263</v>
      </c>
      <c r="AQ66" s="34">
        <v>1.4556479699063578</v>
      </c>
    </row>
    <row r="67" spans="1:43" x14ac:dyDescent="0.2">
      <c r="A67" s="30">
        <v>34880</v>
      </c>
      <c r="B67" s="31">
        <v>1.0322999999999993</v>
      </c>
      <c r="C67" s="31">
        <v>0.83480000000000132</v>
      </c>
      <c r="D67" s="31">
        <v>0.80430000000000135</v>
      </c>
      <c r="F67" s="31">
        <v>1.0322999999999993</v>
      </c>
      <c r="G67" s="31">
        <v>0.83480000000000132</v>
      </c>
      <c r="H67" s="31">
        <v>0.80430000000000135</v>
      </c>
      <c r="I67" s="34">
        <v>1.0388367247825625</v>
      </c>
      <c r="J67" s="34">
        <v>1.1737547779778899</v>
      </c>
      <c r="K67" s="34">
        <v>1.2552236520362168</v>
      </c>
      <c r="L67" s="34">
        <v>1.3071627455798198</v>
      </c>
      <c r="M67" s="34">
        <v>1.3421478082949423</v>
      </c>
      <c r="N67" s="34">
        <v>1.3669280140437636</v>
      </c>
      <c r="O67" s="34">
        <v>1.3852291853737595</v>
      </c>
      <c r="P67" s="34">
        <v>1.3991860044746756</v>
      </c>
      <c r="Q67" s="34">
        <v>1.4100790524942144</v>
      </c>
      <c r="R67" s="34">
        <v>1.418717831667806</v>
      </c>
      <c r="S67" s="34">
        <v>1.4256425336735463</v>
      </c>
      <c r="T67" s="34">
        <v>1.4312323591342293</v>
      </c>
      <c r="U67" s="34">
        <v>1.4357652030080037</v>
      </c>
      <c r="V67" s="34">
        <v>1.4394516979729723</v>
      </c>
      <c r="W67" s="34">
        <v>1.442455491146698</v>
      </c>
      <c r="X67" s="34">
        <v>1.4449059431460176</v>
      </c>
      <c r="Y67" s="34">
        <v>1.4469065152599316</v>
      </c>
      <c r="Z67" s="34">
        <v>1.4485405980422854</v>
      </c>
      <c r="AA67" s="34">
        <v>1.4498757453336184</v>
      </c>
      <c r="AB67" s="34">
        <v>1.4509668609173418</v>
      </c>
      <c r="AC67" s="34">
        <v>1.4518586612601643</v>
      </c>
      <c r="AD67" s="34">
        <v>1.4525876149042636</v>
      </c>
      <c r="AE67" s="34">
        <v>1.4531834895008529</v>
      </c>
      <c r="AF67" s="34">
        <v>1.4536705965090995</v>
      </c>
      <c r="AG67" s="34">
        <v>1.4540687983129472</v>
      </c>
      <c r="AH67" s="34">
        <v>1.4543943261007095</v>
      </c>
      <c r="AI67" s="34">
        <v>1.4546604456425907</v>
      </c>
      <c r="AJ67" s="34">
        <v>1.4548780000813382</v>
      </c>
      <c r="AK67" s="34">
        <v>1.4550558528897277</v>
      </c>
      <c r="AL67" s="34">
        <v>1.4552012495847924</v>
      </c>
      <c r="AM67" s="34">
        <v>1.4553201132193134</v>
      </c>
      <c r="AN67" s="34">
        <v>1.4554172858374148</v>
      </c>
      <c r="AO67" s="34">
        <v>1.4554967258086449</v>
      </c>
      <c r="AP67" s="34">
        <v>1.4555616691202435</v>
      </c>
      <c r="AQ67" s="34">
        <v>1.4556147612195045</v>
      </c>
    </row>
    <row r="68" spans="1:43" x14ac:dyDescent="0.2">
      <c r="A68" s="30">
        <v>34911</v>
      </c>
      <c r="B68" s="31">
        <v>0.96780000000000044</v>
      </c>
      <c r="C68" s="31">
        <v>0.86899999999999977</v>
      </c>
      <c r="D68" s="31">
        <v>0.85239999999999938</v>
      </c>
      <c r="F68" s="31">
        <v>0.96780000000000044</v>
      </c>
      <c r="G68" s="31">
        <v>0.86899999999999977</v>
      </c>
      <c r="H68" s="31">
        <v>0.85239999999999938</v>
      </c>
      <c r="I68" s="34">
        <v>1.0498129447906417</v>
      </c>
      <c r="J68" s="34">
        <v>1.1684223033311743</v>
      </c>
      <c r="K68" s="34">
        <v>1.2436263333978255</v>
      </c>
      <c r="L68" s="34">
        <v>1.294010592909685</v>
      </c>
      <c r="M68" s="34">
        <v>1.3295290729174927</v>
      </c>
      <c r="N68" s="34">
        <v>1.3556605867518812</v>
      </c>
      <c r="O68" s="34">
        <v>1.3755318129717338</v>
      </c>
      <c r="P68" s="34">
        <v>1.3910093462502484</v>
      </c>
      <c r="Q68" s="34">
        <v>1.4032667663623379</v>
      </c>
      <c r="R68" s="34">
        <v>1.4130829835925409</v>
      </c>
      <c r="S68" s="34">
        <v>1.4210020993846333</v>
      </c>
      <c r="T68" s="34">
        <v>1.427421248631674</v>
      </c>
      <c r="U68" s="34">
        <v>1.4326405165011102</v>
      </c>
      <c r="V68" s="34">
        <v>1.4368925312793521</v>
      </c>
      <c r="W68" s="34">
        <v>1.4403608999293467</v>
      </c>
      <c r="X68" s="34">
        <v>1.4431923178050532</v>
      </c>
      <c r="Y68" s="34">
        <v>1.4455049418247121</v>
      </c>
      <c r="Z68" s="34">
        <v>1.4473944471179385</v>
      </c>
      <c r="AA68" s="34">
        <v>1.4489385703762985</v>
      </c>
      <c r="AB68" s="34">
        <v>1.4502006125835529</v>
      </c>
      <c r="AC68" s="34">
        <v>1.4512321927140197</v>
      </c>
      <c r="AD68" s="34">
        <v>1.4520754417995656</v>
      </c>
      <c r="AE68" s="34">
        <v>1.4527647668603707</v>
      </c>
      <c r="AF68" s="34">
        <v>1.4533282774272605</v>
      </c>
      <c r="AG68" s="34">
        <v>1.4537889436412519</v>
      </c>
      <c r="AH68" s="34">
        <v>1.4541655387800403</v>
      </c>
      <c r="AI68" s="34">
        <v>1.4544734075695207</v>
      </c>
      <c r="AJ68" s="34">
        <v>1.4547250931277282</v>
      </c>
      <c r="AK68" s="34">
        <v>1.4549308488913015</v>
      </c>
      <c r="AL68" s="34">
        <v>1.4550990568030044</v>
      </c>
      <c r="AM68" s="34">
        <v>1.4552365690181408</v>
      </c>
      <c r="AN68" s="34">
        <v>1.4553489871662488</v>
      </c>
      <c r="AO68" s="34">
        <v>1.4554408906051886</v>
      </c>
      <c r="AP68" s="34">
        <v>1.4555160229977784</v>
      </c>
      <c r="AQ68" s="34">
        <v>1.4555774448280749</v>
      </c>
    </row>
    <row r="69" spans="1:43" x14ac:dyDescent="0.2">
      <c r="A69" s="30">
        <v>34942</v>
      </c>
      <c r="B69" s="31">
        <v>0.73120000000000118</v>
      </c>
      <c r="C69" s="31">
        <v>0.77059999999999995</v>
      </c>
      <c r="D69" s="31">
        <v>0.75060000000000038</v>
      </c>
      <c r="F69" s="31">
        <v>0.73120000000000118</v>
      </c>
      <c r="G69" s="31">
        <v>0.77059999999999995</v>
      </c>
      <c r="H69" s="31">
        <v>0.75060000000000038</v>
      </c>
      <c r="I69" s="34">
        <v>0.948080591483771</v>
      </c>
      <c r="J69" s="34">
        <v>1.0762275756380513</v>
      </c>
      <c r="K69" s="34">
        <v>1.1638466611189586</v>
      </c>
      <c r="L69" s="34">
        <v>1.2266325076624469</v>
      </c>
      <c r="M69" s="34">
        <v>1.2733894400963788</v>
      </c>
      <c r="N69" s="34">
        <v>1.3092466649896195</v>
      </c>
      <c r="O69" s="34">
        <v>1.3373324964764144</v>
      </c>
      <c r="P69" s="34">
        <v>1.3596550418655586</v>
      </c>
      <c r="Q69" s="34">
        <v>1.3775720304098475</v>
      </c>
      <c r="R69" s="34">
        <v>1.3920464065377469</v>
      </c>
      <c r="S69" s="34">
        <v>1.4037891321446563</v>
      </c>
      <c r="T69" s="34">
        <v>1.4133418082858982</v>
      </c>
      <c r="U69" s="34">
        <v>1.4211265850101227</v>
      </c>
      <c r="V69" s="34">
        <v>1.4274778326935504</v>
      </c>
      <c r="W69" s="34">
        <v>1.4326632979948086</v>
      </c>
      <c r="X69" s="34">
        <v>1.436898938789047</v>
      </c>
      <c r="Y69" s="34">
        <v>1.440359771752372</v>
      </c>
      <c r="Z69" s="34">
        <v>1.4431880733407367</v>
      </c>
      <c r="AA69" s="34">
        <v>1.445499736138494</v>
      </c>
      <c r="AB69" s="34">
        <v>1.4473892834188999</v>
      </c>
      <c r="AC69" s="34">
        <v>1.4489338735043724</v>
      </c>
      <c r="AD69" s="34">
        <v>1.450196523584341</v>
      </c>
      <c r="AE69" s="34">
        <v>1.4512287191280164</v>
      </c>
      <c r="AF69" s="34">
        <v>1.4520725334215985</v>
      </c>
      <c r="AG69" s="34">
        <v>1.452762353129452</v>
      </c>
      <c r="AH69" s="34">
        <v>1.4533262851865418</v>
      </c>
      <c r="AI69" s="34">
        <v>1.4537873049663077</v>
      </c>
      <c r="AJ69" s="34">
        <v>1.4541641938790097</v>
      </c>
      <c r="AK69" s="34">
        <v>1.4544723053215483</v>
      </c>
      <c r="AL69" s="34">
        <v>1.4547241905626596</v>
      </c>
      <c r="AM69" s="34">
        <v>1.4549301102604137</v>
      </c>
      <c r="AN69" s="34">
        <v>1.4550984525547137</v>
      </c>
      <c r="AO69" s="34">
        <v>1.4552360748215782</v>
      </c>
      <c r="AP69" s="34">
        <v>1.4553485830398918</v>
      </c>
      <c r="AQ69" s="34">
        <v>1.4554405601660245</v>
      </c>
    </row>
    <row r="70" spans="1:43" x14ac:dyDescent="0.2">
      <c r="A70" s="30">
        <v>34971</v>
      </c>
      <c r="B70" s="31">
        <v>1.0043000000000006</v>
      </c>
      <c r="C70" s="31">
        <v>0.85330000000000084</v>
      </c>
      <c r="D70" s="31">
        <v>0.80290000000000106</v>
      </c>
      <c r="F70" s="31">
        <v>1.0043000000000006</v>
      </c>
      <c r="G70" s="31">
        <v>0.85330000000000084</v>
      </c>
      <c r="H70" s="31">
        <v>0.80290000000000106</v>
      </c>
      <c r="I70" s="34">
        <v>1.0317072406447678</v>
      </c>
      <c r="J70" s="34">
        <v>1.1650950320731484</v>
      </c>
      <c r="K70" s="34">
        <v>1.2468068802374568</v>
      </c>
      <c r="L70" s="34">
        <v>1.2996513825250058</v>
      </c>
      <c r="M70" s="34">
        <v>1.3357104707469363</v>
      </c>
      <c r="N70" s="34">
        <v>1.3615261169263577</v>
      </c>
      <c r="O70" s="34">
        <v>1.3807478457826294</v>
      </c>
      <c r="P70" s="34">
        <v>1.3954920075022443</v>
      </c>
      <c r="Q70" s="34">
        <v>1.4070450010704842</v>
      </c>
      <c r="R70" s="34">
        <v>1.416230895079565</v>
      </c>
      <c r="S70" s="34">
        <v>1.423606406028928</v>
      </c>
      <c r="T70" s="34">
        <v>1.4295664113658024</v>
      </c>
      <c r="U70" s="34">
        <v>1.4344026370611773</v>
      </c>
      <c r="V70" s="34">
        <v>1.4383374966655427</v>
      </c>
      <c r="W70" s="34">
        <v>1.4415444887296027</v>
      </c>
      <c r="X70" s="34">
        <v>1.444161129649179</v>
      </c>
      <c r="Y70" s="34">
        <v>1.4462975952344228</v>
      </c>
      <c r="Z70" s="34">
        <v>1.4480427868163648</v>
      </c>
      <c r="AA70" s="34">
        <v>1.4494687731828899</v>
      </c>
      <c r="AB70" s="34">
        <v>1.4506341535745597</v>
      </c>
      <c r="AC70" s="34">
        <v>1.4515866675202846</v>
      </c>
      <c r="AD70" s="34">
        <v>1.4523652558270257</v>
      </c>
      <c r="AE70" s="34">
        <v>1.4530017076330972</v>
      </c>
      <c r="AF70" s="34">
        <v>1.4535219871506979</v>
      </c>
      <c r="AG70" s="34">
        <v>1.4539473079777199</v>
      </c>
      <c r="AH70" s="34">
        <v>1.4542950059643909</v>
      </c>
      <c r="AI70" s="34">
        <v>1.4545792499669121</v>
      </c>
      <c r="AJ70" s="34">
        <v>1.4548116214165978</v>
      </c>
      <c r="AK70" s="34">
        <v>1.4550015873483171</v>
      </c>
      <c r="AL70" s="34">
        <v>1.4551568866997144</v>
      </c>
      <c r="AM70" s="34">
        <v>1.4552838459018274</v>
      </c>
      <c r="AN70" s="34">
        <v>1.4553876367661649</v>
      </c>
      <c r="AO70" s="34">
        <v>1.4554724872517861</v>
      </c>
      <c r="AP70" s="34">
        <v>1.4555418537392211</v>
      </c>
      <c r="AQ70" s="34">
        <v>1.4555985618504674</v>
      </c>
    </row>
    <row r="71" spans="1:43" x14ac:dyDescent="0.2">
      <c r="A71" s="30">
        <v>35003</v>
      </c>
      <c r="B71" s="31">
        <v>1.2053000000000011</v>
      </c>
      <c r="C71" s="31">
        <v>0.95200000000000173</v>
      </c>
      <c r="D71" s="31">
        <v>0.86660000000000004</v>
      </c>
      <c r="F71" s="31">
        <v>1.2053000000000011</v>
      </c>
      <c r="G71" s="31">
        <v>0.95200000000000173</v>
      </c>
      <c r="H71" s="31">
        <v>0.86660000000000004</v>
      </c>
      <c r="I71" s="34">
        <v>1.1056940640313364</v>
      </c>
      <c r="J71" s="34">
        <v>1.2366513337365577</v>
      </c>
      <c r="K71" s="34">
        <v>1.3109130661246304</v>
      </c>
      <c r="L71" s="34">
        <v>1.354906776017585</v>
      </c>
      <c r="M71" s="34">
        <v>1.3823321275545817</v>
      </c>
      <c r="N71" s="34">
        <v>1.4003796592039996</v>
      </c>
      <c r="O71" s="34">
        <v>1.4128894863337425</v>
      </c>
      <c r="P71" s="34">
        <v>1.4219621936987157</v>
      </c>
      <c r="Q71" s="34">
        <v>1.4287843942974741</v>
      </c>
      <c r="R71" s="34">
        <v>1.4340544601048286</v>
      </c>
      <c r="S71" s="34">
        <v>1.4382038930044425</v>
      </c>
      <c r="T71" s="34">
        <v>1.4415137489066836</v>
      </c>
      <c r="U71" s="34">
        <v>1.4441768441771801</v>
      </c>
      <c r="V71" s="34">
        <v>1.446331729370661</v>
      </c>
      <c r="W71" s="34">
        <v>1.4480818012654855</v>
      </c>
      <c r="X71" s="34">
        <v>1.4495064729830882</v>
      </c>
      <c r="Y71" s="34">
        <v>1.4506680104766747</v>
      </c>
      <c r="Z71" s="34">
        <v>1.4516159363918388</v>
      </c>
      <c r="AA71" s="34">
        <v>1.4523900172652147</v>
      </c>
      <c r="AB71" s="34">
        <v>1.4530223879268653</v>
      </c>
      <c r="AC71" s="34">
        <v>1.453539123327702</v>
      </c>
      <c r="AD71" s="34">
        <v>1.45396143779562</v>
      </c>
      <c r="AE71" s="34">
        <v>1.4543066208026698</v>
      </c>
      <c r="AF71" s="34">
        <v>1.4545887786907936</v>
      </c>
      <c r="AG71" s="34">
        <v>1.4548194288900484</v>
      </c>
      <c r="AH71" s="34">
        <v>1.4550079793475816</v>
      </c>
      <c r="AI71" s="34">
        <v>1.4551621171430402</v>
      </c>
      <c r="AJ71" s="34">
        <v>1.4552881244455633</v>
      </c>
      <c r="AK71" s="34">
        <v>1.4553911358998828</v>
      </c>
      <c r="AL71" s="34">
        <v>1.4554753485638532</v>
      </c>
      <c r="AM71" s="34">
        <v>1.4555441932836577</v>
      </c>
      <c r="AN71" s="34">
        <v>1.4556004746631914</v>
      </c>
      <c r="AO71" s="34">
        <v>1.455646485421467</v>
      </c>
      <c r="AP71" s="34">
        <v>1.4556840998448302</v>
      </c>
      <c r="AQ71" s="34">
        <v>1.4557148501662276</v>
      </c>
    </row>
    <row r="72" spans="1:43" x14ac:dyDescent="0.2">
      <c r="A72" s="30">
        <v>35033</v>
      </c>
      <c r="B72" s="31">
        <v>1.0614000000000008</v>
      </c>
      <c r="C72" s="31">
        <v>1.003400000000001</v>
      </c>
      <c r="D72" s="31">
        <v>0.89429999999999943</v>
      </c>
      <c r="F72" s="31">
        <v>1.0614000000000008</v>
      </c>
      <c r="G72" s="31">
        <v>1.003400000000001</v>
      </c>
      <c r="H72" s="31">
        <v>0.89429999999999943</v>
      </c>
      <c r="I72" s="34">
        <v>1.0886034262571771</v>
      </c>
      <c r="J72" s="34">
        <v>1.2030132259657613</v>
      </c>
      <c r="K72" s="34">
        <v>1.2736582582343194</v>
      </c>
      <c r="L72" s="34">
        <v>1.3196003206399831</v>
      </c>
      <c r="M72" s="34">
        <v>1.3510514591558962</v>
      </c>
      <c r="N72" s="34">
        <v>1.3735997154335595</v>
      </c>
      <c r="O72" s="34">
        <v>1.3903917390801606</v>
      </c>
      <c r="P72" s="34">
        <v>1.4032663299843331</v>
      </c>
      <c r="Q72" s="34">
        <v>1.4133474262180037</v>
      </c>
      <c r="R72" s="34">
        <v>1.4213573950822631</v>
      </c>
      <c r="S72" s="34">
        <v>1.4277848435097376</v>
      </c>
      <c r="T72" s="34">
        <v>1.4329762374563115</v>
      </c>
      <c r="U72" s="34">
        <v>1.4371872437761795</v>
      </c>
      <c r="V72" s="34">
        <v>1.4406125013368751</v>
      </c>
      <c r="W72" s="34">
        <v>1.4434036288421335</v>
      </c>
      <c r="X72" s="34">
        <v>1.4456806567365283</v>
      </c>
      <c r="Y72" s="34">
        <v>1.4475396607656645</v>
      </c>
      <c r="Z72" s="34">
        <v>1.4490581101196447</v>
      </c>
      <c r="AA72" s="34">
        <v>1.4502987738698645</v>
      </c>
      <c r="AB72" s="34">
        <v>1.4513126711591335</v>
      </c>
      <c r="AC72" s="34">
        <v>1.4521413556989569</v>
      </c>
      <c r="AD72" s="34">
        <v>1.4528187166957924</v>
      </c>
      <c r="AE72" s="34">
        <v>1.4533724161761041</v>
      </c>
      <c r="AF72" s="34">
        <v>1.4538250456770239</v>
      </c>
      <c r="AG72" s="34">
        <v>1.4541950622244135</v>
      </c>
      <c r="AH72" s="34">
        <v>1.4544975484455087</v>
      </c>
      <c r="AI72" s="34">
        <v>1.4547448313091924</v>
      </c>
      <c r="AJ72" s="34">
        <v>1.4549469865537525</v>
      </c>
      <c r="AK72" s="34">
        <v>1.4551122503259537</v>
      </c>
      <c r="AL72" s="34">
        <v>1.4552473553131737</v>
      </c>
      <c r="AM72" s="34">
        <v>1.4553578053313905</v>
      </c>
      <c r="AN72" s="34">
        <v>1.4554480996968095</v>
      </c>
      <c r="AO72" s="34">
        <v>1.455521916595947</v>
      </c>
      <c r="AP72" s="34">
        <v>1.4555822629632871</v>
      </c>
      <c r="AQ72" s="34">
        <v>1.455631596992593</v>
      </c>
    </row>
    <row r="73" spans="1:43" x14ac:dyDescent="0.2">
      <c r="A73" s="30">
        <v>35062</v>
      </c>
      <c r="B73" s="31">
        <v>0.81280000000000285</v>
      </c>
      <c r="C73" s="31">
        <v>0.84309999999999974</v>
      </c>
      <c r="D73" s="31">
        <v>0.76810000000000045</v>
      </c>
      <c r="F73" s="31">
        <v>0.81280000000000285</v>
      </c>
      <c r="G73" s="31">
        <v>0.84309999999999974</v>
      </c>
      <c r="H73" s="31">
        <v>0.76810000000000045</v>
      </c>
      <c r="I73" s="34">
        <v>0.97289995931109718</v>
      </c>
      <c r="J73" s="34">
        <v>1.1021357047075084</v>
      </c>
      <c r="K73" s="34">
        <v>1.1880264607414197</v>
      </c>
      <c r="L73" s="34">
        <v>1.2480001072428613</v>
      </c>
      <c r="M73" s="34">
        <v>1.2917109186305709</v>
      </c>
      <c r="N73" s="34">
        <v>1.3246793054175072</v>
      </c>
      <c r="O73" s="34">
        <v>1.3501909653868718</v>
      </c>
      <c r="P73" s="34">
        <v>1.3702958637817002</v>
      </c>
      <c r="Q73" s="34">
        <v>1.3863396000924539</v>
      </c>
      <c r="R73" s="34">
        <v>1.3992504740021141</v>
      </c>
      <c r="S73" s="34">
        <v>1.4096979407660615</v>
      </c>
      <c r="T73" s="34">
        <v>1.4181826444298327</v>
      </c>
      <c r="U73" s="34">
        <v>1.4250895112636752</v>
      </c>
      <c r="V73" s="34">
        <v>1.430720489582149</v>
      </c>
      <c r="W73" s="34">
        <v>1.4353157612432452</v>
      </c>
      <c r="X73" s="34">
        <v>1.4390681861573085</v>
      </c>
      <c r="Y73" s="34">
        <v>1.4421335985977435</v>
      </c>
      <c r="Z73" s="34">
        <v>1.4446384339692611</v>
      </c>
      <c r="AA73" s="34">
        <v>1.4466855500063134</v>
      </c>
      <c r="AB73" s="34">
        <v>1.4483587688874882</v>
      </c>
      <c r="AC73" s="34">
        <v>1.4497264767824436</v>
      </c>
      <c r="AD73" s="34">
        <v>1.4508445068537437</v>
      </c>
      <c r="AE73" s="34">
        <v>1.4517584648009261</v>
      </c>
      <c r="AF73" s="34">
        <v>1.4525056135441261</v>
      </c>
      <c r="AG73" s="34">
        <v>1.4531164053091497</v>
      </c>
      <c r="AH73" s="34">
        <v>1.4536157295646714</v>
      </c>
      <c r="AI73" s="34">
        <v>1.4540239308248097</v>
      </c>
      <c r="AJ73" s="34">
        <v>1.4543576394505753</v>
      </c>
      <c r="AK73" s="34">
        <v>1.4546304501741976</v>
      </c>
      <c r="AL73" s="34">
        <v>1.4548534764503647</v>
      </c>
      <c r="AM73" s="34">
        <v>1.4550358034605952</v>
      </c>
      <c r="AN73" s="34">
        <v>1.4551848583528499</v>
      </c>
      <c r="AO73" s="34">
        <v>1.4553067128660673</v>
      </c>
      <c r="AP73" s="34">
        <v>1.4554063307028309</v>
      </c>
      <c r="AQ73" s="34">
        <v>1.455487769745734</v>
      </c>
    </row>
    <row r="74" spans="1:43" x14ac:dyDescent="0.2">
      <c r="A74" s="30">
        <v>35095</v>
      </c>
      <c r="B74" s="31">
        <v>1.0069000000000017</v>
      </c>
      <c r="C74" s="31">
        <v>0.84789999999999921</v>
      </c>
      <c r="D74" s="31">
        <v>0.80150000000000077</v>
      </c>
      <c r="F74" s="31">
        <v>1.0069000000000017</v>
      </c>
      <c r="G74" s="31">
        <v>0.84789999999999921</v>
      </c>
      <c r="H74" s="31">
        <v>0.80150000000000077</v>
      </c>
      <c r="I74" s="34">
        <v>1.0316479595357473</v>
      </c>
      <c r="J74" s="34">
        <v>1.1655597928052184</v>
      </c>
      <c r="K74" s="34">
        <v>1.2474291504117785</v>
      </c>
      <c r="L74" s="34">
        <v>1.3002743021575145</v>
      </c>
      <c r="M74" s="34">
        <v>1.3362734283854913</v>
      </c>
      <c r="N74" s="34">
        <v>1.3620115437920044</v>
      </c>
      <c r="O74" s="34">
        <v>1.3811564805425152</v>
      </c>
      <c r="P74" s="34">
        <v>1.3958315717308176</v>
      </c>
      <c r="Q74" s="34">
        <v>1.4073251550730022</v>
      </c>
      <c r="R74" s="34">
        <v>1.4164611071831272</v>
      </c>
      <c r="S74" s="34">
        <v>1.4237951518096665</v>
      </c>
      <c r="T74" s="34">
        <v>1.4297209626090506</v>
      </c>
      <c r="U74" s="34">
        <v>1.4345290978987775</v>
      </c>
      <c r="V74" s="34">
        <v>1.4384409310395345</v>
      </c>
      <c r="W74" s="34">
        <v>1.4416290704216472</v>
      </c>
      <c r="X74" s="34">
        <v>1.444230286309969</v>
      </c>
      <c r="Y74" s="34">
        <v>1.4463541360660404</v>
      </c>
      <c r="Z74" s="34">
        <v>1.4480890115526004</v>
      </c>
      <c r="AA74" s="34">
        <v>1.4495065632991382</v>
      </c>
      <c r="AB74" s="34">
        <v>1.4506650478218104</v>
      </c>
      <c r="AC74" s="34">
        <v>1.4516119241151111</v>
      </c>
      <c r="AD74" s="34">
        <v>1.4523859034907198</v>
      </c>
      <c r="AE74" s="34">
        <v>1.4530185874049251</v>
      </c>
      <c r="AF74" s="34">
        <v>1.4535357866094196</v>
      </c>
      <c r="AG74" s="34">
        <v>1.4539585892347517</v>
      </c>
      <c r="AH74" s="34">
        <v>1.4543042285555545</v>
      </c>
      <c r="AI74" s="34">
        <v>1.4545867895695592</v>
      </c>
      <c r="AJ74" s="34">
        <v>1.4548177851521846</v>
      </c>
      <c r="AK74" s="34">
        <v>1.4550066262928381</v>
      </c>
      <c r="AL74" s="34">
        <v>1.4551610061112568</v>
      </c>
      <c r="AM74" s="34">
        <v>1.4552872135817476</v>
      </c>
      <c r="AN74" s="34">
        <v>1.4553903898944534</v>
      </c>
      <c r="AO74" s="34">
        <v>1.4554747379750577</v>
      </c>
      <c r="AP74" s="34">
        <v>1.4555436937389614</v>
      </c>
      <c r="AQ74" s="34">
        <v>1.4556000660776327</v>
      </c>
    </row>
    <row r="75" spans="1:43" x14ac:dyDescent="0.2">
      <c r="A75" s="30">
        <v>35124</v>
      </c>
      <c r="B75" s="31">
        <v>1.4087999999999976</v>
      </c>
      <c r="C75" s="31">
        <v>0.96359999999999957</v>
      </c>
      <c r="D75" s="31">
        <v>0.88350000000000151</v>
      </c>
      <c r="F75" s="31">
        <v>1.4087999999999976</v>
      </c>
      <c r="G75" s="31">
        <v>0.96359999999999957</v>
      </c>
      <c r="H75" s="31">
        <v>0.88350000000000151</v>
      </c>
      <c r="I75" s="34">
        <v>1.1575279284578559</v>
      </c>
      <c r="J75" s="34">
        <v>1.2978995195203447</v>
      </c>
      <c r="K75" s="34">
        <v>1.3703755123250061</v>
      </c>
      <c r="L75" s="34">
        <v>1.4082023538729602</v>
      </c>
      <c r="M75" s="34">
        <v>1.4282441413664604</v>
      </c>
      <c r="N75" s="34">
        <v>1.4390873727898317</v>
      </c>
      <c r="O75" s="34">
        <v>1.4451235367844701</v>
      </c>
      <c r="P75" s="34">
        <v>1.44861119419052</v>
      </c>
      <c r="Q75" s="34">
        <v>1.450720440277826</v>
      </c>
      <c r="R75" s="34">
        <v>1.4520634977008775</v>
      </c>
      <c r="S75" s="34">
        <v>1.4529651217811395</v>
      </c>
      <c r="T75" s="34">
        <v>1.4536008997029735</v>
      </c>
      <c r="U75" s="34">
        <v>1.4540682803679634</v>
      </c>
      <c r="V75" s="34">
        <v>1.4544232435493978</v>
      </c>
      <c r="W75" s="34">
        <v>1.4546993570391176</v>
      </c>
      <c r="X75" s="34">
        <v>1.4549177701255724</v>
      </c>
      <c r="Y75" s="34">
        <v>1.455092519573695</v>
      </c>
      <c r="Z75" s="34">
        <v>1.4552333958999675</v>
      </c>
      <c r="AA75" s="34">
        <v>1.4553475289749931</v>
      </c>
      <c r="AB75" s="34">
        <v>1.4554402934055422</v>
      </c>
      <c r="AC75" s="34">
        <v>1.4555158466513392</v>
      </c>
      <c r="AD75" s="34">
        <v>1.4555774643122799</v>
      </c>
      <c r="AE75" s="34">
        <v>1.4556277599529026</v>
      </c>
      <c r="AF75" s="34">
        <v>1.4556688366093886</v>
      </c>
      <c r="AG75" s="34">
        <v>1.4557023959721258</v>
      </c>
      <c r="AH75" s="34">
        <v>1.4557298199953701</v>
      </c>
      <c r="AI75" s="34">
        <v>1.4557522336228943</v>
      </c>
      <c r="AJ75" s="34">
        <v>1.4557705539815826</v>
      </c>
      <c r="AK75" s="34">
        <v>1.4557855295069451</v>
      </c>
      <c r="AL75" s="34">
        <v>1.4557977713574837</v>
      </c>
      <c r="AM75" s="34">
        <v>1.4558077787969139</v>
      </c>
      <c r="AN75" s="34">
        <v>1.4558159597873666</v>
      </c>
      <c r="AO75" s="34">
        <v>1.4558226477421172</v>
      </c>
      <c r="AP75" s="34">
        <v>1.4558281151778247</v>
      </c>
      <c r="AQ75" s="34">
        <v>1.4558325848526286</v>
      </c>
    </row>
    <row r="76" spans="1:43" x14ac:dyDescent="0.2">
      <c r="A76" s="30">
        <v>35153</v>
      </c>
      <c r="B76" s="31">
        <v>1.8272000000000013</v>
      </c>
      <c r="C76" s="31">
        <v>1.2588000000000008</v>
      </c>
      <c r="D76" s="31">
        <v>1.0181000000000004</v>
      </c>
      <c r="F76" s="31">
        <v>1.8272000000000013</v>
      </c>
      <c r="G76" s="31">
        <v>1.2588000000000008</v>
      </c>
      <c r="H76" s="31">
        <v>1.0181000000000004</v>
      </c>
      <c r="I76" s="34">
        <v>1.3104207775096102</v>
      </c>
      <c r="J76" s="34">
        <v>1.4452143978993723</v>
      </c>
      <c r="K76" s="34">
        <v>1.5024512090790452</v>
      </c>
      <c r="L76" s="34">
        <v>1.5222573534449471</v>
      </c>
      <c r="M76" s="34">
        <v>1.5246656375815684</v>
      </c>
      <c r="N76" s="34">
        <v>1.5195779689681976</v>
      </c>
      <c r="O76" s="34">
        <v>1.511798077867216</v>
      </c>
      <c r="P76" s="34">
        <v>1.5035761540618422</v>
      </c>
      <c r="Q76" s="34">
        <v>1.4958953088177684</v>
      </c>
      <c r="R76" s="34">
        <v>1.4891208262038762</v>
      </c>
      <c r="S76" s="34">
        <v>1.4833263961365444</v>
      </c>
      <c r="T76" s="34">
        <v>1.478456607825722</v>
      </c>
      <c r="U76" s="34">
        <v>1.4744065739741576</v>
      </c>
      <c r="V76" s="34">
        <v>1.4710597850599452</v>
      </c>
      <c r="W76" s="34">
        <v>1.4683050814713896</v>
      </c>
      <c r="X76" s="34">
        <v>1.4660433439670666</v>
      </c>
      <c r="Y76" s="34">
        <v>1.4641892618223589</v>
      </c>
      <c r="Z76" s="34">
        <v>1.4626708675884161</v>
      </c>
      <c r="AA76" s="34">
        <v>1.4614281685317456</v>
      </c>
      <c r="AB76" s="34">
        <v>1.4604115157940956</v>
      </c>
      <c r="AC76" s="34">
        <v>1.459580005413412</v>
      </c>
      <c r="AD76" s="34">
        <v>1.4589000329908868</v>
      </c>
      <c r="AE76" s="34">
        <v>1.458344040188881</v>
      </c>
      <c r="AF76" s="34">
        <v>1.4578894524777708</v>
      </c>
      <c r="AG76" s="34">
        <v>1.4575177911532571</v>
      </c>
      <c r="AH76" s="34">
        <v>1.4572139371657264</v>
      </c>
      <c r="AI76" s="34">
        <v>1.4569655239357737</v>
      </c>
      <c r="AJ76" s="34">
        <v>1.4567624381672089</v>
      </c>
      <c r="AK76" s="34">
        <v>1.4565964102836324</v>
      </c>
      <c r="AL76" s="34">
        <v>1.4564606788324197</v>
      </c>
      <c r="AM76" s="34">
        <v>1.4563497157245651</v>
      </c>
      <c r="AN76" s="34">
        <v>1.4562590014010552</v>
      </c>
      <c r="AO76" s="34">
        <v>1.4561848409159217</v>
      </c>
      <c r="AP76" s="34">
        <v>1.4561242135223891</v>
      </c>
      <c r="AQ76" s="34">
        <v>1.4560746496762298</v>
      </c>
    </row>
    <row r="77" spans="1:43" x14ac:dyDescent="0.2">
      <c r="A77" s="30">
        <v>35185</v>
      </c>
      <c r="B77" s="31">
        <v>2.4955999999999996</v>
      </c>
      <c r="C77" s="31">
        <v>1.6984999999999992</v>
      </c>
      <c r="D77" s="31">
        <v>1.3628</v>
      </c>
      <c r="F77" s="31">
        <v>2.4955999999999996</v>
      </c>
      <c r="G77" s="31">
        <v>1.6984999999999992</v>
      </c>
      <c r="H77" s="31">
        <v>1.3628</v>
      </c>
      <c r="I77" s="34">
        <v>1.6241530369546748</v>
      </c>
      <c r="J77" s="34">
        <v>1.7177397854181973</v>
      </c>
      <c r="K77" s="34">
        <v>1.7333261772239641</v>
      </c>
      <c r="L77" s="34">
        <v>1.7150818349254715</v>
      </c>
      <c r="M77" s="34">
        <v>1.6843683101090783</v>
      </c>
      <c r="N77" s="34">
        <v>1.6511856449194195</v>
      </c>
      <c r="O77" s="34">
        <v>1.6199226521466745</v>
      </c>
      <c r="P77" s="34">
        <v>1.592241586494529</v>
      </c>
      <c r="Q77" s="34">
        <v>1.5685196476698826</v>
      </c>
      <c r="R77" s="34">
        <v>1.5485635329973868</v>
      </c>
      <c r="S77" s="34">
        <v>1.5319582675193657</v>
      </c>
      <c r="T77" s="34">
        <v>1.5182327061915133</v>
      </c>
      <c r="U77" s="34">
        <v>1.5069338302700843</v>
      </c>
      <c r="V77" s="34">
        <v>1.4976563145854207</v>
      </c>
      <c r="W77" s="34">
        <v>1.4900507351799106</v>
      </c>
      <c r="X77" s="34">
        <v>1.4838220851193025</v>
      </c>
      <c r="Y77" s="34">
        <v>1.4787243462674189</v>
      </c>
      <c r="Z77" s="34">
        <v>1.4745538791089006</v>
      </c>
      <c r="AA77" s="34">
        <v>1.4711428968208053</v>
      </c>
      <c r="AB77" s="34">
        <v>1.4683535496761777</v>
      </c>
      <c r="AC77" s="34">
        <v>1.4660727880316042</v>
      </c>
      <c r="AD77" s="34">
        <v>1.4642080064998801</v>
      </c>
      <c r="AE77" s="34">
        <v>1.46268340174492</v>
      </c>
      <c r="AF77" s="34">
        <v>1.4614369526088506</v>
      </c>
      <c r="AG77" s="34">
        <v>1.4604179292519963</v>
      </c>
      <c r="AH77" s="34">
        <v>1.4595848453132363</v>
      </c>
      <c r="AI77" s="34">
        <v>1.4589037777452005</v>
      </c>
      <c r="AJ77" s="34">
        <v>1.4583469901007013</v>
      </c>
      <c r="AK77" s="34">
        <v>1.4578918053963907</v>
      </c>
      <c r="AL77" s="34">
        <v>1.457519683795329</v>
      </c>
      <c r="AM77" s="34">
        <v>1.4572154681437963</v>
      </c>
      <c r="AN77" s="34">
        <v>1.4569667669473785</v>
      </c>
      <c r="AO77" s="34">
        <v>1.4567634498190614</v>
      </c>
      <c r="AP77" s="34">
        <v>1.4565972349344158</v>
      </c>
      <c r="AQ77" s="34">
        <v>1.4564613517352576</v>
      </c>
    </row>
    <row r="78" spans="1:43" x14ac:dyDescent="0.2">
      <c r="A78" s="30">
        <v>35216</v>
      </c>
      <c r="B78" s="31">
        <v>1.9084000000000003</v>
      </c>
      <c r="C78" s="31">
        <v>1.5157999999999987</v>
      </c>
      <c r="D78" s="31">
        <v>1.4281000000000006</v>
      </c>
      <c r="F78" s="31">
        <v>1.9084000000000003</v>
      </c>
      <c r="G78" s="31">
        <v>1.5157999999999987</v>
      </c>
      <c r="H78" s="31">
        <v>1.4281000000000006</v>
      </c>
      <c r="I78" s="34">
        <v>1.5386475581383321</v>
      </c>
      <c r="J78" s="34">
        <v>1.5766875623933234</v>
      </c>
      <c r="K78" s="34">
        <v>1.581484249280672</v>
      </c>
      <c r="L78" s="34">
        <v>1.5721538788098846</v>
      </c>
      <c r="M78" s="34">
        <v>1.5578325760650484</v>
      </c>
      <c r="N78" s="34">
        <v>1.5427352019848539</v>
      </c>
      <c r="O78" s="34">
        <v>1.5286722306472922</v>
      </c>
      <c r="P78" s="34">
        <v>1.5162999332471927</v>
      </c>
      <c r="Q78" s="34">
        <v>1.5057387406338603</v>
      </c>
      <c r="R78" s="34">
        <v>1.4968764313695793</v>
      </c>
      <c r="S78" s="34">
        <v>1.4895143251881739</v>
      </c>
      <c r="T78" s="34">
        <v>1.4834355839723379</v>
      </c>
      <c r="U78" s="34">
        <v>1.478435184705027</v>
      </c>
      <c r="V78" s="34">
        <v>1.4743313281436379</v>
      </c>
      <c r="W78" s="34">
        <v>1.4709681194140747</v>
      </c>
      <c r="X78" s="34">
        <v>1.4682143779064978</v>
      </c>
      <c r="Y78" s="34">
        <v>1.4659609397021334</v>
      </c>
      <c r="Z78" s="34">
        <v>1.4641175705971259</v>
      </c>
      <c r="AA78" s="34">
        <v>1.4626099906985632</v>
      </c>
      <c r="AB78" s="34">
        <v>1.4613772100033586</v>
      </c>
      <c r="AC78" s="34">
        <v>1.4603692308130876</v>
      </c>
      <c r="AD78" s="34">
        <v>1.4595451078639043</v>
      </c>
      <c r="AE78" s="34">
        <v>1.4588713306480798</v>
      </c>
      <c r="AF78" s="34">
        <v>1.4583204844744544</v>
      </c>
      <c r="AG78" s="34">
        <v>1.4578701473287161</v>
      </c>
      <c r="AH78" s="34">
        <v>1.4575019836063872</v>
      </c>
      <c r="AI78" s="34">
        <v>1.45720100091955</v>
      </c>
      <c r="AJ78" s="34">
        <v>1.4569549413236851</v>
      </c>
      <c r="AK78" s="34">
        <v>1.456753783009707</v>
      </c>
      <c r="AL78" s="34">
        <v>1.4565893326023538</v>
      </c>
      <c r="AM78" s="34">
        <v>1.4564548916868183</v>
      </c>
      <c r="AN78" s="34">
        <v>1.4563449840996554</v>
      </c>
      <c r="AO78" s="34">
        <v>1.4562551329380531</v>
      </c>
      <c r="AP78" s="34">
        <v>1.4561816782369472</v>
      </c>
      <c r="AQ78" s="34">
        <v>1.4561216279044027</v>
      </c>
    </row>
    <row r="79" spans="1:43" x14ac:dyDescent="0.2">
      <c r="A79" s="30">
        <v>35244</v>
      </c>
      <c r="B79" s="31">
        <v>0.9740000000000002</v>
      </c>
      <c r="C79" s="31">
        <v>1.1778000000000013</v>
      </c>
      <c r="D79" s="31">
        <v>1.2882999999999996</v>
      </c>
      <c r="F79" s="31">
        <v>0.9740000000000002</v>
      </c>
      <c r="G79" s="31">
        <v>1.1778000000000013</v>
      </c>
      <c r="H79" s="31">
        <v>1.2882999999999996</v>
      </c>
      <c r="I79" s="34">
        <v>1.2745987838067687</v>
      </c>
      <c r="J79" s="34">
        <v>1.2849690572554453</v>
      </c>
      <c r="K79" s="34">
        <v>1.3044835382942577</v>
      </c>
      <c r="L79" s="34">
        <v>1.3260964114078833</v>
      </c>
      <c r="M79" s="34">
        <v>1.3466737280883188</v>
      </c>
      <c r="N79" s="34">
        <v>1.364993816743409</v>
      </c>
      <c r="O79" s="34">
        <v>1.3807436715202985</v>
      </c>
      <c r="P79" s="34">
        <v>1.3940190131119699</v>
      </c>
      <c r="Q79" s="34">
        <v>1.4050787751423741</v>
      </c>
      <c r="R79" s="34">
        <v>1.4142276808920631</v>
      </c>
      <c r="S79" s="34">
        <v>1.4217628539265734</v>
      </c>
      <c r="T79" s="34">
        <v>1.4279520158973069</v>
      </c>
      <c r="U79" s="34">
        <v>1.433026887217814</v>
      </c>
      <c r="V79" s="34">
        <v>1.4371835715196932</v>
      </c>
      <c r="W79" s="34">
        <v>1.4405858518652963</v>
      </c>
      <c r="X79" s="34">
        <v>1.4433694269143587</v>
      </c>
      <c r="Y79" s="34">
        <v>1.4456461723481102</v>
      </c>
      <c r="Z79" s="34">
        <v>1.4475080387830015</v>
      </c>
      <c r="AA79" s="34">
        <v>1.4490304535672267</v>
      </c>
      <c r="AB79" s="34">
        <v>1.4502752137908905</v>
      </c>
      <c r="AC79" s="34">
        <v>1.4512929097307312</v>
      </c>
      <c r="AD79" s="34">
        <v>1.4521249365114282</v>
      </c>
      <c r="AE79" s="34">
        <v>1.4528051545842</v>
      </c>
      <c r="AF79" s="34">
        <v>1.453361255518651</v>
      </c>
      <c r="AG79" s="34">
        <v>1.4538158829181591</v>
      </c>
      <c r="AH79" s="34">
        <v>1.4541875510705988</v>
      </c>
      <c r="AI79" s="34">
        <v>1.4544913971583076</v>
      </c>
      <c r="AJ79" s="34">
        <v>1.454739796830758</v>
      </c>
      <c r="AK79" s="34">
        <v>1.4549428677754002</v>
      </c>
      <c r="AL79" s="34">
        <v>1.4551088815684161</v>
      </c>
      <c r="AM79" s="34">
        <v>1.4552446004604762</v>
      </c>
      <c r="AN79" s="34">
        <v>1.4553555527523574</v>
      </c>
      <c r="AO79" s="34">
        <v>1.4554462579440406</v>
      </c>
      <c r="AP79" s="34">
        <v>1.455520410810853</v>
      </c>
      <c r="AQ79" s="34">
        <v>1.4555810318955258</v>
      </c>
    </row>
    <row r="80" spans="1:43" x14ac:dyDescent="0.2">
      <c r="A80" s="30">
        <v>35277</v>
      </c>
      <c r="B80" s="31">
        <v>1.6318000000000019</v>
      </c>
      <c r="C80" s="31">
        <v>1.4798000000000009</v>
      </c>
      <c r="D80" s="31">
        <v>1.3831999999999987</v>
      </c>
      <c r="F80" s="31">
        <v>1.6318000000000019</v>
      </c>
      <c r="G80" s="31">
        <v>1.4798000000000009</v>
      </c>
      <c r="H80" s="31">
        <v>1.3831999999999987</v>
      </c>
      <c r="I80" s="34">
        <v>1.4570659134703052</v>
      </c>
      <c r="J80" s="34">
        <v>1.4877770623091136</v>
      </c>
      <c r="K80" s="34">
        <v>1.4977752470683148</v>
      </c>
      <c r="L80" s="34">
        <v>1.4982382240349621</v>
      </c>
      <c r="M80" s="34">
        <v>1.4946723856423247</v>
      </c>
      <c r="N80" s="34">
        <v>1.4897350075560782</v>
      </c>
      <c r="O80" s="34">
        <v>1.4846595540213439</v>
      </c>
      <c r="P80" s="34">
        <v>1.4799752755583753</v>
      </c>
      <c r="Q80" s="34">
        <v>1.475869771245971</v>
      </c>
      <c r="R80" s="34">
        <v>1.4723707687577632</v>
      </c>
      <c r="S80" s="34">
        <v>1.469436385976326</v>
      </c>
      <c r="T80" s="34">
        <v>1.4669991493677432</v>
      </c>
      <c r="U80" s="34">
        <v>1.464986752726259</v>
      </c>
      <c r="V80" s="34">
        <v>1.4633312222047732</v>
      </c>
      <c r="W80" s="34">
        <v>1.4619723988468785</v>
      </c>
      <c r="X80" s="34">
        <v>1.4608587211603177</v>
      </c>
      <c r="Y80" s="34">
        <v>1.4599467999091591</v>
      </c>
      <c r="Z80" s="34">
        <v>1.4592005200599218</v>
      </c>
      <c r="AA80" s="34">
        <v>1.4585900215881975</v>
      </c>
      <c r="AB80" s="34">
        <v>1.4580907184312744</v>
      </c>
      <c r="AC80" s="34">
        <v>1.4576824196555875</v>
      </c>
      <c r="AD80" s="34">
        <v>1.4573485710286949</v>
      </c>
      <c r="AE80" s="34">
        <v>1.457075614164792</v>
      </c>
      <c r="AF80" s="34">
        <v>1.4568524517482122</v>
      </c>
      <c r="AG80" s="34">
        <v>1.4566700046672716</v>
      </c>
      <c r="AH80" s="34">
        <v>1.4565208469943292</v>
      </c>
      <c r="AI80" s="34">
        <v>1.4563989060211775</v>
      </c>
      <c r="AJ80" s="34">
        <v>1.4562992162182118</v>
      </c>
      <c r="AK80" s="34">
        <v>1.4562177176646323</v>
      </c>
      <c r="AL80" s="34">
        <v>1.4561510910375124</v>
      </c>
      <c r="AM80" s="34">
        <v>1.4560966225948571</v>
      </c>
      <c r="AN80" s="34">
        <v>1.4560520937351615</v>
      </c>
      <c r="AO80" s="34">
        <v>1.4560156906780337</v>
      </c>
      <c r="AP80" s="34">
        <v>1.4559859306095524</v>
      </c>
      <c r="AQ80" s="34">
        <v>1.4559616012959344</v>
      </c>
    </row>
    <row r="81" spans="1:43" x14ac:dyDescent="0.2">
      <c r="A81" s="30">
        <v>35307</v>
      </c>
      <c r="B81" s="31">
        <v>1.6208999999999989</v>
      </c>
      <c r="C81" s="31">
        <v>1.5644999999999989</v>
      </c>
      <c r="D81" s="31">
        <v>1.5091000000000001</v>
      </c>
      <c r="F81" s="31">
        <v>1.6208999999999989</v>
      </c>
      <c r="G81" s="31">
        <v>1.5644999999999989</v>
      </c>
      <c r="H81" s="31">
        <v>1.5091000000000001</v>
      </c>
      <c r="I81" s="34">
        <v>1.5194076827479119</v>
      </c>
      <c r="J81" s="34">
        <v>1.5180075734632961</v>
      </c>
      <c r="K81" s="34">
        <v>1.5118709454828883</v>
      </c>
      <c r="L81" s="34">
        <v>1.5043120260568297</v>
      </c>
      <c r="M81" s="34">
        <v>1.4968348483970231</v>
      </c>
      <c r="N81" s="34">
        <v>1.4900582098424926</v>
      </c>
      <c r="O81" s="34">
        <v>1.4841777417076278</v>
      </c>
      <c r="P81" s="34">
        <v>1.4791954004942864</v>
      </c>
      <c r="Q81" s="34">
        <v>1.475032153317247</v>
      </c>
      <c r="R81" s="34">
        <v>1.4715821379984457</v>
      </c>
      <c r="S81" s="34">
        <v>1.4687376585479508</v>
      </c>
      <c r="T81" s="34">
        <v>1.4663998023227214</v>
      </c>
      <c r="U81" s="34">
        <v>1.4644821094204172</v>
      </c>
      <c r="V81" s="34">
        <v>1.4629110094075164</v>
      </c>
      <c r="W81" s="34">
        <v>1.4616248642315526</v>
      </c>
      <c r="X81" s="34">
        <v>1.460572510544945</v>
      </c>
      <c r="Y81" s="34">
        <v>1.4597117203392977</v>
      </c>
      <c r="Z81" s="34">
        <v>1.4590077630973062</v>
      </c>
      <c r="AA81" s="34">
        <v>1.4584321375940366</v>
      </c>
      <c r="AB81" s="34">
        <v>1.4579614870985604</v>
      </c>
      <c r="AC81" s="34">
        <v>1.4575766876195968</v>
      </c>
      <c r="AD81" s="34">
        <v>1.4572620895859638</v>
      </c>
      <c r="AE81" s="34">
        <v>1.457004891171247</v>
      </c>
      <c r="AF81" s="34">
        <v>1.4567946224658346</v>
      </c>
      <c r="AG81" s="34">
        <v>1.4566227219472985</v>
      </c>
      <c r="AH81" s="34">
        <v>1.4564821892810562</v>
      </c>
      <c r="AI81" s="34">
        <v>1.4563673009788087</v>
      </c>
      <c r="AJ81" s="34">
        <v>1.4562733776827372</v>
      </c>
      <c r="AK81" s="34">
        <v>1.4561965937793462</v>
      </c>
      <c r="AL81" s="34">
        <v>1.4561338216837831</v>
      </c>
      <c r="AM81" s="34">
        <v>1.456082504502056</v>
      </c>
      <c r="AN81" s="34">
        <v>1.4560405519105819</v>
      </c>
      <c r="AO81" s="34">
        <v>1.4560062550256916</v>
      </c>
      <c r="AP81" s="34">
        <v>1.4559782168026698</v>
      </c>
      <c r="AQ81" s="34">
        <v>1.4559552951330292</v>
      </c>
    </row>
    <row r="82" spans="1:43" x14ac:dyDescent="0.2">
      <c r="A82" s="30">
        <v>35338</v>
      </c>
      <c r="B82" s="31">
        <v>2.2275999999999989</v>
      </c>
      <c r="C82" s="31">
        <v>2.002600000000001</v>
      </c>
      <c r="D82" s="31">
        <v>1.7967000000000013</v>
      </c>
      <c r="F82" s="31">
        <v>2.2275999999999989</v>
      </c>
      <c r="G82" s="31">
        <v>2.002600000000001</v>
      </c>
      <c r="H82" s="31">
        <v>1.7967000000000013</v>
      </c>
      <c r="I82" s="34">
        <v>1.7898375387325565</v>
      </c>
      <c r="J82" s="34">
        <v>1.7573234230895358</v>
      </c>
      <c r="K82" s="34">
        <v>1.7169496686173762</v>
      </c>
      <c r="L82" s="34">
        <v>1.6768567310060707</v>
      </c>
      <c r="M82" s="34">
        <v>1.6404313196308606</v>
      </c>
      <c r="N82" s="34">
        <v>1.6087705066247384</v>
      </c>
      <c r="O82" s="34">
        <v>1.5819142406395994</v>
      </c>
      <c r="P82" s="34">
        <v>1.559454929905024</v>
      </c>
      <c r="Q82" s="34">
        <v>1.5408327036969292</v>
      </c>
      <c r="R82" s="34">
        <v>1.5254729309444326</v>
      </c>
      <c r="S82" s="34">
        <v>1.5128454049794633</v>
      </c>
      <c r="T82" s="34">
        <v>1.5024853783466119</v>
      </c>
      <c r="U82" s="34">
        <v>1.4939966794769404</v>
      </c>
      <c r="V82" s="34">
        <v>1.4870469977655241</v>
      </c>
      <c r="W82" s="34">
        <v>1.481360275335724</v>
      </c>
      <c r="X82" s="34">
        <v>1.4767085435701506</v>
      </c>
      <c r="Y82" s="34">
        <v>1.4729042412228106</v>
      </c>
      <c r="Z82" s="34">
        <v>1.4697934106004948</v>
      </c>
      <c r="AA82" s="34">
        <v>1.4672498628067947</v>
      </c>
      <c r="AB82" s="34">
        <v>1.4651702657276222</v>
      </c>
      <c r="AC82" s="34">
        <v>1.4634700542835184</v>
      </c>
      <c r="AD82" s="34">
        <v>1.462080048284691</v>
      </c>
      <c r="AE82" s="34">
        <v>1.46094366722638</v>
      </c>
      <c r="AF82" s="34">
        <v>1.4600146427385261</v>
      </c>
      <c r="AG82" s="34">
        <v>1.4592551429210061</v>
      </c>
      <c r="AH82" s="34">
        <v>1.4586342360435656</v>
      </c>
      <c r="AI82" s="34">
        <v>1.4581266330663183</v>
      </c>
      <c r="AJ82" s="34">
        <v>1.4577116588267867</v>
      </c>
      <c r="AK82" s="34">
        <v>1.4573724105467649</v>
      </c>
      <c r="AL82" s="34">
        <v>1.4570950696764253</v>
      </c>
      <c r="AM82" s="34">
        <v>1.4568683391993407</v>
      </c>
      <c r="AN82" s="34">
        <v>1.4566829835591648</v>
      </c>
      <c r="AO82" s="34">
        <v>1.4565314525102682</v>
      </c>
      <c r="AP82" s="34">
        <v>1.456407573592847</v>
      </c>
      <c r="AQ82" s="34">
        <v>1.4563063007176795</v>
      </c>
    </row>
    <row r="83" spans="1:43" x14ac:dyDescent="0.2">
      <c r="A83" s="30">
        <v>35369</v>
      </c>
      <c r="B83" s="31">
        <v>2.2958999999999996</v>
      </c>
      <c r="C83" s="31">
        <v>2.2134999999999998</v>
      </c>
      <c r="D83" s="31">
        <v>2.0657999999999994</v>
      </c>
      <c r="F83" s="31">
        <v>2.2958999999999996</v>
      </c>
      <c r="G83" s="31">
        <v>2.2134999999999998</v>
      </c>
      <c r="H83" s="31">
        <v>2.0657999999999994</v>
      </c>
      <c r="I83" s="34">
        <v>1.9417897904427541</v>
      </c>
      <c r="J83" s="34">
        <v>1.8467677437004006</v>
      </c>
      <c r="K83" s="34">
        <v>1.7722539466467437</v>
      </c>
      <c r="L83" s="34">
        <v>1.7129202616478858</v>
      </c>
      <c r="M83" s="34">
        <v>1.6652064616494602</v>
      </c>
      <c r="N83" s="34">
        <v>1.6265974702433037</v>
      </c>
      <c r="O83" s="34">
        <v>1.5952342088744371</v>
      </c>
      <c r="P83" s="34">
        <v>1.5696952606973726</v>
      </c>
      <c r="Q83" s="34">
        <v>1.5488678667280014</v>
      </c>
      <c r="R83" s="34">
        <v>1.5318670602038249</v>
      </c>
      <c r="S83" s="34">
        <v>1.5179818117391977</v>
      </c>
      <c r="T83" s="34">
        <v>1.5066371218472565</v>
      </c>
      <c r="U83" s="34">
        <v>1.4973660947094956</v>
      </c>
      <c r="V83" s="34">
        <v>1.4897886456843219</v>
      </c>
      <c r="W83" s="34">
        <v>1.4835948680264615</v>
      </c>
      <c r="X83" s="34">
        <v>1.4785318251748774</v>
      </c>
      <c r="Y83" s="34">
        <v>1.4743929505932971</v>
      </c>
      <c r="Z83" s="34">
        <v>1.4710094820256676</v>
      </c>
      <c r="AA83" s="34">
        <v>1.4682435097156259</v>
      </c>
      <c r="AB83" s="34">
        <v>1.4659823191242403</v>
      </c>
      <c r="AC83" s="34">
        <v>1.4641337792444775</v>
      </c>
      <c r="AD83" s="34">
        <v>1.4626225792496934</v>
      </c>
      <c r="AE83" s="34">
        <v>1.461387155370701</v>
      </c>
      <c r="AF83" s="34">
        <v>1.4603771803574612</v>
      </c>
      <c r="AG83" s="34">
        <v>1.4595515119964315</v>
      </c>
      <c r="AH83" s="34">
        <v>1.4588765164677404</v>
      </c>
      <c r="AI83" s="34">
        <v>1.4583246979102558</v>
      </c>
      <c r="AJ83" s="34">
        <v>1.4578735781978349</v>
      </c>
      <c r="AK83" s="34">
        <v>1.4575047812057467</v>
      </c>
      <c r="AL83" s="34">
        <v>1.4572032842191487</v>
      </c>
      <c r="AM83" s="34">
        <v>1.4569568059662339</v>
      </c>
      <c r="AN83" s="34">
        <v>1.4567553063355243</v>
      </c>
      <c r="AO83" s="34">
        <v>1.4565905773921675</v>
      </c>
      <c r="AP83" s="34">
        <v>1.4564559090302058</v>
      </c>
      <c r="AQ83" s="34">
        <v>1.4563458156396571</v>
      </c>
    </row>
    <row r="84" spans="1:43" x14ac:dyDescent="0.2">
      <c r="A84" s="30">
        <v>35398</v>
      </c>
      <c r="B84" s="31">
        <v>1.8927999999999976</v>
      </c>
      <c r="C84" s="31">
        <v>1.8638000000000012</v>
      </c>
      <c r="D84" s="31">
        <v>1.8375999999999983</v>
      </c>
      <c r="F84" s="31">
        <v>1.8927999999999976</v>
      </c>
      <c r="G84" s="31">
        <v>1.8638000000000012</v>
      </c>
      <c r="H84" s="31">
        <v>1.8375999999999983</v>
      </c>
      <c r="I84" s="34">
        <v>1.7438698242652213</v>
      </c>
      <c r="J84" s="34">
        <v>1.6787787964549279</v>
      </c>
      <c r="K84" s="34">
        <v>1.6315631853219825</v>
      </c>
      <c r="L84" s="34">
        <v>1.5960865442290726</v>
      </c>
      <c r="M84" s="34">
        <v>1.5687122178792385</v>
      </c>
      <c r="N84" s="34">
        <v>1.5471834946821532</v>
      </c>
      <c r="O84" s="34">
        <v>1.5300278878627513</v>
      </c>
      <c r="P84" s="34">
        <v>1.5162355231141684</v>
      </c>
      <c r="Q84" s="34">
        <v>1.5050819176647627</v>
      </c>
      <c r="R84" s="34">
        <v>1.4960275822415532</v>
      </c>
      <c r="S84" s="34">
        <v>1.4886590694237827</v>
      </c>
      <c r="T84" s="34">
        <v>1.4826528199967148</v>
      </c>
      <c r="U84" s="34">
        <v>1.4777518843902291</v>
      </c>
      <c r="V84" s="34">
        <v>1.4737501694518478</v>
      </c>
      <c r="W84" s="34">
        <v>1.4704812730516632</v>
      </c>
      <c r="X84" s="34">
        <v>1.4678102526823489</v>
      </c>
      <c r="Y84" s="34">
        <v>1.4656273657940295</v>
      </c>
      <c r="Z84" s="34">
        <v>1.4638431986832192</v>
      </c>
      <c r="AA84" s="34">
        <v>1.4623848135340483</v>
      </c>
      <c r="AB84" s="34">
        <v>1.4611926664579475</v>
      </c>
      <c r="AC84" s="34">
        <v>1.4602181236341709</v>
      </c>
      <c r="AD84" s="34">
        <v>1.4594214494919107</v>
      </c>
      <c r="AE84" s="34">
        <v>1.4587701719017894</v>
      </c>
      <c r="AF84" s="34">
        <v>1.4582377509007289</v>
      </c>
      <c r="AG84" s="34">
        <v>1.4578024930977527</v>
      </c>
      <c r="AH84" s="34">
        <v>1.4574466656308285</v>
      </c>
      <c r="AI84" s="34">
        <v>1.4571557725762743</v>
      </c>
      <c r="AJ84" s="34">
        <v>1.4569179638052421</v>
      </c>
      <c r="AK84" s="34">
        <v>1.4567235519276105</v>
      </c>
      <c r="AL84" s="34">
        <v>1.4565646174986471</v>
      </c>
      <c r="AM84" s="34">
        <v>1.4564346863288549</v>
      </c>
      <c r="AN84" s="34">
        <v>1.4563284657112943</v>
      </c>
      <c r="AO84" s="34">
        <v>1.4562416288000402</v>
      </c>
      <c r="AP84" s="34">
        <v>1.456170638345115</v>
      </c>
      <c r="AQ84" s="34">
        <v>1.4561126025977944</v>
      </c>
    </row>
    <row r="85" spans="1:43" x14ac:dyDescent="0.2">
      <c r="A85" s="30">
        <v>35430</v>
      </c>
      <c r="B85" s="31">
        <v>1.8506999999999998</v>
      </c>
      <c r="C85" s="31">
        <v>1.835</v>
      </c>
      <c r="D85" s="31">
        <v>1.8113000000000028</v>
      </c>
      <c r="F85" s="31">
        <v>1.8506999999999998</v>
      </c>
      <c r="G85" s="31">
        <v>1.835</v>
      </c>
      <c r="H85" s="31">
        <v>1.8113000000000028</v>
      </c>
      <c r="I85" s="34">
        <v>1.7217044824823886</v>
      </c>
      <c r="J85" s="34">
        <v>1.6603522327619038</v>
      </c>
      <c r="K85" s="34">
        <v>1.6163591289612531</v>
      </c>
      <c r="L85" s="34">
        <v>1.5835933797765729</v>
      </c>
      <c r="M85" s="34">
        <v>1.5584702356043756</v>
      </c>
      <c r="N85" s="34">
        <v>1.5387977821356478</v>
      </c>
      <c r="O85" s="34">
        <v>1.5231668585477427</v>
      </c>
      <c r="P85" s="34">
        <v>1.5106241291261517</v>
      </c>
      <c r="Q85" s="34">
        <v>1.5004935153515462</v>
      </c>
      <c r="R85" s="34">
        <v>1.4922760912250002</v>
      </c>
      <c r="S85" s="34">
        <v>1.4855920171592387</v>
      </c>
      <c r="T85" s="34">
        <v>1.4801454077467282</v>
      </c>
      <c r="U85" s="34">
        <v>1.4757020244370209</v>
      </c>
      <c r="V85" s="34">
        <v>1.4720743782319803</v>
      </c>
      <c r="W85" s="34">
        <v>1.4691112919140386</v>
      </c>
      <c r="X85" s="34">
        <v>1.46669027591394</v>
      </c>
      <c r="Y85" s="34">
        <v>1.4647117705508303</v>
      </c>
      <c r="Z85" s="34">
        <v>1.4630946875856179</v>
      </c>
      <c r="AA85" s="34">
        <v>1.4617728956072167</v>
      </c>
      <c r="AB85" s="34">
        <v>1.460692415072403</v>
      </c>
      <c r="AC85" s="34">
        <v>1.4598091610495194</v>
      </c>
      <c r="AD85" s="34">
        <v>1.4590871167037709</v>
      </c>
      <c r="AE85" s="34">
        <v>1.4584968499905611</v>
      </c>
      <c r="AF85" s="34">
        <v>1.4580143062360977</v>
      </c>
      <c r="AG85" s="34">
        <v>1.457619823794355</v>
      </c>
      <c r="AH85" s="34">
        <v>1.4572973307752815</v>
      </c>
      <c r="AI85" s="34">
        <v>1.4570336891187414</v>
      </c>
      <c r="AJ85" s="34">
        <v>1.456818158766205</v>
      </c>
      <c r="AK85" s="34">
        <v>1.4566419598246534</v>
      </c>
      <c r="AL85" s="34">
        <v>1.4564979147406716</v>
      </c>
      <c r="AM85" s="34">
        <v>1.4563801558313625</v>
      </c>
      <c r="AN85" s="34">
        <v>1.4562838862176313</v>
      </c>
      <c r="AO85" s="34">
        <v>1.4562051844000186</v>
      </c>
      <c r="AP85" s="34">
        <v>1.4561408445052193</v>
      </c>
      <c r="AQ85" s="34">
        <v>1.4560882456898219</v>
      </c>
    </row>
    <row r="86" spans="1:43" x14ac:dyDescent="0.2">
      <c r="A86" s="30">
        <v>35461</v>
      </c>
      <c r="B86" s="31">
        <v>1.9562999999999988</v>
      </c>
      <c r="C86" s="31">
        <v>1.9710999999999999</v>
      </c>
      <c r="D86" s="31">
        <v>1.9296000000000006</v>
      </c>
      <c r="F86" s="31">
        <v>1.9562999999999988</v>
      </c>
      <c r="G86" s="31">
        <v>1.9710999999999999</v>
      </c>
      <c r="H86" s="31">
        <v>1.9296000000000006</v>
      </c>
      <c r="I86" s="34">
        <v>1.8034802995911747</v>
      </c>
      <c r="J86" s="34">
        <v>1.7196997942183352</v>
      </c>
      <c r="K86" s="34">
        <v>1.6610956928294334</v>
      </c>
      <c r="L86" s="34">
        <v>1.6182566653088977</v>
      </c>
      <c r="M86" s="34">
        <v>1.5858411833603347</v>
      </c>
      <c r="N86" s="34">
        <v>1.5606832206121517</v>
      </c>
      <c r="O86" s="34">
        <v>1.5408088458996088</v>
      </c>
      <c r="P86" s="34">
        <v>1.5249193677944199</v>
      </c>
      <c r="Q86" s="34">
        <v>1.5121149805007075</v>
      </c>
      <c r="R86" s="34">
        <v>1.5017434518405208</v>
      </c>
      <c r="S86" s="34">
        <v>1.4933145938361567</v>
      </c>
      <c r="T86" s="34">
        <v>1.4864499128225532</v>
      </c>
      <c r="U86" s="34">
        <v>1.4808515048620721</v>
      </c>
      <c r="V86" s="34">
        <v>1.4762818061736185</v>
      </c>
      <c r="W86" s="34">
        <v>1.472549711006369</v>
      </c>
      <c r="X86" s="34">
        <v>1.469500604238003</v>
      </c>
      <c r="Y86" s="34">
        <v>1.4670089283391927</v>
      </c>
      <c r="Z86" s="34">
        <v>1.4649724779416589</v>
      </c>
      <c r="AA86" s="34">
        <v>1.463307928448176</v>
      </c>
      <c r="AB86" s="34">
        <v>1.4619472809905589</v>
      </c>
      <c r="AC86" s="34">
        <v>1.4608350084499007</v>
      </c>
      <c r="AD86" s="34">
        <v>1.4599257495907918</v>
      </c>
      <c r="AE86" s="34">
        <v>1.4591824382497447</v>
      </c>
      <c r="AF86" s="34">
        <v>1.4585747813831529</v>
      </c>
      <c r="AG86" s="34">
        <v>1.4580780187579547</v>
      </c>
      <c r="AH86" s="34">
        <v>1.4576719110295726</v>
      </c>
      <c r="AI86" s="34">
        <v>1.4573399135558569</v>
      </c>
      <c r="AJ86" s="34">
        <v>1.4570685015423837</v>
      </c>
      <c r="AK86" s="34">
        <v>1.4568466186354787</v>
      </c>
      <c r="AL86" s="34">
        <v>1.4566652262949003</v>
      </c>
      <c r="AM86" s="34">
        <v>1.4565169354814487</v>
      </c>
      <c r="AN86" s="34">
        <v>1.4563957055993653</v>
      </c>
      <c r="AO86" s="34">
        <v>1.456296598400054</v>
      </c>
      <c r="AP86" s="34">
        <v>1.4562155768067246</v>
      </c>
      <c r="AQ86" s="34">
        <v>1.4561493404568802</v>
      </c>
    </row>
    <row r="87" spans="1:43" x14ac:dyDescent="0.2">
      <c r="A87" s="30">
        <v>35489</v>
      </c>
      <c r="B87" s="31">
        <v>1.9055</v>
      </c>
      <c r="C87" s="31">
        <v>1.8815000000000026</v>
      </c>
      <c r="D87" s="31">
        <v>1.9134999999999991</v>
      </c>
      <c r="F87" s="31">
        <v>1.9055</v>
      </c>
      <c r="G87" s="31">
        <v>1.8815000000000026</v>
      </c>
      <c r="H87" s="31">
        <v>1.9134999999999991</v>
      </c>
      <c r="I87" s="34">
        <v>1.7863502889365277</v>
      </c>
      <c r="J87" s="34">
        <v>1.7031984700273715</v>
      </c>
      <c r="K87" s="34">
        <v>1.6460932160870121</v>
      </c>
      <c r="L87" s="34">
        <v>1.6050998975685706</v>
      </c>
      <c r="M87" s="34">
        <v>1.5745692390635544</v>
      </c>
      <c r="N87" s="34">
        <v>1.5511739630275725</v>
      </c>
      <c r="O87" s="34">
        <v>1.5328689846181076</v>
      </c>
      <c r="P87" s="34">
        <v>1.5183357272804077</v>
      </c>
      <c r="Q87" s="34">
        <v>1.5066813547556934</v>
      </c>
      <c r="R87" s="34">
        <v>1.4972730482796404</v>
      </c>
      <c r="S87" s="34">
        <v>1.4896444333516101</v>
      </c>
      <c r="T87" s="34">
        <v>1.4834410163272027</v>
      </c>
      <c r="U87" s="34">
        <v>1.4783870701284267</v>
      </c>
      <c r="V87" s="34">
        <v>1.4742645897832105</v>
      </c>
      <c r="W87" s="34">
        <v>1.470899251886689</v>
      </c>
      <c r="X87" s="34">
        <v>1.4681505982357639</v>
      </c>
      <c r="Y87" s="34">
        <v>1.4659048845744831</v>
      </c>
      <c r="Z87" s="34">
        <v>1.4640696940311497</v>
      </c>
      <c r="AA87" s="34">
        <v>1.4625697755240443</v>
      </c>
      <c r="AB87" s="34">
        <v>1.4613437690693327</v>
      </c>
      <c r="AC87" s="34">
        <v>1.4603415958534081</v>
      </c>
      <c r="AD87" s="34">
        <v>1.459522360002155</v>
      </c>
      <c r="AE87" s="34">
        <v>1.4588526519329343</v>
      </c>
      <c r="AF87" s="34">
        <v>1.4583051711812538</v>
      </c>
      <c r="AG87" s="34">
        <v>1.4578576057473469</v>
      </c>
      <c r="AH87" s="34">
        <v>1.4574917186947878</v>
      </c>
      <c r="AI87" s="34">
        <v>1.457192602883725</v>
      </c>
      <c r="AJ87" s="34">
        <v>1.4569480724717092</v>
      </c>
      <c r="AK87" s="34">
        <v>1.4567481658622246</v>
      </c>
      <c r="AL87" s="34">
        <v>1.4565847395721769</v>
      </c>
      <c r="AM87" s="34">
        <v>1.456451136325922</v>
      </c>
      <c r="AN87" s="34">
        <v>1.4563419137771674</v>
      </c>
      <c r="AO87" s="34">
        <v>1.4562526227668136</v>
      </c>
      <c r="AP87" s="34">
        <v>1.4561796260622213</v>
      </c>
      <c r="AQ87" s="34">
        <v>1.4561199501827451</v>
      </c>
    </row>
    <row r="88" spans="1:43" x14ac:dyDescent="0.2">
      <c r="A88" s="30">
        <v>35520</v>
      </c>
      <c r="B88" s="31">
        <v>1.5640999999999998</v>
      </c>
      <c r="C88" s="31">
        <v>1.589500000000001</v>
      </c>
      <c r="D88" s="31">
        <v>1.6713999999999984</v>
      </c>
      <c r="F88" s="31">
        <v>1.5640999999999998</v>
      </c>
      <c r="G88" s="31">
        <v>1.589500000000001</v>
      </c>
      <c r="H88" s="31">
        <v>1.6713999999999984</v>
      </c>
      <c r="I88" s="34">
        <v>1.5927506450444309</v>
      </c>
      <c r="J88" s="34">
        <v>1.5471113151120715</v>
      </c>
      <c r="K88" s="34">
        <v>1.5195957938855815</v>
      </c>
      <c r="L88" s="34">
        <v>1.5022481498478411</v>
      </c>
      <c r="M88" s="34">
        <v>1.4907724102068283</v>
      </c>
      <c r="N88" s="34">
        <v>1.4828147645788241</v>
      </c>
      <c r="O88" s="34">
        <v>1.4770589815856732</v>
      </c>
      <c r="P88" s="34">
        <v>1.4727484949338732</v>
      </c>
      <c r="Q88" s="34">
        <v>1.4694327796430862</v>
      </c>
      <c r="R88" s="34">
        <v>1.4668319090818658</v>
      </c>
      <c r="S88" s="34">
        <v>1.4647635726634374</v>
      </c>
      <c r="T88" s="34">
        <v>1.4631032424259898</v>
      </c>
      <c r="U88" s="34">
        <v>1.4617620353660561</v>
      </c>
      <c r="V88" s="34">
        <v>1.4606741015901297</v>
      </c>
      <c r="W88" s="34">
        <v>1.4597892022249128</v>
      </c>
      <c r="X88" s="34">
        <v>1.4590681632506197</v>
      </c>
      <c r="Y88" s="34">
        <v>1.4584799608682353</v>
      </c>
      <c r="Z88" s="34">
        <v>1.4579997616127189</v>
      </c>
      <c r="AA88" s="34">
        <v>1.4576075432002977</v>
      </c>
      <c r="AB88" s="34">
        <v>1.4572870847855355</v>
      </c>
      <c r="AC88" s="34">
        <v>1.4570252036400975</v>
      </c>
      <c r="AD88" s="34">
        <v>1.4568111639541375</v>
      </c>
      <c r="AE88" s="34">
        <v>1.4566362108652871</v>
      </c>
      <c r="AF88" s="34">
        <v>1.4564931986849143</v>
      </c>
      <c r="AG88" s="34">
        <v>1.4563762918116252</v>
      </c>
      <c r="AH88" s="34">
        <v>1.456280722784616</v>
      </c>
      <c r="AI88" s="34">
        <v>1.4562025958429456</v>
      </c>
      <c r="AJ88" s="34">
        <v>1.4561387270485895</v>
      </c>
      <c r="AK88" s="34">
        <v>1.4560865139635497</v>
      </c>
      <c r="AL88" s="34">
        <v>1.45604382930942</v>
      </c>
      <c r="AM88" s="34">
        <v>1.4560089341385691</v>
      </c>
      <c r="AN88" s="34">
        <v>1.4559804069064273</v>
      </c>
      <c r="AO88" s="34">
        <v>1.4559570855167352</v>
      </c>
      <c r="AP88" s="34">
        <v>1.4559380199583991</v>
      </c>
      <c r="AQ88" s="34">
        <v>1.4559224335937389</v>
      </c>
    </row>
    <row r="89" spans="1:43" x14ac:dyDescent="0.2">
      <c r="A89" s="30">
        <v>35550</v>
      </c>
      <c r="B89" s="31">
        <v>1.4932000000000016</v>
      </c>
      <c r="C89" s="31">
        <v>1.5343000000000018</v>
      </c>
      <c r="D89" s="31">
        <v>1.6630000000000003</v>
      </c>
      <c r="F89" s="31">
        <v>1.4932000000000016</v>
      </c>
      <c r="G89" s="31">
        <v>1.5343000000000018</v>
      </c>
      <c r="H89" s="31">
        <v>1.6630000000000003</v>
      </c>
      <c r="I89" s="34">
        <v>1.5746024514380974</v>
      </c>
      <c r="J89" s="34">
        <v>1.5263201626293483</v>
      </c>
      <c r="K89" s="34">
        <v>1.4994543958020643</v>
      </c>
      <c r="L89" s="34">
        <v>1.4841214074204203</v>
      </c>
      <c r="M89" s="34">
        <v>1.4750760022982796</v>
      </c>
      <c r="N89" s="34">
        <v>1.4695189452336936</v>
      </c>
      <c r="O89" s="34">
        <v>1.4659442889244281</v>
      </c>
      <c r="P89" s="34">
        <v>1.4635324404545897</v>
      </c>
      <c r="Q89" s="34">
        <v>1.4618299645883184</v>
      </c>
      <c r="R89" s="34">
        <v>1.4605802337935725</v>
      </c>
      <c r="S89" s="34">
        <v>1.4596335520035246</v>
      </c>
      <c r="T89" s="34">
        <v>1.4588992242495564</v>
      </c>
      <c r="U89" s="34">
        <v>1.4583198167818727</v>
      </c>
      <c r="V89" s="34">
        <v>1.457857193997097</v>
      </c>
      <c r="W89" s="34">
        <v>1.4574848336956543</v>
      </c>
      <c r="X89" s="34">
        <v>1.457183511174946</v>
      </c>
      <c r="Y89" s="34">
        <v>1.4569388080621297</v>
      </c>
      <c r="Z89" s="34">
        <v>1.4567396229875007</v>
      </c>
      <c r="AA89" s="34">
        <v>1.4565772428937445</v>
      </c>
      <c r="AB89" s="34">
        <v>1.4564447363414217</v>
      </c>
      <c r="AC89" s="34">
        <v>1.4563365380899729</v>
      </c>
      <c r="AD89" s="34">
        <v>1.4562481520520205</v>
      </c>
      <c r="AE89" s="34">
        <v>1.456175930949642</v>
      </c>
      <c r="AF89" s="34">
        <v>1.4561169080716996</v>
      </c>
      <c r="AG89" s="34">
        <v>1.456068666020476</v>
      </c>
      <c r="AH89" s="34">
        <v>1.4560292327351991</v>
      </c>
      <c r="AI89" s="34">
        <v>1.4559969982485002</v>
      </c>
      <c r="AJ89" s="34">
        <v>1.455970647564012</v>
      </c>
      <c r="AK89" s="34">
        <v>1.455949106275102</v>
      </c>
      <c r="AL89" s="34">
        <v>1.4559314963678875</v>
      </c>
      <c r="AM89" s="34">
        <v>1.4559171002274147</v>
      </c>
      <c r="AN89" s="34">
        <v>1.4559053312851493</v>
      </c>
      <c r="AO89" s="34">
        <v>1.4558957100614935</v>
      </c>
      <c r="AP89" s="34">
        <v>1.4558878446006371</v>
      </c>
      <c r="AQ89" s="34">
        <v>1.4558814144865835</v>
      </c>
    </row>
    <row r="90" spans="1:43" x14ac:dyDescent="0.2">
      <c r="A90" s="30">
        <v>35580</v>
      </c>
      <c r="B90" s="31">
        <v>0.7762999999999991</v>
      </c>
      <c r="C90" s="31">
        <v>1.0825</v>
      </c>
      <c r="D90" s="31">
        <v>1.2882999999999996</v>
      </c>
      <c r="F90" s="31">
        <v>0.7762999999999991</v>
      </c>
      <c r="G90" s="31">
        <v>1.0825</v>
      </c>
      <c r="H90" s="31">
        <v>1.2882999999999996</v>
      </c>
      <c r="I90" s="34">
        <v>1.2349815712430217</v>
      </c>
      <c r="J90" s="34">
        <v>1.2321343989392224</v>
      </c>
      <c r="K90" s="34">
        <v>1.2507173338026989</v>
      </c>
      <c r="L90" s="34">
        <v>1.276664535983091</v>
      </c>
      <c r="M90" s="34">
        <v>1.3034202076873964</v>
      </c>
      <c r="N90" s="34">
        <v>1.3281561532593096</v>
      </c>
      <c r="O90" s="34">
        <v>1.3498593489222315</v>
      </c>
      <c r="P90" s="34">
        <v>1.3683697593365929</v>
      </c>
      <c r="Q90" s="34">
        <v>1.3839008881363513</v>
      </c>
      <c r="R90" s="34">
        <v>1.3968050889959134</v>
      </c>
      <c r="S90" s="34">
        <v>1.4074624088431196</v>
      </c>
      <c r="T90" s="34">
        <v>1.4162312198445555</v>
      </c>
      <c r="U90" s="34">
        <v>1.4234292489660596</v>
      </c>
      <c r="V90" s="34">
        <v>1.4293291134702579</v>
      </c>
      <c r="W90" s="34">
        <v>1.4341603845255682</v>
      </c>
      <c r="X90" s="34">
        <v>1.4381142352083227</v>
      </c>
      <c r="Y90" s="34">
        <v>1.4413487774266125</v>
      </c>
      <c r="Z90" s="34">
        <v>1.4439942241573509</v>
      </c>
      <c r="AA90" s="34">
        <v>1.4461575258286767</v>
      </c>
      <c r="AB90" s="34">
        <v>1.4479263776492748</v>
      </c>
      <c r="AC90" s="34">
        <v>1.4493726089726675</v>
      </c>
      <c r="AD90" s="34">
        <v>1.4505550133898093</v>
      </c>
      <c r="AE90" s="34">
        <v>1.4515216933742818</v>
      </c>
      <c r="AF90" s="34">
        <v>1.4523119933071473</v>
      </c>
      <c r="AG90" s="34">
        <v>1.4529580882714281</v>
      </c>
      <c r="AH90" s="34">
        <v>1.4534862873861951</v>
      </c>
      <c r="AI90" s="34">
        <v>1.453918101650278</v>
      </c>
      <c r="AJ90" s="34">
        <v>1.4542711181551535</v>
      </c>
      <c r="AK90" s="34">
        <v>1.4545597154165901</v>
      </c>
      <c r="AL90" s="34">
        <v>1.4547956485108815</v>
      </c>
      <c r="AM90" s="34">
        <v>1.4549885276125558</v>
      </c>
      <c r="AN90" s="34">
        <v>1.455146209301007</v>
      </c>
      <c r="AO90" s="34">
        <v>1.4552751165095481</v>
      </c>
      <c r="AP90" s="34">
        <v>1.4553805001149343</v>
      </c>
      <c r="AQ90" s="34">
        <v>1.4554666528046256</v>
      </c>
    </row>
    <row r="91" spans="1:43" x14ac:dyDescent="0.2">
      <c r="A91" s="30">
        <v>35611</v>
      </c>
      <c r="B91" s="31">
        <v>0.74220000000000041</v>
      </c>
      <c r="C91" s="31">
        <v>0.88620000000000232</v>
      </c>
      <c r="D91" s="31">
        <v>1.0655000000000001</v>
      </c>
      <c r="F91" s="31">
        <v>0.74220000000000041</v>
      </c>
      <c r="G91" s="31">
        <v>0.88620000000000232</v>
      </c>
      <c r="H91" s="31">
        <v>1.0655000000000001</v>
      </c>
      <c r="I91" s="34">
        <v>1.1144610913468547</v>
      </c>
      <c r="J91" s="34">
        <v>1.1648750319222858</v>
      </c>
      <c r="K91" s="34">
        <v>1.2116366704614501</v>
      </c>
      <c r="L91" s="34">
        <v>1.2528252759803384</v>
      </c>
      <c r="M91" s="34">
        <v>1.2880761074860061</v>
      </c>
      <c r="N91" s="34">
        <v>1.3177353834793213</v>
      </c>
      <c r="O91" s="34">
        <v>1.3424302974620685</v>
      </c>
      <c r="P91" s="34">
        <v>1.3628572435045436</v>
      </c>
      <c r="Q91" s="34">
        <v>1.3796834681821977</v>
      </c>
      <c r="R91" s="34">
        <v>1.393506645473042</v>
      </c>
      <c r="S91" s="34">
        <v>1.4048431792486764</v>
      </c>
      <c r="T91" s="34">
        <v>1.4141300342056622</v>
      </c>
      <c r="U91" s="34">
        <v>1.4217323086184401</v>
      </c>
      <c r="V91" s="34">
        <v>1.4279526631744268</v>
      </c>
      <c r="W91" s="34">
        <v>1.4330407537859895</v>
      </c>
      <c r="X91" s="34">
        <v>1.437201861122698</v>
      </c>
      <c r="Y91" s="34">
        <v>1.4406044338773785</v>
      </c>
      <c r="Z91" s="34">
        <v>1.4433865153136349</v>
      </c>
      <c r="AA91" s="34">
        <v>1.445661135200129</v>
      </c>
      <c r="AB91" s="34">
        <v>1.4475207912152948</v>
      </c>
      <c r="AC91" s="34">
        <v>1.4490411515718087</v>
      </c>
      <c r="AD91" s="34">
        <v>1.450284102688532</v>
      </c>
      <c r="AE91" s="34">
        <v>1.4513002517119231</v>
      </c>
      <c r="AF91" s="34">
        <v>1.4521309782071572</v>
      </c>
      <c r="AG91" s="34">
        <v>1.452810114547634</v>
      </c>
      <c r="AH91" s="34">
        <v>1.4533653213045077</v>
      </c>
      <c r="AI91" s="34">
        <v>1.4538192125216149</v>
      </c>
      <c r="AJ91" s="34">
        <v>1.4541902761079541</v>
      </c>
      <c r="AK91" s="34">
        <v>1.4544936265181219</v>
      </c>
      <c r="AL91" s="34">
        <v>1.4547416202102035</v>
      </c>
      <c r="AM91" s="34">
        <v>1.4549443588609445</v>
      </c>
      <c r="AN91" s="34">
        <v>1.4551101007883376</v>
      </c>
      <c r="AO91" s="34">
        <v>1.4552455973151697</v>
      </c>
      <c r="AP91" s="34">
        <v>1.455356367761552</v>
      </c>
      <c r="AQ91" s="34">
        <v>1.455446924260879</v>
      </c>
    </row>
    <row r="92" spans="1:43" x14ac:dyDescent="0.2">
      <c r="A92" s="30">
        <v>35642</v>
      </c>
      <c r="B92" s="31">
        <v>1.0349999999999999</v>
      </c>
      <c r="C92" s="31">
        <v>1.0686999999999998</v>
      </c>
      <c r="D92" s="31">
        <v>1.1147999999999989</v>
      </c>
      <c r="F92" s="31">
        <v>1.0349999999999999</v>
      </c>
      <c r="G92" s="31">
        <v>1.0686999999999998</v>
      </c>
      <c r="H92" s="31">
        <v>1.1147999999999989</v>
      </c>
      <c r="I92" s="34">
        <v>1.1982536991552744</v>
      </c>
      <c r="J92" s="34">
        <v>1.2559529586840104</v>
      </c>
      <c r="K92" s="34">
        <v>1.297832720592367</v>
      </c>
      <c r="L92" s="34">
        <v>1.3294043672927338</v>
      </c>
      <c r="M92" s="34">
        <v>1.3538680652278412</v>
      </c>
      <c r="N92" s="34">
        <v>1.3731855497537007</v>
      </c>
      <c r="O92" s="34">
        <v>1.3886316618475527</v>
      </c>
      <c r="P92" s="34">
        <v>1.4010828865338263</v>
      </c>
      <c r="Q92" s="34">
        <v>1.4111720579372642</v>
      </c>
      <c r="R92" s="34">
        <v>1.4193741404692801</v>
      </c>
      <c r="S92" s="34">
        <v>1.4260559072351719</v>
      </c>
      <c r="T92" s="34">
        <v>1.4315062508052627</v>
      </c>
      <c r="U92" s="34">
        <v>1.435955759500728</v>
      </c>
      <c r="V92" s="34">
        <v>1.4395900867238127</v>
      </c>
      <c r="W92" s="34">
        <v>1.4425595432846152</v>
      </c>
      <c r="X92" s="34">
        <v>1.444986258797569</v>
      </c>
      <c r="Y92" s="34">
        <v>1.4469696891434971</v>
      </c>
      <c r="Z92" s="34">
        <v>1.4485909414493459</v>
      </c>
      <c r="AA92" s="34">
        <v>1.4499162188915926</v>
      </c>
      <c r="AB92" s="34">
        <v>1.4509995901753312</v>
      </c>
      <c r="AC92" s="34">
        <v>1.4518852295910074</v>
      </c>
      <c r="AD92" s="34">
        <v>1.4526092359000491</v>
      </c>
      <c r="AE92" s="34">
        <v>1.453201112896916</v>
      </c>
      <c r="AF92" s="34">
        <v>1.4536849764755406</v>
      </c>
      <c r="AG92" s="34">
        <v>1.4540805397050462</v>
      </c>
      <c r="AH92" s="34">
        <v>1.4544039172508971</v>
      </c>
      <c r="AI92" s="34">
        <v>1.4546682825366497</v>
      </c>
      <c r="AJ92" s="34">
        <v>1.4548844047414637</v>
      </c>
      <c r="AK92" s="34">
        <v>1.4550610876773102</v>
      </c>
      <c r="AL92" s="34">
        <v>1.4552055285116772</v>
      </c>
      <c r="AM92" s="34">
        <v>1.455323610994234</v>
      </c>
      <c r="AN92" s="34">
        <v>1.4554201451559394</v>
      </c>
      <c r="AO92" s="34">
        <v>1.4554990632571707</v>
      </c>
      <c r="AP92" s="34">
        <v>1.4555635799732727</v>
      </c>
      <c r="AQ92" s="34">
        <v>1.4556163233460255</v>
      </c>
    </row>
    <row r="93" spans="1:43" x14ac:dyDescent="0.2">
      <c r="A93" s="30">
        <v>35671</v>
      </c>
      <c r="B93" s="31">
        <v>1.1014000000000017</v>
      </c>
      <c r="C93" s="31">
        <v>1.2410999999999994</v>
      </c>
      <c r="D93" s="31">
        <v>1.3501000000000012</v>
      </c>
      <c r="F93" s="31">
        <v>1.1014000000000017</v>
      </c>
      <c r="G93" s="31">
        <v>1.2410999999999994</v>
      </c>
      <c r="H93" s="31">
        <v>1.3501000000000012</v>
      </c>
      <c r="I93" s="34">
        <v>1.3328282204065558</v>
      </c>
      <c r="J93" s="34">
        <v>1.3363206534941099</v>
      </c>
      <c r="K93" s="34">
        <v>1.3482894743499247</v>
      </c>
      <c r="L93" s="34">
        <v>1.3627985014727719</v>
      </c>
      <c r="M93" s="34">
        <v>1.3771129370665478</v>
      </c>
      <c r="N93" s="34">
        <v>1.3900909649431938</v>
      </c>
      <c r="O93" s="34">
        <v>1.4013651567996319</v>
      </c>
      <c r="P93" s="34">
        <v>1.4109285296911021</v>
      </c>
      <c r="Q93" s="34">
        <v>1.4189277099095499</v>
      </c>
      <c r="R93" s="34">
        <v>1.4255617861070404</v>
      </c>
      <c r="S93" s="34">
        <v>1.4310347742308613</v>
      </c>
      <c r="T93" s="34">
        <v>1.4355349776373643</v>
      </c>
      <c r="U93" s="34">
        <v>1.4392275735790165</v>
      </c>
      <c r="V93" s="34">
        <v>1.4422534717484874</v>
      </c>
      <c r="W93" s="34">
        <v>1.444730942937966</v>
      </c>
      <c r="X93" s="34">
        <v>1.4467582864902275</v>
      </c>
      <c r="Y93" s="34">
        <v>1.4484167086136854</v>
      </c>
      <c r="Z93" s="34">
        <v>1.4497730401808016</v>
      </c>
      <c r="AA93" s="34">
        <v>1.4508821494707753</v>
      </c>
      <c r="AB93" s="34">
        <v>1.4517890146452874</v>
      </c>
      <c r="AC93" s="34">
        <v>1.4525304704854463</v>
      </c>
      <c r="AD93" s="34">
        <v>1.4531366639110461</v>
      </c>
      <c r="AE93" s="34">
        <v>1.4536322583551677</v>
      </c>
      <c r="AF93" s="34">
        <v>1.4540374259637621</v>
      </c>
      <c r="AG93" s="34">
        <v>1.4543686627348777</v>
      </c>
      <c r="AH93" s="34">
        <v>1.4546394570135837</v>
      </c>
      <c r="AI93" s="34">
        <v>1.4548608371061085</v>
      </c>
      <c r="AJ93" s="34">
        <v>1.4550418195473431</v>
      </c>
      <c r="AK93" s="34">
        <v>1.4551897758745562</v>
      </c>
      <c r="AL93" s="34">
        <v>1.4553107326330319</v>
      </c>
      <c r="AM93" s="34">
        <v>1.4554096167209951</v>
      </c>
      <c r="AN93" s="34">
        <v>1.4554904560080604</v>
      </c>
      <c r="AO93" s="34">
        <v>1.4555565433677384</v>
      </c>
      <c r="AP93" s="34">
        <v>1.4556105707890987</v>
      </c>
      <c r="AQ93" s="34">
        <v>1.4556547390217303</v>
      </c>
    </row>
    <row r="94" spans="1:43" x14ac:dyDescent="0.2">
      <c r="A94" s="30">
        <v>35703</v>
      </c>
      <c r="B94" s="31">
        <v>0.67159999999999798</v>
      </c>
      <c r="C94" s="31">
        <v>0.88000000000000256</v>
      </c>
      <c r="D94" s="31">
        <v>1.0622000000000007</v>
      </c>
      <c r="F94" s="31">
        <v>0.67159999999999798</v>
      </c>
      <c r="G94" s="31">
        <v>0.88000000000000256</v>
      </c>
      <c r="H94" s="31">
        <v>1.0622000000000007</v>
      </c>
      <c r="I94" s="34">
        <v>1.097889336032104</v>
      </c>
      <c r="J94" s="34">
        <v>1.1443991685304511</v>
      </c>
      <c r="K94" s="34">
        <v>1.1914290935767211</v>
      </c>
      <c r="L94" s="34">
        <v>1.2345647389803407</v>
      </c>
      <c r="M94" s="34">
        <v>1.2722721560602313</v>
      </c>
      <c r="N94" s="34">
        <v>1.3043737328182081</v>
      </c>
      <c r="O94" s="34">
        <v>1.3312836080423769</v>
      </c>
      <c r="P94" s="34">
        <v>1.3536314421887858</v>
      </c>
      <c r="Q94" s="34">
        <v>1.3720837040287674</v>
      </c>
      <c r="R94" s="34">
        <v>1.3872644163835577</v>
      </c>
      <c r="S94" s="34">
        <v>1.3997250981900018</v>
      </c>
      <c r="T94" s="34">
        <v>1.409938267051555</v>
      </c>
      <c r="U94" s="34">
        <v>1.4183015474289817</v>
      </c>
      <c r="V94" s="34">
        <v>1.425145944950365</v>
      </c>
      <c r="W94" s="34">
        <v>1.4307451793137429</v>
      </c>
      <c r="X94" s="34">
        <v>1.4353246577100678</v>
      </c>
      <c r="Y94" s="34">
        <v>1.4390695143668164</v>
      </c>
      <c r="Z94" s="34">
        <v>1.4421315518452245</v>
      </c>
      <c r="AA94" s="34">
        <v>1.4446351091869751</v>
      </c>
      <c r="AB94" s="34">
        <v>1.4466819608433268</v>
      </c>
      <c r="AC94" s="34">
        <v>1.4483553750355502</v>
      </c>
      <c r="AD94" s="34">
        <v>1.4497234596166537</v>
      </c>
      <c r="AE94" s="34">
        <v>1.4508419121473015</v>
      </c>
      <c r="AF94" s="34">
        <v>1.4517562759092026</v>
      </c>
      <c r="AG94" s="34">
        <v>1.4525037883317371</v>
      </c>
      <c r="AH94" s="34">
        <v>1.4531148942707288</v>
      </c>
      <c r="AI94" s="34">
        <v>1.4536144842768948</v>
      </c>
      <c r="AJ94" s="34">
        <v>1.4540229075005238</v>
      </c>
      <c r="AK94" s="34">
        <v>1.4543568000737783</v>
      </c>
      <c r="AL94" s="34">
        <v>1.4546297624932942</v>
      </c>
      <c r="AM94" s="34">
        <v>1.4548529134791324</v>
      </c>
      <c r="AN94" s="34">
        <v>1.4550353428095364</v>
      </c>
      <c r="AO94" s="34">
        <v>1.4551844815448276</v>
      </c>
      <c r="AP94" s="34">
        <v>1.4553064047040321</v>
      </c>
      <c r="AQ94" s="34">
        <v>1.4554060787144485</v>
      </c>
    </row>
    <row r="95" spans="1:43" x14ac:dyDescent="0.2">
      <c r="A95" s="30">
        <v>35734</v>
      </c>
      <c r="B95" s="31">
        <v>0.96089999999999876</v>
      </c>
      <c r="C95" s="31">
        <v>1.0869999999999997</v>
      </c>
      <c r="D95" s="31">
        <v>1.1358999999999995</v>
      </c>
      <c r="F95" s="31">
        <v>0.96089999999999876</v>
      </c>
      <c r="G95" s="31">
        <v>1.0869999999999997</v>
      </c>
      <c r="H95" s="31">
        <v>1.1358999999999995</v>
      </c>
      <c r="I95" s="34">
        <v>1.1932735220718662</v>
      </c>
      <c r="J95" s="34">
        <v>1.2407506721321049</v>
      </c>
      <c r="K95" s="34">
        <v>1.2798171927289443</v>
      </c>
      <c r="L95" s="34">
        <v>1.3118645907365332</v>
      </c>
      <c r="M95" s="34">
        <v>1.338110446648179</v>
      </c>
      <c r="N95" s="34">
        <v>1.3595859642939059</v>
      </c>
      <c r="O95" s="34">
        <v>1.3771499927890907</v>
      </c>
      <c r="P95" s="34">
        <v>1.3915115286522952</v>
      </c>
      <c r="Q95" s="34">
        <v>1.4032531059336013</v>
      </c>
      <c r="R95" s="34">
        <v>1.4128521546562605</v>
      </c>
      <c r="S95" s="34">
        <v>1.420699450485619</v>
      </c>
      <c r="T95" s="34">
        <v>1.427114627481807</v>
      </c>
      <c r="U95" s="34">
        <v>1.4323590427023181</v>
      </c>
      <c r="V95" s="34">
        <v>1.4366463684086546</v>
      </c>
      <c r="W95" s="34">
        <v>1.4401512808484589</v>
      </c>
      <c r="X95" s="34">
        <v>1.4430165741323555</v>
      </c>
      <c r="Y95" s="34">
        <v>1.4453589792097319</v>
      </c>
      <c r="Z95" s="34">
        <v>1.4472739215645682</v>
      </c>
      <c r="AA95" s="34">
        <v>1.4488394104728268</v>
      </c>
      <c r="AB95" s="34">
        <v>1.4501192181449425</v>
      </c>
      <c r="AC95" s="34">
        <v>1.4511654783936963</v>
      </c>
      <c r="AD95" s="34">
        <v>1.4520208108497985</v>
      </c>
      <c r="AE95" s="34">
        <v>1.4527200573869437</v>
      </c>
      <c r="AF95" s="34">
        <v>1.4532917015803863</v>
      </c>
      <c r="AG95" s="34">
        <v>1.4537590290786508</v>
      </c>
      <c r="AH95" s="34">
        <v>1.454141076191414</v>
      </c>
      <c r="AI95" s="34">
        <v>1.4544534053550815</v>
      </c>
      <c r="AJ95" s="34">
        <v>1.4547087390765783</v>
      </c>
      <c r="AK95" s="34">
        <v>1.4549174781857295</v>
      </c>
      <c r="AL95" s="34">
        <v>1.4550881255109032</v>
      </c>
      <c r="AM95" s="34">
        <v>1.4552276322382731</v>
      </c>
      <c r="AN95" s="34">
        <v>1.455341681064644</v>
      </c>
      <c r="AO95" s="34">
        <v>1.4554349176785344</v>
      </c>
      <c r="AP95" s="34">
        <v>1.4555111399991036</v>
      </c>
      <c r="AQ95" s="34">
        <v>1.4555734528816255</v>
      </c>
    </row>
    <row r="96" spans="1:43" x14ac:dyDescent="0.2">
      <c r="A96" s="30">
        <v>35762</v>
      </c>
      <c r="B96" s="31">
        <v>0.83520000000000039</v>
      </c>
      <c r="C96" s="31">
        <v>0.91929999999999978</v>
      </c>
      <c r="D96" s="31">
        <v>0.96520000000000294</v>
      </c>
      <c r="F96" s="31">
        <v>0.83520000000000039</v>
      </c>
      <c r="G96" s="31">
        <v>0.91929999999999978</v>
      </c>
      <c r="H96" s="31">
        <v>0.96520000000000294</v>
      </c>
      <c r="I96" s="34">
        <v>1.0802369526883711</v>
      </c>
      <c r="J96" s="34">
        <v>1.1618566456182766</v>
      </c>
      <c r="K96" s="34">
        <v>1.2222257055300412</v>
      </c>
      <c r="L96" s="34">
        <v>1.2683192184678884</v>
      </c>
      <c r="M96" s="34">
        <v>1.3043266415346624</v>
      </c>
      <c r="N96" s="34">
        <v>1.3329008757269829</v>
      </c>
      <c r="O96" s="34">
        <v>1.3558157780969871</v>
      </c>
      <c r="P96" s="34">
        <v>1.3743190246261072</v>
      </c>
      <c r="Q96" s="34">
        <v>1.3893265719791725</v>
      </c>
      <c r="R96" s="34">
        <v>1.4015336598789421</v>
      </c>
      <c r="S96" s="34">
        <v>1.411481019259218</v>
      </c>
      <c r="T96" s="34">
        <v>1.4195964189353991</v>
      </c>
      <c r="U96" s="34">
        <v>1.4262221675777589</v>
      </c>
      <c r="V96" s="34">
        <v>1.4316342694225186</v>
      </c>
      <c r="W96" s="34">
        <v>1.4360563676671534</v>
      </c>
      <c r="X96" s="34">
        <v>1.4396702560642773</v>
      </c>
      <c r="Y96" s="34">
        <v>1.44262401280874</v>
      </c>
      <c r="Z96" s="34">
        <v>1.4450384117543287</v>
      </c>
      <c r="AA96" s="34">
        <v>1.4470120398327433</v>
      </c>
      <c r="AB96" s="34">
        <v>1.4486254161726035</v>
      </c>
      <c r="AC96" s="34">
        <v>1.4499443259551184</v>
      </c>
      <c r="AD96" s="34">
        <v>1.451022528364722</v>
      </c>
      <c r="AE96" s="34">
        <v>1.4519039612218825</v>
      </c>
      <c r="AF96" s="34">
        <v>1.4526245385131455</v>
      </c>
      <c r="AG96" s="34">
        <v>1.4532136173902934</v>
      </c>
      <c r="AH96" s="34">
        <v>1.4536951961491087</v>
      </c>
      <c r="AI96" s="34">
        <v>1.4540888929049565</v>
      </c>
      <c r="AJ96" s="34">
        <v>1.4544107453123689</v>
      </c>
      <c r="AK96" s="34">
        <v>1.4546738641573189</v>
      </c>
      <c r="AL96" s="34">
        <v>1.4548889675785097</v>
      </c>
      <c r="AM96" s="34">
        <v>1.4550648177485399</v>
      </c>
      <c r="AN96" s="34">
        <v>1.4552085778395112</v>
      </c>
      <c r="AO96" s="34">
        <v>1.4553261038331107</v>
      </c>
      <c r="AP96" s="34">
        <v>1.4554221830719936</v>
      </c>
      <c r="AQ96" s="34">
        <v>1.4555007292750273</v>
      </c>
    </row>
    <row r="97" spans="1:43" x14ac:dyDescent="0.2">
      <c r="A97" s="30">
        <v>35795</v>
      </c>
      <c r="B97" s="31">
        <v>1.2260999999999989</v>
      </c>
      <c r="C97" s="31">
        <v>1.2393999999999998</v>
      </c>
      <c r="D97" s="31">
        <v>1.2124000000000024</v>
      </c>
      <c r="F97" s="31">
        <v>1.2260999999999989</v>
      </c>
      <c r="G97" s="31">
        <v>1.2393999999999998</v>
      </c>
      <c r="H97" s="31">
        <v>1.2124000000000024</v>
      </c>
      <c r="I97" s="34">
        <v>1.2863553286894336</v>
      </c>
      <c r="J97" s="34">
        <v>1.3325005232570422</v>
      </c>
      <c r="K97" s="34">
        <v>1.3628651114148076</v>
      </c>
      <c r="L97" s="34">
        <v>1.3838966896796174</v>
      </c>
      <c r="M97" s="34">
        <v>1.3991327561303899</v>
      </c>
      <c r="N97" s="34">
        <v>1.4105759732685637</v>
      </c>
      <c r="O97" s="34">
        <v>1.4194063487999746</v>
      </c>
      <c r="P97" s="34">
        <v>1.4263530155482667</v>
      </c>
      <c r="Q97" s="34">
        <v>1.4318904622258861</v>
      </c>
      <c r="R97" s="34">
        <v>1.4363437065692075</v>
      </c>
      <c r="S97" s="34">
        <v>1.4399458741696085</v>
      </c>
      <c r="T97" s="34">
        <v>1.4428706390037163</v>
      </c>
      <c r="U97" s="34">
        <v>1.4452511919342146</v>
      </c>
      <c r="V97" s="34">
        <v>1.4471918421502563</v>
      </c>
      <c r="W97" s="34">
        <v>1.4487754780909061</v>
      </c>
      <c r="X97" s="34">
        <v>1.4500686167664012</v>
      </c>
      <c r="Y97" s="34">
        <v>1.4511249858108817</v>
      </c>
      <c r="Z97" s="34">
        <v>1.4519881677042812</v>
      </c>
      <c r="AA97" s="34">
        <v>1.4526936133233281</v>
      </c>
      <c r="AB97" s="34">
        <v>1.4532702107181834</v>
      </c>
      <c r="AC97" s="34">
        <v>1.4537415271927931</v>
      </c>
      <c r="AD97" s="34">
        <v>1.4541268035750752</v>
      </c>
      <c r="AE97" s="34">
        <v>1.4544417559694616</v>
      </c>
      <c r="AF97" s="34">
        <v>1.4546992253929505</v>
      </c>
      <c r="AG97" s="34">
        <v>1.4549097058138736</v>
      </c>
      <c r="AH97" s="34">
        <v>1.4550817742303099</v>
      </c>
      <c r="AI97" s="34">
        <v>1.4552224414239527</v>
      </c>
      <c r="AJ97" s="34">
        <v>1.4553374382639008</v>
      </c>
      <c r="AK97" s="34">
        <v>1.4554314495312415</v>
      </c>
      <c r="AL97" s="34">
        <v>1.4555083049513966</v>
      </c>
      <c r="AM97" s="34">
        <v>1.4555711353012366</v>
      </c>
      <c r="AN97" s="34">
        <v>1.4556224999948746</v>
      </c>
      <c r="AO97" s="34">
        <v>1.4556644913689654</v>
      </c>
      <c r="AP97" s="34">
        <v>1.455698819928003</v>
      </c>
      <c r="AQ97" s="34">
        <v>1.4557268840286104</v>
      </c>
    </row>
    <row r="98" spans="1:43" x14ac:dyDescent="0.2">
      <c r="A98" s="30">
        <v>35825</v>
      </c>
      <c r="B98" s="31">
        <v>2.2127999999999997</v>
      </c>
      <c r="C98" s="31">
        <v>1.8704999999999998</v>
      </c>
      <c r="D98" s="31">
        <v>1.7485999999999997</v>
      </c>
      <c r="F98" s="31">
        <v>2.2127999999999997</v>
      </c>
      <c r="G98" s="31">
        <v>1.8704999999999998</v>
      </c>
      <c r="H98" s="31">
        <v>1.7485999999999997</v>
      </c>
      <c r="I98" s="34">
        <v>1.7644189490236917</v>
      </c>
      <c r="J98" s="34">
        <v>1.7429249768293287</v>
      </c>
      <c r="K98" s="34">
        <v>1.7080878473301337</v>
      </c>
      <c r="L98" s="34">
        <v>1.6709271843581106</v>
      </c>
      <c r="M98" s="34">
        <v>1.6361722125801001</v>
      </c>
      <c r="N98" s="34">
        <v>1.6055484171654322</v>
      </c>
      <c r="O98" s="34">
        <v>1.5793928855540555</v>
      </c>
      <c r="P98" s="34">
        <v>1.5574414929617224</v>
      </c>
      <c r="Q98" s="34">
        <v>1.5392063019716542</v>
      </c>
      <c r="R98" s="34">
        <v>1.5241509749516922</v>
      </c>
      <c r="S98" s="34">
        <v>1.511767427305214</v>
      </c>
      <c r="T98" s="34">
        <v>1.5016049385852992</v>
      </c>
      <c r="U98" s="34">
        <v>1.4932770413787824</v>
      </c>
      <c r="V98" s="34">
        <v>1.486458609659921</v>
      </c>
      <c r="W98" s="34">
        <v>1.4808791512328128</v>
      </c>
      <c r="X98" s="34">
        <v>1.4763151270037844</v>
      </c>
      <c r="Y98" s="34">
        <v>1.4725825534919823</v>
      </c>
      <c r="Z98" s="34">
        <v>1.4695303846474581</v>
      </c>
      <c r="AA98" s="34">
        <v>1.4670348095615944</v>
      </c>
      <c r="AB98" s="34">
        <v>1.4649944411757641</v>
      </c>
      <c r="AC98" s="34">
        <v>1.4633263061366277</v>
      </c>
      <c r="AD98" s="34">
        <v>1.4619625268854224</v>
      </c>
      <c r="AE98" s="34">
        <v>1.4608475888114187</v>
      </c>
      <c r="AF98" s="34">
        <v>1.4599360955632248</v>
      </c>
      <c r="AG98" s="34">
        <v>1.4591909285218916</v>
      </c>
      <c r="AH98" s="34">
        <v>1.4585817393105478</v>
      </c>
      <c r="AI98" s="34">
        <v>1.4580837159271545</v>
      </c>
      <c r="AJ98" s="34">
        <v>1.4576765732740244</v>
      </c>
      <c r="AK98" s="34">
        <v>1.4573437275017116</v>
      </c>
      <c r="AL98" s="34">
        <v>1.4570716208146695</v>
      </c>
      <c r="AM98" s="34">
        <v>1.456849169381057</v>
      </c>
      <c r="AN98" s="34">
        <v>1.4566673119338924</v>
      </c>
      <c r="AO98" s="34">
        <v>1.4565186407159827</v>
      </c>
      <c r="AP98" s="34">
        <v>1.4563970997562894</v>
      </c>
      <c r="AQ98" s="34">
        <v>1.4562977381981714</v>
      </c>
    </row>
    <row r="99" spans="1:43" x14ac:dyDescent="0.2">
      <c r="A99" s="30">
        <v>35853</v>
      </c>
      <c r="B99" s="31">
        <v>2.3707999999999991</v>
      </c>
      <c r="C99" s="31">
        <v>2.2612000000000005</v>
      </c>
      <c r="D99" s="31">
        <v>2.2172999999999998</v>
      </c>
      <c r="F99" s="31">
        <v>2.3707999999999991</v>
      </c>
      <c r="G99" s="31">
        <v>2.2612000000000005</v>
      </c>
      <c r="H99" s="31">
        <v>2.2172999999999998</v>
      </c>
      <c r="I99" s="34">
        <v>2.0367917435781067</v>
      </c>
      <c r="J99" s="34">
        <v>1.9090347675919974</v>
      </c>
      <c r="K99" s="34">
        <v>1.8149458300428507</v>
      </c>
      <c r="L99" s="34">
        <v>1.7434445833013728</v>
      </c>
      <c r="M99" s="34">
        <v>1.6878291494679269</v>
      </c>
      <c r="N99" s="34">
        <v>1.6438506728480067</v>
      </c>
      <c r="O99" s="34">
        <v>1.6086784950879307</v>
      </c>
      <c r="P99" s="34">
        <v>1.5803348641375372</v>
      </c>
      <c r="Q99" s="34">
        <v>1.5573791150246838</v>
      </c>
      <c r="R99" s="34">
        <v>1.5387258525466969</v>
      </c>
      <c r="S99" s="34">
        <v>1.5235362238579624</v>
      </c>
      <c r="T99" s="34">
        <v>1.5111499138097042</v>
      </c>
      <c r="U99" s="34">
        <v>1.5010404871919809</v>
      </c>
      <c r="V99" s="34">
        <v>1.4927846144783288</v>
      </c>
      <c r="W99" s="34">
        <v>1.4860399224745213</v>
      </c>
      <c r="X99" s="34">
        <v>1.4805284672715577</v>
      </c>
      <c r="Y99" s="34">
        <v>1.4760240538072014</v>
      </c>
      <c r="Z99" s="34">
        <v>1.472342306341367</v>
      </c>
      <c r="AA99" s="34">
        <v>1.4693327808889722</v>
      </c>
      <c r="AB99" s="34">
        <v>1.4668726381284027</v>
      </c>
      <c r="AC99" s="34">
        <v>1.4648615347286298</v>
      </c>
      <c r="AD99" s="34">
        <v>1.4632174805784861</v>
      </c>
      <c r="AE99" s="34">
        <v>1.4618734697560443</v>
      </c>
      <c r="AF99" s="34">
        <v>1.4607747356599536</v>
      </c>
      <c r="AG99" s="34">
        <v>1.4598765119814052</v>
      </c>
      <c r="AH99" s="34">
        <v>1.4591422048755147</v>
      </c>
      <c r="AI99" s="34">
        <v>1.4585419000629314</v>
      </c>
      <c r="AJ99" s="34">
        <v>1.4580511430916463</v>
      </c>
      <c r="AK99" s="34">
        <v>1.4576499425678591</v>
      </c>
      <c r="AL99" s="34">
        <v>1.4573219554858918</v>
      </c>
      <c r="AM99" s="34">
        <v>1.4570538213308741</v>
      </c>
      <c r="AN99" s="34">
        <v>1.4568346177546774</v>
      </c>
      <c r="AO99" s="34">
        <v>1.4566554156129881</v>
      </c>
      <c r="AP99" s="34">
        <v>1.4565089152174107</v>
      </c>
      <c r="AQ99" s="34">
        <v>1.4563891489745671</v>
      </c>
    </row>
    <row r="100" spans="1:43" x14ac:dyDescent="0.2">
      <c r="A100" s="30">
        <v>35885</v>
      </c>
      <c r="B100" s="31">
        <v>2.2851999999999997</v>
      </c>
      <c r="C100" s="31">
        <v>2.2174999999999998</v>
      </c>
      <c r="D100" s="31">
        <v>2.2501999999999995</v>
      </c>
      <c r="F100" s="31">
        <v>2.2851999999999997</v>
      </c>
      <c r="G100" s="31">
        <v>2.2174999999999998</v>
      </c>
      <c r="H100" s="31">
        <v>2.2501999999999995</v>
      </c>
      <c r="I100" s="34">
        <v>2.0371299495574635</v>
      </c>
      <c r="J100" s="34">
        <v>1.8954549693455089</v>
      </c>
      <c r="K100" s="34">
        <v>1.7966056378496851</v>
      </c>
      <c r="L100" s="34">
        <v>1.7246653509717069</v>
      </c>
      <c r="M100" s="34">
        <v>1.670494615796734</v>
      </c>
      <c r="N100" s="34">
        <v>1.6286405040848637</v>
      </c>
      <c r="O100" s="34">
        <v>1.595698919650627</v>
      </c>
      <c r="P100" s="34">
        <v>1.5694376872467257</v>
      </c>
      <c r="Q100" s="34">
        <v>1.5483201265844604</v>
      </c>
      <c r="R100" s="34">
        <v>1.5312409118458212</v>
      </c>
      <c r="S100" s="34">
        <v>1.5173755579616957</v>
      </c>
      <c r="T100" s="34">
        <v>1.5060915650495919</v>
      </c>
      <c r="U100" s="34">
        <v>1.4968936670899895</v>
      </c>
      <c r="V100" s="34">
        <v>1.4893884418425749</v>
      </c>
      <c r="W100" s="34">
        <v>1.483260291473854</v>
      </c>
      <c r="X100" s="34">
        <v>1.4782543843081848</v>
      </c>
      <c r="Y100" s="34">
        <v>1.4741640634177173</v>
      </c>
      <c r="Z100" s="34">
        <v>1.4708212646234178</v>
      </c>
      <c r="AA100" s="34">
        <v>1.4680890573991312</v>
      </c>
      <c r="AB100" s="34">
        <v>1.4658557439735904</v>
      </c>
      <c r="AC100" s="34">
        <v>1.4640301390215587</v>
      </c>
      <c r="AD100" s="34">
        <v>1.4625377654181293</v>
      </c>
      <c r="AE100" s="34">
        <v>1.4613177730372908</v>
      </c>
      <c r="AF100" s="34">
        <v>1.4603204350281189</v>
      </c>
      <c r="AG100" s="34">
        <v>1.4595051090060744</v>
      </c>
      <c r="AH100" s="34">
        <v>1.4588385745315238</v>
      </c>
      <c r="AI100" s="34">
        <v>1.458293676209965</v>
      </c>
      <c r="AJ100" s="34">
        <v>1.4578482155875165</v>
      </c>
      <c r="AK100" s="34">
        <v>1.4574840458831158</v>
      </c>
      <c r="AL100" s="34">
        <v>1.4571863322484742</v>
      </c>
      <c r="AM100" s="34">
        <v>1.4569429471939519</v>
      </c>
      <c r="AN100" s="34">
        <v>1.4567439764324055</v>
      </c>
      <c r="AO100" s="34">
        <v>1.4565813149479334</v>
      </c>
      <c r="AP100" s="34">
        <v>1.4564483368018513</v>
      </c>
      <c r="AQ100" s="34">
        <v>1.4563396252078011</v>
      </c>
    </row>
    <row r="101" spans="1:43" x14ac:dyDescent="0.2">
      <c r="A101" s="30">
        <v>35915</v>
      </c>
      <c r="B101" s="31">
        <v>1.8884999999999987</v>
      </c>
      <c r="C101" s="31">
        <v>1.9378999999999991</v>
      </c>
      <c r="D101" s="31">
        <v>2.0358999999999998</v>
      </c>
      <c r="F101" s="31">
        <v>1.8884999999999987</v>
      </c>
      <c r="G101" s="31">
        <v>1.9378999999999991</v>
      </c>
      <c r="H101" s="31">
        <v>2.0358999999999998</v>
      </c>
      <c r="I101" s="34">
        <v>1.8462307665778905</v>
      </c>
      <c r="J101" s="34">
        <v>1.7314373284432891</v>
      </c>
      <c r="K101" s="34">
        <v>1.6584798165468395</v>
      </c>
      <c r="L101" s="34">
        <v>1.6096896582424733</v>
      </c>
      <c r="M101" s="34">
        <v>1.5754513998294966</v>
      </c>
      <c r="N101" s="34">
        <v>1.550404861885462</v>
      </c>
      <c r="O101" s="34">
        <v>1.531465178151562</v>
      </c>
      <c r="P101" s="34">
        <v>1.5167844132333024</v>
      </c>
      <c r="Q101" s="34">
        <v>1.5052025869921828</v>
      </c>
      <c r="R101" s="34">
        <v>1.4959541789073609</v>
      </c>
      <c r="S101" s="34">
        <v>1.4885087464498306</v>
      </c>
      <c r="T101" s="34">
        <v>1.4824824814191091</v>
      </c>
      <c r="U101" s="34">
        <v>1.4775876845730676</v>
      </c>
      <c r="V101" s="34">
        <v>1.4736028094460829</v>
      </c>
      <c r="W101" s="34">
        <v>1.4703538948175339</v>
      </c>
      <c r="X101" s="34">
        <v>1.4677024795988003</v>
      </c>
      <c r="Y101" s="34">
        <v>1.4655373415548143</v>
      </c>
      <c r="Z101" s="34">
        <v>1.4637685911061906</v>
      </c>
      <c r="AA101" s="34">
        <v>1.462323287176615</v>
      </c>
      <c r="AB101" s="34">
        <v>1.4611420861669291</v>
      </c>
      <c r="AC101" s="34">
        <v>1.4601766248378865</v>
      </c>
      <c r="AD101" s="34">
        <v>1.4593874451009663</v>
      </c>
      <c r="AE101" s="34">
        <v>1.4587423313323478</v>
      </c>
      <c r="AF101" s="34">
        <v>1.4582149689049857</v>
      </c>
      <c r="AG101" s="34">
        <v>1.45778385689323</v>
      </c>
      <c r="AH101" s="34">
        <v>1.457431424131965</v>
      </c>
      <c r="AI101" s="34">
        <v>1.4571433091855486</v>
      </c>
      <c r="AJ101" s="34">
        <v>1.4569077730849069</v>
      </c>
      <c r="AK101" s="34">
        <v>1.4567152199558988</v>
      </c>
      <c r="AL101" s="34">
        <v>1.4565578055082937</v>
      </c>
      <c r="AM101" s="34">
        <v>1.4564291171716068</v>
      </c>
      <c r="AN101" s="34">
        <v>1.4563239127080361</v>
      </c>
      <c r="AO101" s="34">
        <v>1.4562379065809934</v>
      </c>
      <c r="AP101" s="34">
        <v>1.4561675953379769</v>
      </c>
      <c r="AQ101" s="34">
        <v>1.4561101148742097</v>
      </c>
    </row>
    <row r="102" spans="1:43" x14ac:dyDescent="0.2">
      <c r="A102" s="30">
        <v>35944</v>
      </c>
      <c r="B102" s="31">
        <v>1.6845999999999997</v>
      </c>
      <c r="C102" s="31">
        <v>1.7396999999999991</v>
      </c>
      <c r="D102" s="31">
        <v>1.8530999999999995</v>
      </c>
      <c r="F102" s="31">
        <v>1.6845999999999997</v>
      </c>
      <c r="G102" s="31">
        <v>1.7396999999999991</v>
      </c>
      <c r="H102" s="31">
        <v>1.8530999999999995</v>
      </c>
      <c r="I102" s="34">
        <v>1.7109376394013009</v>
      </c>
      <c r="J102" s="34">
        <v>1.6280712248258042</v>
      </c>
      <c r="K102" s="34">
        <v>1.5776876521330903</v>
      </c>
      <c r="L102" s="34">
        <v>1.5455478447975826</v>
      </c>
      <c r="M102" s="34">
        <v>1.5239964757039439</v>
      </c>
      <c r="N102" s="34">
        <v>1.5088463550001934</v>
      </c>
      <c r="O102" s="34">
        <v>1.4977524007445395</v>
      </c>
      <c r="P102" s="34">
        <v>1.4893593640364724</v>
      </c>
      <c r="Q102" s="34">
        <v>1.4828525741525738</v>
      </c>
      <c r="R102" s="34">
        <v>1.4777192790933398</v>
      </c>
      <c r="S102" s="34">
        <v>1.4736204757016105</v>
      </c>
      <c r="T102" s="34">
        <v>1.47032101710515</v>
      </c>
      <c r="U102" s="34">
        <v>1.4676506827332656</v>
      </c>
      <c r="V102" s="34">
        <v>1.4654818672352226</v>
      </c>
      <c r="W102" s="34">
        <v>1.4637163185732502</v>
      </c>
      <c r="X102" s="34">
        <v>1.4622769031672753</v>
      </c>
      <c r="Y102" s="34">
        <v>1.461102240457542</v>
      </c>
      <c r="Z102" s="34">
        <v>1.4601430337132717</v>
      </c>
      <c r="AA102" s="34">
        <v>1.459359447032982</v>
      </c>
      <c r="AB102" s="34">
        <v>1.4587191589476811</v>
      </c>
      <c r="AC102" s="34">
        <v>1.4581958753235051</v>
      </c>
      <c r="AD102" s="34">
        <v>1.4577681684318882</v>
      </c>
      <c r="AE102" s="34">
        <v>1.4574185567282756</v>
      </c>
      <c r="AF102" s="34">
        <v>1.4571327677623078</v>
      </c>
      <c r="AG102" s="34">
        <v>1.4568991436116403</v>
      </c>
      <c r="AH102" s="34">
        <v>1.4567081590429445</v>
      </c>
      <c r="AI102" s="34">
        <v>1.4565520298321026</v>
      </c>
      <c r="AJ102" s="34">
        <v>1.4564243937376413</v>
      </c>
      <c r="AK102" s="34">
        <v>1.4563200503135312</v>
      </c>
      <c r="AL102" s="34">
        <v>1.4562347485306977</v>
      </c>
      <c r="AM102" s="34">
        <v>1.4561650133279691</v>
      </c>
      <c r="AN102" s="34">
        <v>1.4561080039065992</v>
      </c>
      <c r="AO102" s="34">
        <v>1.4560613979324095</v>
      </c>
      <c r="AP102" s="34">
        <v>1.4560232968949467</v>
      </c>
      <c r="AQ102" s="34">
        <v>1.455992148750741</v>
      </c>
    </row>
    <row r="103" spans="1:43" x14ac:dyDescent="0.2">
      <c r="A103" s="30">
        <v>35976</v>
      </c>
      <c r="B103" s="31">
        <v>1.6489000000000011</v>
      </c>
      <c r="C103" s="31">
        <v>1.85</v>
      </c>
      <c r="D103" s="31">
        <v>1.9524999999999999</v>
      </c>
      <c r="F103" s="31">
        <v>1.6489000000000011</v>
      </c>
      <c r="G103" s="31">
        <v>1.85</v>
      </c>
      <c r="H103" s="31">
        <v>1.9524999999999999</v>
      </c>
      <c r="I103" s="34">
        <v>1.7533567163368236</v>
      </c>
      <c r="J103" s="34">
        <v>1.643314114576643</v>
      </c>
      <c r="K103" s="34">
        <v>1.5803998292227988</v>
      </c>
      <c r="L103" s="34">
        <v>1.5428624577980603</v>
      </c>
      <c r="M103" s="34">
        <v>1.5193294690861348</v>
      </c>
      <c r="N103" s="34">
        <v>1.5037817738979735</v>
      </c>
      <c r="O103" s="34">
        <v>1.4929790558634815</v>
      </c>
      <c r="P103" s="34">
        <v>1.4851355659778926</v>
      </c>
      <c r="Q103" s="34">
        <v>1.4792358437193691</v>
      </c>
      <c r="R103" s="34">
        <v>1.4746789884202387</v>
      </c>
      <c r="S103" s="34">
        <v>1.4710922441586467</v>
      </c>
      <c r="T103" s="34">
        <v>1.4682322307700875</v>
      </c>
      <c r="U103" s="34">
        <v>1.4659318050687107</v>
      </c>
      <c r="V103" s="34">
        <v>1.464070858896364</v>
      </c>
      <c r="W103" s="34">
        <v>1.4625598054020124</v>
      </c>
      <c r="X103" s="34">
        <v>1.4613298892040856</v>
      </c>
      <c r="Y103" s="34">
        <v>1.4603272411067947</v>
      </c>
      <c r="Z103" s="34">
        <v>1.459509044462411</v>
      </c>
      <c r="AA103" s="34">
        <v>1.4588409353368252</v>
      </c>
      <c r="AB103" s="34">
        <v>1.4582951554743437</v>
      </c>
      <c r="AC103" s="34">
        <v>1.4578491875655275</v>
      </c>
      <c r="AD103" s="34">
        <v>1.4574847154407351</v>
      </c>
      <c r="AE103" s="34">
        <v>1.4571868137033663</v>
      </c>
      <c r="AF103" s="34">
        <v>1.4569433060258543</v>
      </c>
      <c r="AG103" s="34">
        <v>1.4567442514404907</v>
      </c>
      <c r="AH103" s="34">
        <v>1.456581530089667</v>
      </c>
      <c r="AI103" s="34">
        <v>1.4564485075715181</v>
      </c>
      <c r="AJ103" s="34">
        <v>1.4563397621145402</v>
      </c>
      <c r="AK103" s="34">
        <v>1.4562508623681387</v>
      </c>
      <c r="AL103" s="34">
        <v>1.4561781861795444</v>
      </c>
      <c r="AM103" s="34">
        <v>1.4561187726710612</v>
      </c>
      <c r="AN103" s="34">
        <v>1.456070201432099</v>
      </c>
      <c r="AO103" s="34">
        <v>1.4560304938206885</v>
      </c>
      <c r="AP103" s="34">
        <v>1.4559980323096611</v>
      </c>
      <c r="AQ103" s="34">
        <v>1.4559714945687112</v>
      </c>
    </row>
    <row r="104" spans="1:43" x14ac:dyDescent="0.2">
      <c r="A104" s="30">
        <v>36007</v>
      </c>
      <c r="B104" s="31">
        <v>0.85169999999999924</v>
      </c>
      <c r="C104" s="31">
        <v>1.1718999999999991</v>
      </c>
      <c r="D104" s="31">
        <v>1.4172000000000011</v>
      </c>
      <c r="F104" s="31">
        <v>0.85169999999999924</v>
      </c>
      <c r="G104" s="31">
        <v>1.1718999999999991</v>
      </c>
      <c r="H104" s="31">
        <v>1.4172000000000011</v>
      </c>
      <c r="I104" s="34">
        <v>1.3171023989420654</v>
      </c>
      <c r="J104" s="34">
        <v>1.2871744454832348</v>
      </c>
      <c r="K104" s="34">
        <v>1.289413976436274</v>
      </c>
      <c r="L104" s="34">
        <v>1.3050141455325659</v>
      </c>
      <c r="M104" s="34">
        <v>1.3248806744800887</v>
      </c>
      <c r="N104" s="34">
        <v>1.344803308895433</v>
      </c>
      <c r="O104" s="34">
        <v>1.3629990702734784</v>
      </c>
      <c r="P104" s="34">
        <v>1.3788656270680753</v>
      </c>
      <c r="Q104" s="34">
        <v>1.3923523665261617</v>
      </c>
      <c r="R104" s="34">
        <v>1.4036465537778366</v>
      </c>
      <c r="S104" s="34">
        <v>1.4130198166450838</v>
      </c>
      <c r="T104" s="34">
        <v>1.420755770457715</v>
      </c>
      <c r="U104" s="34">
        <v>1.4271182909175866</v>
      </c>
      <c r="V104" s="34">
        <v>1.4323397768546065</v>
      </c>
      <c r="W104" s="34">
        <v>1.4366189162444813</v>
      </c>
      <c r="X104" s="34">
        <v>1.4401226824315509</v>
      </c>
      <c r="Y104" s="34">
        <v>1.4429899541174025</v>
      </c>
      <c r="Z104" s="34">
        <v>1.4453355102380054</v>
      </c>
      <c r="AA104" s="34">
        <v>1.4472538359166005</v>
      </c>
      <c r="AB104" s="34">
        <v>1.4488225159431778</v>
      </c>
      <c r="AC104" s="34">
        <v>1.4501051564748004</v>
      </c>
      <c r="AD104" s="34">
        <v>1.4511538507690329</v>
      </c>
      <c r="AE104" s="34">
        <v>1.4520112354105175</v>
      </c>
      <c r="AF104" s="34">
        <v>1.4527121925243738</v>
      </c>
      <c r="AG104" s="34">
        <v>1.4532852524994653</v>
      </c>
      <c r="AH104" s="34">
        <v>1.4537537465876167</v>
      </c>
      <c r="AI104" s="34">
        <v>1.4541367522475634</v>
      </c>
      <c r="AJ104" s="34">
        <v>1.4544498675966224</v>
      </c>
      <c r="AK104" s="34">
        <v>1.4547058453887884</v>
      </c>
      <c r="AL104" s="34">
        <v>1.4549151117502612</v>
      </c>
      <c r="AM104" s="34">
        <v>1.455086190490108</v>
      </c>
      <c r="AN104" s="34">
        <v>1.4552260501053382</v>
      </c>
      <c r="AO104" s="34">
        <v>1.455340387528552</v>
      </c>
      <c r="AP104" s="34">
        <v>1.4554338601306136</v>
      </c>
      <c r="AQ104" s="34">
        <v>1.4555102754046345</v>
      </c>
    </row>
    <row r="105" spans="1:43" x14ac:dyDescent="0.2">
      <c r="A105" s="30">
        <v>36038</v>
      </c>
      <c r="B105" s="31">
        <v>8.2499999999999574E-2</v>
      </c>
      <c r="C105" s="31">
        <v>0.4977999999999998</v>
      </c>
      <c r="D105" s="31">
        <v>0.88260000000000005</v>
      </c>
      <c r="F105" s="31">
        <v>8.2499999999999574E-2</v>
      </c>
      <c r="G105" s="31">
        <v>0.4977999999999998</v>
      </c>
      <c r="H105" s="31">
        <v>0.88260000000000005</v>
      </c>
      <c r="I105" s="34">
        <v>0.88706046835438579</v>
      </c>
      <c r="J105" s="34">
        <v>0.93894684802459982</v>
      </c>
      <c r="K105" s="34">
        <v>1.006323304311991</v>
      </c>
      <c r="L105" s="34">
        <v>1.0743407196734227</v>
      </c>
      <c r="M105" s="34">
        <v>1.1366621284059688</v>
      </c>
      <c r="N105" s="34">
        <v>1.1911032099238139</v>
      </c>
      <c r="O105" s="34">
        <v>1.2374283556110572</v>
      </c>
      <c r="P105" s="34">
        <v>1.2762483291023807</v>
      </c>
      <c r="Q105" s="34">
        <v>1.3084795088852341</v>
      </c>
      <c r="R105" s="34">
        <v>1.3350879122067116</v>
      </c>
      <c r="S105" s="34">
        <v>1.3569762037313335</v>
      </c>
      <c r="T105" s="34">
        <v>1.3749412158645216</v>
      </c>
      <c r="U105" s="34">
        <v>1.3896651208881126</v>
      </c>
      <c r="V105" s="34">
        <v>1.401721680476564</v>
      </c>
      <c r="W105" s="34">
        <v>1.4115883669872353</v>
      </c>
      <c r="X105" s="34">
        <v>1.4196599292991188</v>
      </c>
      <c r="Y105" s="34">
        <v>1.4262613922552518</v>
      </c>
      <c r="Z105" s="34">
        <v>1.4316596819462286</v>
      </c>
      <c r="AA105" s="34">
        <v>1.436073651886222</v>
      </c>
      <c r="AB105" s="34">
        <v>1.4396825532145425</v>
      </c>
      <c r="AC105" s="34">
        <v>1.4426331027190904</v>
      </c>
      <c r="AD105" s="34">
        <v>1.4450453363755136</v>
      </c>
      <c r="AE105" s="34">
        <v>1.4470174342719879</v>
      </c>
      <c r="AF105" s="34">
        <v>1.4486296858593115</v>
      </c>
      <c r="AG105" s="34">
        <v>1.4499477425456175</v>
      </c>
      <c r="AH105" s="34">
        <v>1.4510252825019754</v>
      </c>
      <c r="AI105" s="34">
        <v>1.4519061922151366</v>
      </c>
      <c r="AJ105" s="34">
        <v>1.4526263515386053</v>
      </c>
      <c r="AK105" s="34">
        <v>1.4532150938416926</v>
      </c>
      <c r="AL105" s="34">
        <v>1.4536964001479211</v>
      </c>
      <c r="AM105" s="34">
        <v>1.4540898755956948</v>
      </c>
      <c r="AN105" s="34">
        <v>1.4544115478333617</v>
      </c>
      <c r="AO105" s="34">
        <v>1.4546745197845168</v>
      </c>
      <c r="AP105" s="34">
        <v>1.4548895033279321</v>
      </c>
      <c r="AQ105" s="34">
        <v>1.4550652556071204</v>
      </c>
    </row>
    <row r="106" spans="1:43" x14ac:dyDescent="0.2">
      <c r="A106" s="30">
        <v>36068</v>
      </c>
      <c r="B106" s="31">
        <v>0.53159999999999918</v>
      </c>
      <c r="C106" s="31">
        <v>0.81589999999999918</v>
      </c>
      <c r="D106" s="31">
        <v>1.0505999999999993</v>
      </c>
      <c r="F106" s="31">
        <v>0.53159999999999918</v>
      </c>
      <c r="G106" s="31">
        <v>0.81589999999999918</v>
      </c>
      <c r="H106" s="31">
        <v>1.0505999999999993</v>
      </c>
      <c r="I106" s="34">
        <v>1.0636060550262614</v>
      </c>
      <c r="J106" s="34">
        <v>1.1036449473437122</v>
      </c>
      <c r="K106" s="34">
        <v>1.1515664430800763</v>
      </c>
      <c r="L106" s="34">
        <v>1.1986031900246017</v>
      </c>
      <c r="M106" s="34">
        <v>1.24113120660809</v>
      </c>
      <c r="N106" s="34">
        <v>1.2780144093125574</v>
      </c>
      <c r="O106" s="34">
        <v>1.3092674412352228</v>
      </c>
      <c r="P106" s="34">
        <v>1.3353904451763148</v>
      </c>
      <c r="Q106" s="34">
        <v>1.3570453502695499</v>
      </c>
      <c r="R106" s="34">
        <v>1.3749046899006503</v>
      </c>
      <c r="S106" s="34">
        <v>1.3895866041478724</v>
      </c>
      <c r="T106" s="34">
        <v>1.4016320221320449</v>
      </c>
      <c r="U106" s="34">
        <v>1.4115017237035627</v>
      </c>
      <c r="V106" s="34">
        <v>1.4195820969473039</v>
      </c>
      <c r="W106" s="34">
        <v>1.426194088280855</v>
      </c>
      <c r="X106" s="34">
        <v>1.4316027291894922</v>
      </c>
      <c r="Y106" s="34">
        <v>1.4360260769926729</v>
      </c>
      <c r="Z106" s="34">
        <v>1.4396431259021416</v>
      </c>
      <c r="AA106" s="34">
        <v>1.4426005890961486</v>
      </c>
      <c r="AB106" s="34">
        <v>1.445018607868795</v>
      </c>
      <c r="AC106" s="34">
        <v>1.4469955052429526</v>
      </c>
      <c r="AD106" s="34">
        <v>1.4486117173803299</v>
      </c>
      <c r="AE106" s="34">
        <v>1.4499330313266263</v>
      </c>
      <c r="AF106" s="34">
        <v>1.4510132443984576</v>
      </c>
      <c r="AG106" s="34">
        <v>1.451896344834315</v>
      </c>
      <c r="AH106" s="34">
        <v>1.4526182979619038</v>
      </c>
      <c r="AI106" s="34">
        <v>1.453208508234241</v>
      </c>
      <c r="AJ106" s="34">
        <v>1.4536910154234375</v>
      </c>
      <c r="AK106" s="34">
        <v>1.4540854730315711</v>
      </c>
      <c r="AL106" s="34">
        <v>1.4544079484222472</v>
      </c>
      <c r="AM106" s="34">
        <v>1.4546715770804448</v>
      </c>
      <c r="AN106" s="34">
        <v>1.4548870975537687</v>
      </c>
      <c r="AO106" s="34">
        <v>1.4550632888140043</v>
      </c>
      <c r="AP106" s="34">
        <v>1.4552073278273607</v>
      </c>
      <c r="AQ106" s="34">
        <v>1.4553250818843853</v>
      </c>
    </row>
    <row r="107" spans="1:43" x14ac:dyDescent="0.2">
      <c r="A107" s="30">
        <v>36098</v>
      </c>
      <c r="B107" s="31">
        <v>0.43389999999999951</v>
      </c>
      <c r="C107" s="31">
        <v>0.59769999999999968</v>
      </c>
      <c r="D107" s="31">
        <v>0.85289999999999999</v>
      </c>
      <c r="F107" s="31">
        <v>0.43389999999999951</v>
      </c>
      <c r="G107" s="31">
        <v>0.59769999999999968</v>
      </c>
      <c r="H107" s="31">
        <v>0.85289999999999999</v>
      </c>
      <c r="I107" s="34">
        <v>0.94342768299840229</v>
      </c>
      <c r="J107" s="34">
        <v>1.0262210975312791</v>
      </c>
      <c r="K107" s="34">
        <v>1.0987606289145295</v>
      </c>
      <c r="L107" s="34">
        <v>1.1607306804361317</v>
      </c>
      <c r="M107" s="34">
        <v>1.212851550384078</v>
      </c>
      <c r="N107" s="34">
        <v>1.2562563862249019</v>
      </c>
      <c r="O107" s="34">
        <v>1.2921723774700209</v>
      </c>
      <c r="P107" s="34">
        <v>1.3217681192252675</v>
      </c>
      <c r="Q107" s="34">
        <v>1.3460894209062828</v>
      </c>
      <c r="R107" s="34">
        <v>1.3660405487729814</v>
      </c>
      <c r="S107" s="34">
        <v>1.382387532142153</v>
      </c>
      <c r="T107" s="34">
        <v>1.3957711141063454</v>
      </c>
      <c r="U107" s="34">
        <v>1.4067229465860107</v>
      </c>
      <c r="V107" s="34">
        <v>1.4156818864622751</v>
      </c>
      <c r="W107" s="34">
        <v>1.4230089782058846</v>
      </c>
      <c r="X107" s="34">
        <v>1.4290006016837795</v>
      </c>
      <c r="Y107" s="34">
        <v>1.433899706554564</v>
      </c>
      <c r="Z107" s="34">
        <v>1.4379052584877703</v>
      </c>
      <c r="AA107" s="34">
        <v>1.4411801025295103</v>
      </c>
      <c r="AB107" s="34">
        <v>1.4438574672314186</v>
      </c>
      <c r="AC107" s="34">
        <v>1.446046322483205</v>
      </c>
      <c r="AD107" s="34">
        <v>1.4478357813752407</v>
      </c>
      <c r="AE107" s="34">
        <v>1.4492987104272521</v>
      </c>
      <c r="AF107" s="34">
        <v>1.450494687226288</v>
      </c>
      <c r="AG107" s="34">
        <v>1.4514724216628005</v>
      </c>
      <c r="AH107" s="34">
        <v>1.4522717371004279</v>
      </c>
      <c r="AI107" s="34">
        <v>1.4529251909573524</v>
      </c>
      <c r="AJ107" s="34">
        <v>1.4534594000595815</v>
      </c>
      <c r="AK107" s="34">
        <v>1.4538961244053632</v>
      </c>
      <c r="AL107" s="34">
        <v>1.454253153301593</v>
      </c>
      <c r="AM107" s="34">
        <v>1.4545450298695406</v>
      </c>
      <c r="AN107" s="34">
        <v>1.4547836433794998</v>
      </c>
      <c r="AO107" s="34">
        <v>1.4549787135146837</v>
      </c>
      <c r="AP107" s="34">
        <v>1.4551381862755963</v>
      </c>
      <c r="AQ107" s="34">
        <v>1.4552685576438267</v>
      </c>
    </row>
    <row r="108" spans="1:43" x14ac:dyDescent="0.2">
      <c r="A108" s="30">
        <v>36129</v>
      </c>
      <c r="B108" s="31">
        <v>7.809999999999917E-2</v>
      </c>
      <c r="C108" s="31">
        <v>0.32</v>
      </c>
      <c r="D108" s="31">
        <v>0.59569999999999901</v>
      </c>
      <c r="F108" s="31">
        <v>7.809999999999917E-2</v>
      </c>
      <c r="G108" s="31">
        <v>0.32</v>
      </c>
      <c r="H108" s="31">
        <v>0.59569999999999901</v>
      </c>
      <c r="I108" s="34">
        <v>0.73842584979805459</v>
      </c>
      <c r="J108" s="34">
        <v>0.86152588446091172</v>
      </c>
      <c r="K108" s="34">
        <v>0.96570660285430587</v>
      </c>
      <c r="L108" s="34">
        <v>1.0528226395336238</v>
      </c>
      <c r="M108" s="34">
        <v>1.1251056761439999</v>
      </c>
      <c r="N108" s="34">
        <v>1.1847778615255313</v>
      </c>
      <c r="O108" s="34">
        <v>1.2338754854937675</v>
      </c>
      <c r="P108" s="34">
        <v>1.2741839018938816</v>
      </c>
      <c r="Q108" s="34">
        <v>1.3072286427860413</v>
      </c>
      <c r="R108" s="34">
        <v>1.3342927940669704</v>
      </c>
      <c r="S108" s="34">
        <v>1.356444811343809</v>
      </c>
      <c r="T108" s="34">
        <v>1.3745687379011668</v>
      </c>
      <c r="U108" s="34">
        <v>1.3893929982048379</v>
      </c>
      <c r="V108" s="34">
        <v>1.4015161651915562</v>
      </c>
      <c r="W108" s="34">
        <v>1.4114292353187026</v>
      </c>
      <c r="X108" s="34">
        <v>1.4195344938654095</v>
      </c>
      <c r="Y108" s="34">
        <v>1.4261612914429802</v>
      </c>
      <c r="Z108" s="34">
        <v>1.4315791322390643</v>
      </c>
      <c r="AA108" s="34">
        <v>1.436008476447479</v>
      </c>
      <c r="AB108" s="34">
        <v>1.4396296265168482</v>
      </c>
      <c r="AC108" s="34">
        <v>1.4425900213419802</v>
      </c>
      <c r="AD108" s="34">
        <v>1.4450102152017368</v>
      </c>
      <c r="AE108" s="34">
        <v>1.4469887740977827</v>
      </c>
      <c r="AF108" s="34">
        <v>1.4486062831103403</v>
      </c>
      <c r="AG108" s="34">
        <v>1.4499286248880188</v>
      </c>
      <c r="AH108" s="34">
        <v>1.4510096611516259</v>
      </c>
      <c r="AI108" s="34">
        <v>1.4518934255510572</v>
      </c>
      <c r="AJ108" s="34">
        <v>1.4526159167248489</v>
      </c>
      <c r="AK108" s="34">
        <v>1.4532065643481942</v>
      </c>
      <c r="AL108" s="34">
        <v>1.4536894277528982</v>
      </c>
      <c r="AM108" s="34">
        <v>1.4540841758723049</v>
      </c>
      <c r="AN108" s="34">
        <v>1.4544068883902657</v>
      </c>
      <c r="AO108" s="34">
        <v>1.4546707107079793</v>
      </c>
      <c r="AP108" s="34">
        <v>1.4548863893974473</v>
      </c>
      <c r="AQ108" s="34">
        <v>1.4550627099470632</v>
      </c>
    </row>
    <row r="109" spans="1:43" x14ac:dyDescent="0.2">
      <c r="A109" s="30">
        <v>36160</v>
      </c>
      <c r="B109" s="31">
        <v>9.7300000000000608E-2</v>
      </c>
      <c r="C109" s="31">
        <v>0.11359999999999992</v>
      </c>
      <c r="D109" s="31">
        <v>0.20310000000000095</v>
      </c>
      <c r="F109" s="31">
        <v>9.7300000000000608E-2</v>
      </c>
      <c r="G109" s="31">
        <v>0.11359999999999992</v>
      </c>
      <c r="H109" s="31">
        <v>0.20310000000000095</v>
      </c>
      <c r="I109" s="34">
        <v>0.53948441420983262</v>
      </c>
      <c r="J109" s="34">
        <v>0.76171544670442604</v>
      </c>
      <c r="K109" s="34">
        <v>0.91652577432086191</v>
      </c>
      <c r="L109" s="34">
        <v>1.0293735850742998</v>
      </c>
      <c r="M109" s="34">
        <v>1.1146139168221358</v>
      </c>
      <c r="N109" s="34">
        <v>1.1807027559835168</v>
      </c>
      <c r="O109" s="34">
        <v>1.232883408782145</v>
      </c>
      <c r="P109" s="34">
        <v>1.2745903280370292</v>
      </c>
      <c r="Q109" s="34">
        <v>1.3081954060617189</v>
      </c>
      <c r="R109" s="34">
        <v>1.3354142651091216</v>
      </c>
      <c r="S109" s="34">
        <v>1.3575346521672349</v>
      </c>
      <c r="T109" s="34">
        <v>1.3755502118845468</v>
      </c>
      <c r="U109" s="34">
        <v>1.3902427690315597</v>
      </c>
      <c r="V109" s="34">
        <v>1.4022357141629924</v>
      </c>
      <c r="W109" s="34">
        <v>1.4120305155235113</v>
      </c>
      <c r="X109" s="34">
        <v>1.4200328964236537</v>
      </c>
      <c r="Y109" s="34">
        <v>1.4265723415126095</v>
      </c>
      <c r="Z109" s="34">
        <v>1.431917064428889</v>
      </c>
      <c r="AA109" s="34">
        <v>1.4362857371243081</v>
      </c>
      <c r="AB109" s="34">
        <v>1.4398568157960161</v>
      </c>
      <c r="AC109" s="34">
        <v>1.4427760283473059</v>
      </c>
      <c r="AD109" s="34">
        <v>1.4451624244021291</v>
      </c>
      <c r="AE109" s="34">
        <v>1.4471132842326755</v>
      </c>
      <c r="AF109" s="34">
        <v>1.448708112547676</v>
      </c>
      <c r="AG109" s="34">
        <v>1.4500118933727353</v>
      </c>
      <c r="AH109" s="34">
        <v>1.4510777456797279</v>
      </c>
      <c r="AI109" s="34">
        <v>1.4519490916365139</v>
      </c>
      <c r="AJ109" s="34">
        <v>1.452661427733035</v>
      </c>
      <c r="AK109" s="34">
        <v>1.4532437719423288</v>
      </c>
      <c r="AL109" s="34">
        <v>1.4537198463966265</v>
      </c>
      <c r="AM109" s="34">
        <v>1.4541090440326847</v>
      </c>
      <c r="AN109" s="34">
        <v>1.4544272187283023</v>
      </c>
      <c r="AO109" s="34">
        <v>1.4546873311925765</v>
      </c>
      <c r="AP109" s="34">
        <v>1.4548999769602027</v>
      </c>
      <c r="AQ109" s="34">
        <v>1.4550738180185565</v>
      </c>
    </row>
    <row r="110" spans="1:43" x14ac:dyDescent="0.2">
      <c r="A110" s="30">
        <v>36189</v>
      </c>
      <c r="B110" s="31">
        <v>0.35630000000000095</v>
      </c>
      <c r="C110" s="31">
        <v>0.22550000000000026</v>
      </c>
      <c r="D110" s="31">
        <v>0.27200000000000024</v>
      </c>
      <c r="F110" s="31">
        <v>0.35630000000000095</v>
      </c>
      <c r="G110" s="31">
        <v>0.22550000000000026</v>
      </c>
      <c r="H110" s="31">
        <v>0.27200000000000024</v>
      </c>
      <c r="I110" s="34">
        <v>0.62820744194366085</v>
      </c>
      <c r="J110" s="34">
        <v>0.85059349083362079</v>
      </c>
      <c r="K110" s="34">
        <v>0.99745293920272793</v>
      </c>
      <c r="L110" s="34">
        <v>1.0997253897798569</v>
      </c>
      <c r="M110" s="34">
        <v>1.1742588630415067</v>
      </c>
      <c r="N110" s="34">
        <v>1.230549446196461</v>
      </c>
      <c r="O110" s="34">
        <v>1.274188562883622</v>
      </c>
      <c r="P110" s="34">
        <v>1.308641915248673</v>
      </c>
      <c r="Q110" s="34">
        <v>1.336178813403428</v>
      </c>
      <c r="R110" s="34">
        <v>1.3583660530491219</v>
      </c>
      <c r="S110" s="34">
        <v>1.3763366937014767</v>
      </c>
      <c r="T110" s="34">
        <v>1.3909410969492919</v>
      </c>
      <c r="U110" s="34">
        <v>1.4028353593160858</v>
      </c>
      <c r="V110" s="34">
        <v>1.4125356882845372</v>
      </c>
      <c r="W110" s="34">
        <v>1.420453671773964</v>
      </c>
      <c r="X110" s="34">
        <v>1.4269203943602735</v>
      </c>
      <c r="Y110" s="34">
        <v>1.4322037246362886</v>
      </c>
      <c r="Z110" s="34">
        <v>1.4365211955943664</v>
      </c>
      <c r="AA110" s="34">
        <v>1.4400498873863412</v>
      </c>
      <c r="AB110" s="34">
        <v>1.442934171587207</v>
      </c>
      <c r="AC110" s="34">
        <v>1.4452918684865836</v>
      </c>
      <c r="AD110" s="34">
        <v>1.4472191905020757</v>
      </c>
      <c r="AE110" s="34">
        <v>1.4487947365304703</v>
      </c>
      <c r="AF110" s="34">
        <v>1.4500827329198638</v>
      </c>
      <c r="AG110" s="34">
        <v>1.4511356702457694</v>
      </c>
      <c r="AH110" s="34">
        <v>1.4519964522453317</v>
      </c>
      <c r="AI110" s="34">
        <v>1.4527001491147249</v>
      </c>
      <c r="AJ110" s="34">
        <v>1.4532754290294103</v>
      </c>
      <c r="AK110" s="34">
        <v>1.4537457274759613</v>
      </c>
      <c r="AL110" s="34">
        <v>1.4541302026960226</v>
      </c>
      <c r="AM110" s="34">
        <v>1.4544445165122799</v>
      </c>
      <c r="AN110" s="34">
        <v>1.4547014725267458</v>
      </c>
      <c r="AO110" s="34">
        <v>1.4549115377844937</v>
      </c>
      <c r="AP110" s="34">
        <v>1.455083269203187</v>
      </c>
      <c r="AQ110" s="34">
        <v>1.455223662165378</v>
      </c>
    </row>
    <row r="111" spans="1:43" x14ac:dyDescent="0.2">
      <c r="A111" s="30">
        <v>36217</v>
      </c>
      <c r="B111" s="31">
        <v>0.51779999999999937</v>
      </c>
      <c r="C111" s="31">
        <v>0.44030000000000058</v>
      </c>
      <c r="D111" s="31">
        <v>0.46329999999999849</v>
      </c>
      <c r="F111" s="31">
        <v>0.51779999999999937</v>
      </c>
      <c r="G111" s="31">
        <v>0.44030000000000058</v>
      </c>
      <c r="H111" s="31">
        <v>0.46329999999999849</v>
      </c>
      <c r="I111" s="34">
        <v>0.75860871791088602</v>
      </c>
      <c r="J111" s="34">
        <v>0.94410747281678276</v>
      </c>
      <c r="K111" s="34">
        <v>1.0672913272253937</v>
      </c>
      <c r="L111" s="34">
        <v>1.1534726576045466</v>
      </c>
      <c r="M111" s="34">
        <v>1.216499592001655</v>
      </c>
      <c r="N111" s="34">
        <v>1.2642177657843601</v>
      </c>
      <c r="O111" s="34">
        <v>1.3012722363183498</v>
      </c>
      <c r="P111" s="34">
        <v>1.3305579539541741</v>
      </c>
      <c r="Q111" s="34">
        <v>1.3539800852510679</v>
      </c>
      <c r="R111" s="34">
        <v>1.3728595935324521</v>
      </c>
      <c r="S111" s="34">
        <v>1.3881548828122896</v>
      </c>
      <c r="T111" s="34">
        <v>1.4005869179378632</v>
      </c>
      <c r="U111" s="34">
        <v>1.4107128377849667</v>
      </c>
      <c r="V111" s="34">
        <v>1.4189714394345894</v>
      </c>
      <c r="W111" s="34">
        <v>1.4257128139970072</v>
      </c>
      <c r="X111" s="34">
        <v>1.4312186891560801</v>
      </c>
      <c r="Y111" s="34">
        <v>1.4357170556661354</v>
      </c>
      <c r="Z111" s="34">
        <v>1.439393089222808</v>
      </c>
      <c r="AA111" s="34">
        <v>1.4423975431569873</v>
      </c>
      <c r="AB111" s="34">
        <v>1.4448533315566827</v>
      </c>
      <c r="AC111" s="34">
        <v>1.4468607666378701</v>
      </c>
      <c r="AD111" s="34">
        <v>1.4485017652297139</v>
      </c>
      <c r="AE111" s="34">
        <v>1.4498432484865229</v>
      </c>
      <c r="AF111" s="34">
        <v>1.4509399007754142</v>
      </c>
      <c r="AG111" s="34">
        <v>1.4518364144366382</v>
      </c>
      <c r="AH111" s="34">
        <v>1.4525693193271849</v>
      </c>
      <c r="AI111" s="34">
        <v>1.4531684755775449</v>
      </c>
      <c r="AJ111" s="34">
        <v>1.4536582924108963</v>
      </c>
      <c r="AK111" s="34">
        <v>1.4540587237423903</v>
      </c>
      <c r="AL111" s="34">
        <v>1.4543860816744743</v>
      </c>
      <c r="AM111" s="34">
        <v>1.45465370131972</v>
      </c>
      <c r="AN111" s="34">
        <v>1.4548724841867959</v>
      </c>
      <c r="AO111" s="34">
        <v>1.4550513423452394</v>
      </c>
      <c r="AP111" s="34">
        <v>1.4551975615044688</v>
      </c>
      <c r="AQ111" s="34">
        <v>1.4553170978192647</v>
      </c>
    </row>
    <row r="112" spans="1:43" x14ac:dyDescent="0.2">
      <c r="A112" s="30">
        <v>36250</v>
      </c>
      <c r="B112" s="31">
        <v>0.47609999999999886</v>
      </c>
      <c r="C112" s="31">
        <v>0.47909999999999897</v>
      </c>
      <c r="D112" s="31">
        <v>0.52070000000000149</v>
      </c>
      <c r="F112" s="31">
        <v>0.47609999999999886</v>
      </c>
      <c r="G112" s="31">
        <v>0.47909999999999897</v>
      </c>
      <c r="H112" s="31">
        <v>0.52070000000000149</v>
      </c>
      <c r="I112" s="34">
        <v>0.77923669728093314</v>
      </c>
      <c r="J112" s="34">
        <v>0.94763577616645833</v>
      </c>
      <c r="K112" s="34">
        <v>1.0633967114634451</v>
      </c>
      <c r="L112" s="34">
        <v>1.1468342482168059</v>
      </c>
      <c r="M112" s="34">
        <v>1.2093080556493205</v>
      </c>
      <c r="N112" s="34">
        <v>1.2574351823398309</v>
      </c>
      <c r="O112" s="34">
        <v>1.2952638250883173</v>
      </c>
      <c r="P112" s="34">
        <v>1.3254076204215979</v>
      </c>
      <c r="Q112" s="34">
        <v>1.3496467824250209</v>
      </c>
      <c r="R112" s="34">
        <v>1.3692536363685834</v>
      </c>
      <c r="S112" s="34">
        <v>1.3851741542298583</v>
      </c>
      <c r="T112" s="34">
        <v>1.3981331281001725</v>
      </c>
      <c r="U112" s="34">
        <v>1.4086980036521402</v>
      </c>
      <c r="V112" s="34">
        <v>1.4173196945840254</v>
      </c>
      <c r="W112" s="34">
        <v>1.4243600990659835</v>
      </c>
      <c r="X112" s="34">
        <v>1.4301115789112409</v>
      </c>
      <c r="Y112" s="34">
        <v>1.4348113261902571</v>
      </c>
      <c r="Z112" s="34">
        <v>1.4386523019111301</v>
      </c>
      <c r="AA112" s="34">
        <v>1.4417917605728103</v>
      </c>
      <c r="AB112" s="34">
        <v>1.4443580020581315</v>
      </c>
      <c r="AC112" s="34">
        <v>1.4464557785132826</v>
      </c>
      <c r="AD112" s="34">
        <v>1.4481706557483414</v>
      </c>
      <c r="AE112" s="34">
        <v>1.4495725480751398</v>
      </c>
      <c r="AF112" s="34">
        <v>1.4507185920707972</v>
      </c>
      <c r="AG112" s="34">
        <v>1.4516554875459144</v>
      </c>
      <c r="AH112" s="34">
        <v>1.4524214069361341</v>
      </c>
      <c r="AI112" s="34">
        <v>1.4530475539604706</v>
      </c>
      <c r="AJ112" s="34">
        <v>1.4535594366425226</v>
      </c>
      <c r="AK112" s="34">
        <v>1.4539779073915797</v>
      </c>
      <c r="AL112" s="34">
        <v>1.4543200129519989</v>
      </c>
      <c r="AM112" s="34">
        <v>1.4545996890746951</v>
      </c>
      <c r="AN112" s="34">
        <v>1.4548283283294718</v>
      </c>
      <c r="AO112" s="34">
        <v>1.4550152442516406</v>
      </c>
      <c r="AP112" s="34">
        <v>1.4551680507632943</v>
      </c>
      <c r="AQ112" s="34">
        <v>1.4552929723424042</v>
      </c>
    </row>
    <row r="113" spans="1:43" x14ac:dyDescent="0.2">
      <c r="A113" s="30">
        <v>36280</v>
      </c>
      <c r="B113" s="31">
        <v>0.4953000000000003</v>
      </c>
      <c r="C113" s="31">
        <v>0.38189999999999991</v>
      </c>
      <c r="D113" s="31">
        <v>0.39860000000000007</v>
      </c>
      <c r="F113" s="31">
        <v>0.4953000000000003</v>
      </c>
      <c r="G113" s="31">
        <v>0.38189999999999991</v>
      </c>
      <c r="H113" s="31">
        <v>0.39860000000000007</v>
      </c>
      <c r="I113" s="34">
        <v>0.72097221244021903</v>
      </c>
      <c r="J113" s="34">
        <v>0.92109447577713288</v>
      </c>
      <c r="K113" s="34">
        <v>1.0524297153587872</v>
      </c>
      <c r="L113" s="34">
        <v>1.1433415612242686</v>
      </c>
      <c r="M113" s="34">
        <v>1.2092506385005088</v>
      </c>
      <c r="N113" s="34">
        <v>1.2588218560308881</v>
      </c>
      <c r="O113" s="34">
        <v>1.2971336396768658</v>
      </c>
      <c r="P113" s="34">
        <v>1.3273150726272043</v>
      </c>
      <c r="Q113" s="34">
        <v>1.3514015115996814</v>
      </c>
      <c r="R113" s="34">
        <v>1.3707890885210832</v>
      </c>
      <c r="S113" s="34">
        <v>1.386481655341697</v>
      </c>
      <c r="T113" s="34">
        <v>1.399229120920626</v>
      </c>
      <c r="U113" s="34">
        <v>1.4096080649910945</v>
      </c>
      <c r="V113" s="34">
        <v>1.4180710029580197</v>
      </c>
      <c r="W113" s="34">
        <v>1.4249781181214256</v>
      </c>
      <c r="X113" s="34">
        <v>1.4306188079821176</v>
      </c>
      <c r="Y113" s="34">
        <v>1.4352270325991758</v>
      </c>
      <c r="Z113" s="34">
        <v>1.4389926914974263</v>
      </c>
      <c r="AA113" s="34">
        <v>1.4420703186245982</v>
      </c>
      <c r="AB113" s="34">
        <v>1.4445858765118877</v>
      </c>
      <c r="AC113" s="34">
        <v>1.4466421474859619</v>
      </c>
      <c r="AD113" s="34">
        <v>1.4483230562236564</v>
      </c>
      <c r="AE113" s="34">
        <v>1.4496971593112113</v>
      </c>
      <c r="AF113" s="34">
        <v>1.4508204749589031</v>
      </c>
      <c r="AG113" s="34">
        <v>1.4517387842951868</v>
      </c>
      <c r="AH113" s="34">
        <v>1.4524895064132481</v>
      </c>
      <c r="AI113" s="34">
        <v>1.4531032279537581</v>
      </c>
      <c r="AJ113" s="34">
        <v>1.4536049518344993</v>
      </c>
      <c r="AK113" s="34">
        <v>1.4540151171995421</v>
      </c>
      <c r="AL113" s="34">
        <v>1.4543504327673111</v>
      </c>
      <c r="AM113" s="34">
        <v>1.4546245578551629</v>
      </c>
      <c r="AN113" s="34">
        <v>1.454848658995739</v>
      </c>
      <c r="AO113" s="34">
        <v>1.4550318649099967</v>
      </c>
      <c r="AP113" s="34">
        <v>1.4551816384180423</v>
      </c>
      <c r="AQ113" s="34">
        <v>1.4553040804626045</v>
      </c>
    </row>
    <row r="114" spans="1:43" x14ac:dyDescent="0.2">
      <c r="A114" s="30">
        <v>36311</v>
      </c>
      <c r="B114" s="31">
        <v>0.43389999999999951</v>
      </c>
      <c r="C114" s="31">
        <v>0.45290000000000141</v>
      </c>
      <c r="D114" s="31">
        <v>0.52270000000000039</v>
      </c>
      <c r="F114" s="31">
        <v>0.43389999999999951</v>
      </c>
      <c r="G114" s="31">
        <v>0.45290000000000141</v>
      </c>
      <c r="H114" s="31">
        <v>0.52270000000000039</v>
      </c>
      <c r="I114" s="34">
        <v>0.77198213973184826</v>
      </c>
      <c r="J114" s="34">
        <v>0.93706296526182131</v>
      </c>
      <c r="K114" s="34">
        <v>1.0523262663944217</v>
      </c>
      <c r="L114" s="34">
        <v>1.1365136617807581</v>
      </c>
      <c r="M114" s="34">
        <v>1.2002052210558958</v>
      </c>
      <c r="N114" s="34">
        <v>1.2496443963473003</v>
      </c>
      <c r="O114" s="34">
        <v>1.2887114977543903</v>
      </c>
      <c r="P114" s="34">
        <v>1.3199547265793106</v>
      </c>
      <c r="Q114" s="34">
        <v>1.3451383468415554</v>
      </c>
      <c r="R114" s="34">
        <v>1.3655412943748937</v>
      </c>
      <c r="S114" s="34">
        <v>1.3821252405949647</v>
      </c>
      <c r="T114" s="34">
        <v>1.3956332112923706</v>
      </c>
      <c r="U114" s="34">
        <v>1.4066503925087444</v>
      </c>
      <c r="V114" s="34">
        <v>1.4156436897849092</v>
      </c>
      <c r="W114" s="34">
        <v>1.4229888575860918</v>
      </c>
      <c r="X114" s="34">
        <v>1.4289899972440046</v>
      </c>
      <c r="Y114" s="34">
        <v>1.4338941148411164</v>
      </c>
      <c r="Z114" s="34">
        <v>1.4379023086740219</v>
      </c>
      <c r="AA114" s="34">
        <v>1.4411785457757145</v>
      </c>
      <c r="AB114" s="34">
        <v>1.4438566453571049</v>
      </c>
      <c r="AC114" s="34">
        <v>1.4460458884361973</v>
      </c>
      <c r="AD114" s="34">
        <v>1.447835552076886</v>
      </c>
      <c r="AE114" s="34">
        <v>1.4492985892598078</v>
      </c>
      <c r="AF114" s="34">
        <v>1.4504946231819358</v>
      </c>
      <c r="AG114" s="34">
        <v>1.4514723878036864</v>
      </c>
      <c r="AH114" s="34">
        <v>1.4522717191959742</v>
      </c>
      <c r="AI114" s="34">
        <v>1.4529251814878112</v>
      </c>
      <c r="AJ114" s="34">
        <v>1.4534593950503445</v>
      </c>
      <c r="AK114" s="34">
        <v>1.4538961217551423</v>
      </c>
      <c r="AL114" s="34">
        <v>1.4542531518992505</v>
      </c>
      <c r="AM114" s="34">
        <v>1.4545450291274071</v>
      </c>
      <c r="AN114" s="34">
        <v>1.4547836429867098</v>
      </c>
      <c r="AO114" s="34">
        <v>1.4549787133067691</v>
      </c>
      <c r="AP114" s="34">
        <v>1.4551381861655308</v>
      </c>
      <c r="AQ114" s="34">
        <v>1.4552685575855555</v>
      </c>
    </row>
    <row r="115" spans="1:43" x14ac:dyDescent="0.2">
      <c r="A115" s="30">
        <v>36341</v>
      </c>
      <c r="B115" s="31">
        <v>0.70800000000000196</v>
      </c>
      <c r="C115" s="31">
        <v>0.72409999999999819</v>
      </c>
      <c r="D115" s="31">
        <v>0.78349999999999831</v>
      </c>
      <c r="F115" s="31">
        <v>0.70800000000000196</v>
      </c>
      <c r="G115" s="31">
        <v>0.72409999999999819</v>
      </c>
      <c r="H115" s="31">
        <v>0.78349999999999831</v>
      </c>
      <c r="I115" s="34">
        <v>0.96172132712799541</v>
      </c>
      <c r="J115" s="34">
        <v>1.0801293634889315</v>
      </c>
      <c r="K115" s="34">
        <v>1.163086718923696</v>
      </c>
      <c r="L115" s="34">
        <v>1.2238665132511042</v>
      </c>
      <c r="M115" s="34">
        <v>1.269966903000658</v>
      </c>
      <c r="N115" s="34">
        <v>1.3058214388136957</v>
      </c>
      <c r="O115" s="34">
        <v>1.3341942520670595</v>
      </c>
      <c r="P115" s="34">
        <v>1.3569076109247526</v>
      </c>
      <c r="Q115" s="34">
        <v>1.3752282867351469</v>
      </c>
      <c r="R115" s="34">
        <v>1.3900779764778479</v>
      </c>
      <c r="S115" s="34">
        <v>1.4021518532347814</v>
      </c>
      <c r="T115" s="34">
        <v>1.4119882970987676</v>
      </c>
      <c r="U115" s="34">
        <v>1.4200120463352874</v>
      </c>
      <c r="V115" s="34">
        <v>1.4265623964147556</v>
      </c>
      <c r="W115" s="34">
        <v>1.4319126292138769</v>
      </c>
      <c r="X115" s="34">
        <v>1.4362840370042524</v>
      </c>
      <c r="Y115" s="34">
        <v>1.4398564308979234</v>
      </c>
      <c r="Z115" s="34">
        <v>1.4427762388068677</v>
      </c>
      <c r="AA115" s="34">
        <v>1.4451628711608919</v>
      </c>
      <c r="AB115" s="34">
        <v>1.4471137933259048</v>
      </c>
      <c r="AC115" s="34">
        <v>1.4487086041536346</v>
      </c>
      <c r="AD115" s="34">
        <v>1.4500123348381966</v>
      </c>
      <c r="AE115" s="34">
        <v>1.4510781273646449</v>
      </c>
      <c r="AF115" s="34">
        <v>1.4519494145909757</v>
      </c>
      <c r="AG115" s="34">
        <v>1.4526616974971143</v>
      </c>
      <c r="AH115" s="34">
        <v>1.4532439955014902</v>
      </c>
      <c r="AI115" s="34">
        <v>1.4537200307515166</v>
      </c>
      <c r="AJ115" s="34">
        <v>1.4541091955843539</v>
      </c>
      <c r="AK115" s="34">
        <v>1.4544273430662404</v>
      </c>
      <c r="AL115" s="34">
        <v>1.4546874330739117</v>
      </c>
      <c r="AM115" s="34">
        <v>1.4549000603727671</v>
      </c>
      <c r="AN115" s="34">
        <v>1.4550738862745247</v>
      </c>
      <c r="AO115" s="34">
        <v>1.4552159914953324</v>
      </c>
      <c r="AP115" s="34">
        <v>1.4553321646075683</v>
      </c>
      <c r="AQ115" s="34">
        <v>1.455427137845603</v>
      </c>
    </row>
    <row r="116" spans="1:43" x14ac:dyDescent="0.2">
      <c r="A116" s="30">
        <v>36371</v>
      </c>
      <c r="B116" s="31">
        <v>0.9015999999999984</v>
      </c>
      <c r="C116" s="31">
        <v>0.70790000000000219</v>
      </c>
      <c r="D116" s="31">
        <v>0.671400000000002</v>
      </c>
      <c r="F116" s="31">
        <v>0.9015999999999984</v>
      </c>
      <c r="G116" s="31">
        <v>0.70790000000000219</v>
      </c>
      <c r="H116" s="31">
        <v>0.671400000000002</v>
      </c>
      <c r="I116" s="34">
        <v>0.94377806599351299</v>
      </c>
      <c r="J116" s="34">
        <v>1.1030785791543094</v>
      </c>
      <c r="K116" s="34">
        <v>1.2010938348370392</v>
      </c>
      <c r="L116" s="34">
        <v>1.264806482787066</v>
      </c>
      <c r="M116" s="34">
        <v>1.308507255755915</v>
      </c>
      <c r="N116" s="34">
        <v>1.3399402933608089</v>
      </c>
      <c r="O116" s="34">
        <v>1.3634344738412023</v>
      </c>
      <c r="P116" s="34">
        <v>1.3815085928077488</v>
      </c>
      <c r="Q116" s="34">
        <v>1.3957007778013168</v>
      </c>
      <c r="R116" s="34">
        <v>1.4070017444319083</v>
      </c>
      <c r="S116" s="34">
        <v>1.4160845673548268</v>
      </c>
      <c r="T116" s="34">
        <v>1.4234291294042767</v>
      </c>
      <c r="U116" s="34">
        <v>1.4293914861721841</v>
      </c>
      <c r="V116" s="34">
        <v>1.4342440006412669</v>
      </c>
      <c r="W116" s="34">
        <v>1.4381996519198497</v>
      </c>
      <c r="X116" s="34">
        <v>1.4414275368058083</v>
      </c>
      <c r="Y116" s="34">
        <v>1.4440632904687847</v>
      </c>
      <c r="Z116" s="34">
        <v>1.4462164429158304</v>
      </c>
      <c r="AA116" s="34">
        <v>1.4479758317036571</v>
      </c>
      <c r="AB116" s="34">
        <v>1.4494137153494639</v>
      </c>
      <c r="AC116" s="34">
        <v>1.4505889743981837</v>
      </c>
      <c r="AD116" s="34">
        <v>1.4515496442785674</v>
      </c>
      <c r="AE116" s="34">
        <v>1.4523349421840046</v>
      </c>
      <c r="AF116" s="34">
        <v>1.4529769012591174</v>
      </c>
      <c r="AG116" s="34">
        <v>1.4535016946590062</v>
      </c>
      <c r="AH116" s="34">
        <v>1.4539307117607014</v>
      </c>
      <c r="AI116" s="34">
        <v>1.4542814347236632</v>
      </c>
      <c r="AJ116" s="34">
        <v>1.4545681533841497</v>
      </c>
      <c r="AK116" s="34">
        <v>1.4548025487969833</v>
      </c>
      <c r="AL116" s="34">
        <v>1.4549941698198983</v>
      </c>
      <c r="AM116" s="34">
        <v>1.4551508224816034</v>
      </c>
      <c r="AN116" s="34">
        <v>1.4552788881662715</v>
      </c>
      <c r="AO116" s="34">
        <v>1.4553835836658666</v>
      </c>
      <c r="AP116" s="34">
        <v>1.4554691737408845</v>
      </c>
      <c r="AQ116" s="34">
        <v>1.4555391448730051</v>
      </c>
    </row>
    <row r="117" spans="1:43" x14ac:dyDescent="0.2">
      <c r="A117" s="30">
        <v>36403</v>
      </c>
      <c r="B117" s="31">
        <v>0.95990000000000109</v>
      </c>
      <c r="C117" s="31">
        <v>0.77519999999999811</v>
      </c>
      <c r="D117" s="31">
        <v>0.69150000000000134</v>
      </c>
      <c r="F117" s="31">
        <v>0.95990000000000109</v>
      </c>
      <c r="G117" s="31">
        <v>0.77519999999999811</v>
      </c>
      <c r="H117" s="31">
        <v>0.69150000000000134</v>
      </c>
      <c r="I117" s="34">
        <v>0.96515955739983472</v>
      </c>
      <c r="J117" s="34">
        <v>1.1233420762102198</v>
      </c>
      <c r="K117" s="34">
        <v>1.219211870622543</v>
      </c>
      <c r="L117" s="34">
        <v>1.2804778030533235</v>
      </c>
      <c r="M117" s="34">
        <v>1.3217919885343956</v>
      </c>
      <c r="N117" s="34">
        <v>1.3510599937589516</v>
      </c>
      <c r="O117" s="34">
        <v>1.3726664283737526</v>
      </c>
      <c r="P117" s="34">
        <v>1.3891327467500605</v>
      </c>
      <c r="Q117" s="34">
        <v>1.401975316198687</v>
      </c>
      <c r="R117" s="34">
        <v>1.4121538056817917</v>
      </c>
      <c r="S117" s="34">
        <v>1.4203086083097627</v>
      </c>
      <c r="T117" s="34">
        <v>1.4268888888289486</v>
      </c>
      <c r="U117" s="34">
        <v>1.432223407301644</v>
      </c>
      <c r="V117" s="34">
        <v>1.4365610251408247</v>
      </c>
      <c r="W117" s="34">
        <v>1.4400948650405381</v>
      </c>
      <c r="X117" s="34">
        <v>1.4429774429296669</v>
      </c>
      <c r="Y117" s="34">
        <v>1.4453306511615465</v>
      </c>
      <c r="Z117" s="34">
        <v>1.447252683725305</v>
      </c>
      <c r="AA117" s="34">
        <v>1.4488230564985725</v>
      </c>
      <c r="AB117" s="34">
        <v>1.4501063782396073</v>
      </c>
      <c r="AC117" s="34">
        <v>1.4511552600811399</v>
      </c>
      <c r="AD117" s="34">
        <v>1.4520126037530012</v>
      </c>
      <c r="AE117" s="34">
        <v>1.4527134251025686</v>
      </c>
      <c r="AF117" s="34">
        <v>1.4532863202232797</v>
      </c>
      <c r="AG117" s="34">
        <v>1.4537546511549613</v>
      </c>
      <c r="AH117" s="34">
        <v>1.4541375084661428</v>
      </c>
      <c r="AI117" s="34">
        <v>1.4544504946437076</v>
      </c>
      <c r="AJ117" s="34">
        <v>1.4547063626705417</v>
      </c>
      <c r="AK117" s="34">
        <v>1.454915537098167</v>
      </c>
      <c r="AL117" s="34">
        <v>1.4550865395194577</v>
      </c>
      <c r="AM117" s="34">
        <v>1.4552263361297026</v>
      </c>
      <c r="AN117" s="34">
        <v>1.4553406217212725</v>
      </c>
      <c r="AO117" s="34">
        <v>1.4554340517788806</v>
      </c>
      <c r="AP117" s="34">
        <v>1.4555104321816126</v>
      </c>
      <c r="AQ117" s="34">
        <v>1.4555728742664376</v>
      </c>
    </row>
    <row r="118" spans="1:43" x14ac:dyDescent="0.2">
      <c r="A118" s="30">
        <v>36433</v>
      </c>
      <c r="B118" s="31">
        <v>0.93929999999999936</v>
      </c>
      <c r="C118" s="31">
        <v>0.97269999999999968</v>
      </c>
      <c r="D118" s="31">
        <v>0.95519999999999783</v>
      </c>
      <c r="F118" s="31">
        <v>0.93929999999999936</v>
      </c>
      <c r="G118" s="31">
        <v>0.97269999999999968</v>
      </c>
      <c r="H118" s="31">
        <v>0.95519999999999783</v>
      </c>
      <c r="I118" s="34">
        <v>1.0957208355461519</v>
      </c>
      <c r="J118" s="34">
        <v>1.1867906194148103</v>
      </c>
      <c r="K118" s="34">
        <v>1.2489892490200789</v>
      </c>
      <c r="L118" s="34">
        <v>1.2935193609467681</v>
      </c>
      <c r="M118" s="34">
        <v>1.3266589153216877</v>
      </c>
      <c r="N118" s="34">
        <v>1.3520611887660716</v>
      </c>
      <c r="O118" s="34">
        <v>1.3719516894677402</v>
      </c>
      <c r="P118" s="34">
        <v>1.3877573518709998</v>
      </c>
      <c r="Q118" s="34">
        <v>1.4004419589035864</v>
      </c>
      <c r="R118" s="34">
        <v>1.4106884702105282</v>
      </c>
      <c r="S118" s="34">
        <v>1.4190007992607521</v>
      </c>
      <c r="T118" s="34">
        <v>1.425762640635599</v>
      </c>
      <c r="U118" s="34">
        <v>1.4312729688890518</v>
      </c>
      <c r="V118" s="34">
        <v>1.4357685415148427</v>
      </c>
      <c r="W118" s="34">
        <v>1.4394389160822529</v>
      </c>
      <c r="X118" s="34">
        <v>1.4424369719237118</v>
      </c>
      <c r="Y118" s="34">
        <v>1.4448865988791058</v>
      </c>
      <c r="Z118" s="34">
        <v>1.4468885074173277</v>
      </c>
      <c r="AA118" s="34">
        <v>1.4485247304386961</v>
      </c>
      <c r="AB118" s="34">
        <v>1.4498621740037829</v>
      </c>
      <c r="AC118" s="34">
        <v>1.4509554523558224</v>
      </c>
      <c r="AD118" s="34">
        <v>1.4518491701255039</v>
      </c>
      <c r="AE118" s="34">
        <v>1.4525797694804417</v>
      </c>
      <c r="AF118" s="34">
        <v>1.4531770304477416</v>
      </c>
      <c r="AG118" s="34">
        <v>1.4536652923314692</v>
      </c>
      <c r="AH118" s="34">
        <v>1.4540644495501904</v>
      </c>
      <c r="AI118" s="34">
        <v>1.4543907643348484</v>
      </c>
      <c r="AJ118" s="34">
        <v>1.4546575303772953</v>
      </c>
      <c r="AK118" s="34">
        <v>1.4548756149810891</v>
      </c>
      <c r="AL118" s="34">
        <v>1.4550539020714635</v>
      </c>
      <c r="AM118" s="34">
        <v>1.4551996542537953</v>
      </c>
      <c r="AN118" s="34">
        <v>1.4553188087444349</v>
      </c>
      <c r="AO118" s="34">
        <v>1.4554162192683038</v>
      </c>
      <c r="AP118" s="34">
        <v>1.455495853797814</v>
      </c>
      <c r="AQ118" s="34">
        <v>1.4555609561989471</v>
      </c>
    </row>
    <row r="119" spans="1:43" x14ac:dyDescent="0.2">
      <c r="A119" s="30">
        <v>36462</v>
      </c>
      <c r="B119" s="31">
        <v>0.77780000000000271</v>
      </c>
      <c r="C119" s="31">
        <v>1.0285000000000011</v>
      </c>
      <c r="D119" s="31">
        <v>1.0780999999999992</v>
      </c>
      <c r="F119" s="31">
        <v>0.77780000000000271</v>
      </c>
      <c r="G119" s="31">
        <v>1.0285000000000011</v>
      </c>
      <c r="H119" s="31">
        <v>1.0780999999999992</v>
      </c>
      <c r="I119" s="34">
        <v>1.1252334736706091</v>
      </c>
      <c r="J119" s="34">
        <v>1.1748611811114751</v>
      </c>
      <c r="K119" s="34">
        <v>1.220870988946275</v>
      </c>
      <c r="L119" s="34">
        <v>1.2611551615394878</v>
      </c>
      <c r="M119" s="34">
        <v>1.2954018728570098</v>
      </c>
      <c r="N119" s="34">
        <v>1.3240467163051548</v>
      </c>
      <c r="O119" s="34">
        <v>1.3477842312540598</v>
      </c>
      <c r="P119" s="34">
        <v>1.367348387234375</v>
      </c>
      <c r="Q119" s="34">
        <v>1.3834209622612839</v>
      </c>
      <c r="R119" s="34">
        <v>1.396599614740744</v>
      </c>
      <c r="S119" s="34">
        <v>1.4073928428135678</v>
      </c>
      <c r="T119" s="34">
        <v>1.4162262039064992</v>
      </c>
      <c r="U119" s="34">
        <v>1.4234524857655197</v>
      </c>
      <c r="V119" s="34">
        <v>1.4293625284562075</v>
      </c>
      <c r="W119" s="34">
        <v>1.434195309755331</v>
      </c>
      <c r="X119" s="34">
        <v>1.4381468030149018</v>
      </c>
      <c r="Y119" s="34">
        <v>1.4413775226554773</v>
      </c>
      <c r="Z119" s="34">
        <v>1.4440188439091683</v>
      </c>
      <c r="AA119" s="34">
        <v>1.4461782446603599</v>
      </c>
      <c r="AB119" s="34">
        <v>1.4479436283795275</v>
      </c>
      <c r="AC119" s="34">
        <v>1.4493868770443556</v>
      </c>
      <c r="AD119" s="34">
        <v>1.4505667651749454</v>
      </c>
      <c r="AE119" s="34">
        <v>1.4515313468677733</v>
      </c>
      <c r="AF119" s="34">
        <v>1.4523199096371298</v>
      </c>
      <c r="AG119" s="34">
        <v>1.4529645729266938</v>
      </c>
      <c r="AH119" s="34">
        <v>1.4534915955338683</v>
      </c>
      <c r="AI119" s="34">
        <v>1.4539224447625261</v>
      </c>
      <c r="AJ119" s="34">
        <v>1.4542746706312817</v>
      </c>
      <c r="AK119" s="34">
        <v>1.4545626206335118</v>
      </c>
      <c r="AL119" s="34">
        <v>1.4547980241061698</v>
      </c>
      <c r="AM119" s="34">
        <v>1.4549904699814793</v>
      </c>
      <c r="AN119" s="34">
        <v>1.4551477973671072</v>
      </c>
      <c r="AO119" s="34">
        <v>1.4552764148569692</v>
      </c>
      <c r="AP119" s="34">
        <v>1.4553815615755115</v>
      </c>
      <c r="AQ119" s="34">
        <v>1.4554675205868182</v>
      </c>
    </row>
    <row r="120" spans="1:43" x14ac:dyDescent="0.2">
      <c r="A120" s="30">
        <v>36494</v>
      </c>
      <c r="B120" s="31">
        <v>1.1238000000000028</v>
      </c>
      <c r="C120" s="31">
        <v>0.99750000000000227</v>
      </c>
      <c r="D120" s="31">
        <v>0.93359999999999843</v>
      </c>
      <c r="F120" s="31">
        <v>1.1238000000000028</v>
      </c>
      <c r="G120" s="31">
        <v>0.99750000000000227</v>
      </c>
      <c r="H120" s="31">
        <v>0.93359999999999843</v>
      </c>
      <c r="I120" s="34">
        <v>1.1228048060836859</v>
      </c>
      <c r="J120" s="34">
        <v>1.2316043911492009</v>
      </c>
      <c r="K120" s="34">
        <v>1.2971423387371073</v>
      </c>
      <c r="L120" s="34">
        <v>1.3387500581768421</v>
      </c>
      <c r="M120" s="34">
        <v>1.3666293376719318</v>
      </c>
      <c r="N120" s="34">
        <v>1.3862692480760945</v>
      </c>
      <c r="O120" s="34">
        <v>1.4007026925050834</v>
      </c>
      <c r="P120" s="34">
        <v>1.4116653479313983</v>
      </c>
      <c r="Q120" s="34">
        <v>1.4201949601361894</v>
      </c>
      <c r="R120" s="34">
        <v>1.4269441010674213</v>
      </c>
      <c r="S120" s="34">
        <v>1.4323454724329292</v>
      </c>
      <c r="T120" s="34">
        <v>1.4367008311638827</v>
      </c>
      <c r="U120" s="34">
        <v>1.4402300042737721</v>
      </c>
      <c r="V120" s="34">
        <v>1.4430987954486116</v>
      </c>
      <c r="W120" s="34">
        <v>1.4454355384419073</v>
      </c>
      <c r="X120" s="34">
        <v>1.4473414008356669</v>
      </c>
      <c r="Y120" s="34">
        <v>1.4488971390156462</v>
      </c>
      <c r="Z120" s="34">
        <v>1.450167756687573</v>
      </c>
      <c r="AA120" s="34">
        <v>1.4512058653287665</v>
      </c>
      <c r="AB120" s="34">
        <v>1.4520541987146929</v>
      </c>
      <c r="AC120" s="34">
        <v>1.4527475475206821</v>
      </c>
      <c r="AD120" s="34">
        <v>1.4533142778123671</v>
      </c>
      <c r="AE120" s="34">
        <v>1.4537775395260135</v>
      </c>
      <c r="AF120" s="34">
        <v>1.4541562372281833</v>
      </c>
      <c r="AG120" s="34">
        <v>1.4544658147351561</v>
      </c>
      <c r="AH120" s="34">
        <v>1.4547188918434204</v>
      </c>
      <c r="AI120" s="34">
        <v>1.454925782399018</v>
      </c>
      <c r="AJ120" s="34">
        <v>1.4550949165325795</v>
      </c>
      <c r="AK120" s="34">
        <v>1.4552331851631257</v>
      </c>
      <c r="AL120" s="34">
        <v>1.4553462212779285</v>
      </c>
      <c r="AM120" s="34">
        <v>1.4554386296951809</v>
      </c>
      <c r="AN120" s="34">
        <v>1.4555141747995788</v>
      </c>
      <c r="AO120" s="34">
        <v>1.4555759339669161</v>
      </c>
      <c r="AP120" s="34">
        <v>1.4556264229635656</v>
      </c>
      <c r="AQ120" s="34">
        <v>1.4556676984479682</v>
      </c>
    </row>
    <row r="121" spans="1:43" x14ac:dyDescent="0.2">
      <c r="A121" s="30">
        <v>36525</v>
      </c>
      <c r="B121" s="31">
        <v>1.5484000000000009</v>
      </c>
      <c r="C121" s="31">
        <v>1.2110999999999983</v>
      </c>
      <c r="D121" s="31">
        <v>1.0333999999999968</v>
      </c>
      <c r="F121" s="31">
        <v>1.5484000000000009</v>
      </c>
      <c r="G121" s="31">
        <v>1.2110999999999983</v>
      </c>
      <c r="H121" s="31">
        <v>1.0333999999999968</v>
      </c>
      <c r="I121" s="34">
        <v>1.2605542738409468</v>
      </c>
      <c r="J121" s="34">
        <v>1.3728779819612511</v>
      </c>
      <c r="K121" s="34">
        <v>1.4272967227710041</v>
      </c>
      <c r="L121" s="34">
        <v>1.4526697825642445</v>
      </c>
      <c r="M121" s="34">
        <v>1.4636224973673733</v>
      </c>
      <c r="N121" s="34">
        <v>1.4675511538170483</v>
      </c>
      <c r="O121" s="34">
        <v>1.4681778119214239</v>
      </c>
      <c r="P121" s="34">
        <v>1.467357597764682</v>
      </c>
      <c r="Q121" s="34">
        <v>1.465998845441165</v>
      </c>
      <c r="R121" s="34">
        <v>1.4645319326939124</v>
      </c>
      <c r="S121" s="34">
        <v>1.4631481147165353</v>
      </c>
      <c r="T121" s="34">
        <v>1.4619209756389391</v>
      </c>
      <c r="U121" s="34">
        <v>1.4608679258144119</v>
      </c>
      <c r="V121" s="34">
        <v>1.4599810814183312</v>
      </c>
      <c r="W121" s="34">
        <v>1.4592425334087034</v>
      </c>
      <c r="X121" s="34">
        <v>1.4586316888307347</v>
      </c>
      <c r="Y121" s="34">
        <v>1.4581286174507033</v>
      </c>
      <c r="Z121" s="34">
        <v>1.4577154140540938</v>
      </c>
      <c r="AA121" s="34">
        <v>1.4573766002006989</v>
      </c>
      <c r="AB121" s="34">
        <v>1.4570990830468278</v>
      </c>
      <c r="AC121" s="34">
        <v>1.4568719294834009</v>
      </c>
      <c r="AD121" s="34">
        <v>1.4566860814001459</v>
      </c>
      <c r="AE121" s="34">
        <v>1.4565340707135694</v>
      </c>
      <c r="AF121" s="34">
        <v>1.4564097591427398</v>
      </c>
      <c r="AG121" s="34">
        <v>1.4563081112229284</v>
      </c>
      <c r="AH121" s="34">
        <v>1.4562250012829727</v>
      </c>
      <c r="AI121" s="34">
        <v>1.4561570517389133</v>
      </c>
      <c r="AJ121" s="34">
        <v>1.4561014988473751</v>
      </c>
      <c r="AK121" s="34">
        <v>1.4560560818812789</v>
      </c>
      <c r="AL121" s="34">
        <v>1.4560189519642353</v>
      </c>
      <c r="AM121" s="34">
        <v>1.455988597244207</v>
      </c>
      <c r="AN121" s="34">
        <v>1.4559637815655624</v>
      </c>
      <c r="AO121" s="34">
        <v>1.4559434942502778</v>
      </c>
      <c r="AP121" s="34">
        <v>1.4559269089999811</v>
      </c>
      <c r="AQ121" s="34">
        <v>1.4559133502749186</v>
      </c>
    </row>
    <row r="122" spans="1:43" x14ac:dyDescent="0.2">
      <c r="A122" s="30">
        <v>36556</v>
      </c>
      <c r="B122" s="31">
        <v>1.8354999999999997</v>
      </c>
      <c r="C122" s="31">
        <v>1.5683000000000007</v>
      </c>
      <c r="D122" s="31">
        <v>1.4212999999999987</v>
      </c>
      <c r="F122" s="31">
        <v>1.8354999999999997</v>
      </c>
      <c r="G122" s="31">
        <v>1.5683000000000007</v>
      </c>
      <c r="H122" s="31">
        <v>1.4212999999999987</v>
      </c>
      <c r="I122" s="34">
        <v>1.5183085134176737</v>
      </c>
      <c r="J122" s="34">
        <v>1.5531493543399144</v>
      </c>
      <c r="K122" s="34">
        <v>1.5590208307862881</v>
      </c>
      <c r="L122" s="34">
        <v>1.5522946382579867</v>
      </c>
      <c r="M122" s="34">
        <v>1.5409064803838726</v>
      </c>
      <c r="N122" s="34">
        <v>1.5285803466055143</v>
      </c>
      <c r="O122" s="34">
        <v>1.516955447267329</v>
      </c>
      <c r="P122" s="34">
        <v>1.5066556178360813</v>
      </c>
      <c r="Q122" s="34">
        <v>1.4978249150161305</v>
      </c>
      <c r="R122" s="34">
        <v>1.4903937144245434</v>
      </c>
      <c r="S122" s="34">
        <v>1.4842089213703207</v>
      </c>
      <c r="T122" s="34">
        <v>1.4790959123134653</v>
      </c>
      <c r="U122" s="34">
        <v>1.4748864352657576</v>
      </c>
      <c r="V122" s="34">
        <v>1.4714297760420498</v>
      </c>
      <c r="W122" s="34">
        <v>1.4685959119077514</v>
      </c>
      <c r="X122" s="34">
        <v>1.4662750168664214</v>
      </c>
      <c r="Y122" s="34">
        <v>1.464375473606383</v>
      </c>
      <c r="Z122" s="34">
        <v>1.4628214304993128</v>
      </c>
      <c r="AA122" s="34">
        <v>1.4615503813581801</v>
      </c>
      <c r="AB122" s="34">
        <v>1.4605109675994192</v>
      </c>
      <c r="AC122" s="34">
        <v>1.4596610676540929</v>
      </c>
      <c r="AD122" s="34">
        <v>1.4589661758486496</v>
      </c>
      <c r="AE122" s="34">
        <v>1.4583980462960109</v>
      </c>
      <c r="AF122" s="34">
        <v>1.4579335681847712</v>
      </c>
      <c r="AG122" s="34">
        <v>1.4575538379196051</v>
      </c>
      <c r="AH122" s="34">
        <v>1.4572433961951541</v>
      </c>
      <c r="AI122" s="34">
        <v>1.4569896019964805</v>
      </c>
      <c r="AJ122" s="34">
        <v>1.4567821196321491</v>
      </c>
      <c r="AK122" s="34">
        <v>1.4566124987452562</v>
      </c>
      <c r="AL122" s="34">
        <v>1.4564738306350484</v>
      </c>
      <c r="AM122" s="34">
        <v>1.4563604671207666</v>
      </c>
      <c r="AN122" s="34">
        <v>1.4562677906171935</v>
      </c>
      <c r="AO122" s="34">
        <v>1.4561920261198755</v>
      </c>
      <c r="AP122" s="34">
        <v>1.4561300874749112</v>
      </c>
      <c r="AQ122" s="34">
        <v>1.4560794516888713</v>
      </c>
    </row>
    <row r="123" spans="1:43" x14ac:dyDescent="0.2">
      <c r="A123" s="30">
        <v>36585</v>
      </c>
      <c r="B123" s="31">
        <v>2.3485999999999976</v>
      </c>
      <c r="C123" s="31">
        <v>1.7393000000000001</v>
      </c>
      <c r="D123" s="31">
        <v>1.4468999999999994</v>
      </c>
      <c r="F123" s="31">
        <v>2.3485999999999976</v>
      </c>
      <c r="G123" s="31">
        <v>1.7393000000000001</v>
      </c>
      <c r="H123" s="31">
        <v>1.4468999999999994</v>
      </c>
      <c r="I123" s="34">
        <v>1.6365464767662845</v>
      </c>
      <c r="J123" s="34">
        <v>1.6993308015597788</v>
      </c>
      <c r="K123" s="34">
        <v>1.7037873717004972</v>
      </c>
      <c r="L123" s="34">
        <v>1.6835597284266874</v>
      </c>
      <c r="M123" s="34">
        <v>1.6548369540193377</v>
      </c>
      <c r="N123" s="34">
        <v>1.6251199236807552</v>
      </c>
      <c r="O123" s="34">
        <v>1.5976278078175095</v>
      </c>
      <c r="P123" s="34">
        <v>1.5735089273269254</v>
      </c>
      <c r="Q123" s="34">
        <v>1.5529448262771162</v>
      </c>
      <c r="R123" s="34">
        <v>1.5356964820374774</v>
      </c>
      <c r="S123" s="34">
        <v>1.5213698085303446</v>
      </c>
      <c r="T123" s="34">
        <v>1.5095405268086697</v>
      </c>
      <c r="U123" s="34">
        <v>1.4998091967153733</v>
      </c>
      <c r="V123" s="34">
        <v>1.491822133802245</v>
      </c>
      <c r="W123" s="34">
        <v>1.4852761657422615</v>
      </c>
      <c r="X123" s="34">
        <v>1.4799161776222236</v>
      </c>
      <c r="Y123" s="34">
        <v>1.4755298386883606</v>
      </c>
      <c r="Z123" s="34">
        <v>1.4719416058743393</v>
      </c>
      <c r="AA123" s="34">
        <v>1.4690069502094154</v>
      </c>
      <c r="AB123" s="34">
        <v>1.4666071855051033</v>
      </c>
      <c r="AC123" s="34">
        <v>1.4646450065773871</v>
      </c>
      <c r="AD123" s="34">
        <v>1.4630407199965203</v>
      </c>
      <c r="AE123" s="34">
        <v>1.4617290993393102</v>
      </c>
      <c r="AF123" s="34">
        <v>1.4606567813034519</v>
      </c>
      <c r="AG123" s="34">
        <v>1.4597801197655198</v>
      </c>
      <c r="AH123" s="34">
        <v>1.4590634224395598</v>
      </c>
      <c r="AI123" s="34">
        <v>1.4584775046098211</v>
      </c>
      <c r="AJ123" s="34">
        <v>1.4579985043193018</v>
      </c>
      <c r="AK123" s="34">
        <v>1.45760691247573</v>
      </c>
      <c r="AL123" s="34">
        <v>1.4572867792702771</v>
      </c>
      <c r="AM123" s="34">
        <v>1.4570250650567169</v>
      </c>
      <c r="AN123" s="34">
        <v>1.4568111094981944</v>
      </c>
      <c r="AO123" s="34">
        <v>1.4566361974882978</v>
      </c>
      <c r="AP123" s="34">
        <v>1.4564932042332295</v>
      </c>
      <c r="AQ123" s="34">
        <v>1.4563763050738914</v>
      </c>
    </row>
    <row r="124" spans="1:43" x14ac:dyDescent="0.2">
      <c r="A124" s="30">
        <v>36616</v>
      </c>
      <c r="B124" s="31">
        <v>2.2133000000000003</v>
      </c>
      <c r="C124" s="31">
        <v>1.9819999999999993</v>
      </c>
      <c r="D124" s="31">
        <v>1.7698</v>
      </c>
      <c r="F124" s="31">
        <v>2.2133000000000003</v>
      </c>
      <c r="G124" s="31">
        <v>1.9819999999999993</v>
      </c>
      <c r="H124" s="31">
        <v>1.7698</v>
      </c>
      <c r="I124" s="34">
        <v>1.7730513878965732</v>
      </c>
      <c r="J124" s="34">
        <v>1.7462852589300599</v>
      </c>
      <c r="K124" s="34">
        <v>1.7093132973964238</v>
      </c>
      <c r="L124" s="34">
        <v>1.671332261380521</v>
      </c>
      <c r="M124" s="34">
        <v>1.6362875728778647</v>
      </c>
      <c r="N124" s="34">
        <v>1.605576494600665</v>
      </c>
      <c r="O124" s="34">
        <v>1.5794038008134224</v>
      </c>
      <c r="P124" s="34">
        <v>1.5574550857106186</v>
      </c>
      <c r="Q124" s="34">
        <v>1.539225182668573</v>
      </c>
      <c r="R124" s="34">
        <v>1.5241730634554405</v>
      </c>
      <c r="S124" s="34">
        <v>1.5117902260661327</v>
      </c>
      <c r="T124" s="34">
        <v>1.5016266716362394</v>
      </c>
      <c r="U124" s="34">
        <v>1.493296727436749</v>
      </c>
      <c r="V124" s="34">
        <v>1.4864758538809397</v>
      </c>
      <c r="W124" s="34">
        <v>1.4808939223989122</v>
      </c>
      <c r="X124" s="34">
        <v>1.476327590374205</v>
      </c>
      <c r="Y124" s="34">
        <v>1.4725929626448517</v>
      </c>
      <c r="Z124" s="34">
        <v>1.4695390179956191</v>
      </c>
      <c r="AA124" s="34">
        <v>1.4670419363827925</v>
      </c>
      <c r="AB124" s="34">
        <v>1.4650003056020529</v>
      </c>
      <c r="AC124" s="34">
        <v>1.4633311213798199</v>
      </c>
      <c r="AD124" s="34">
        <v>1.4619664749109136</v>
      </c>
      <c r="AE124" s="34">
        <v>1.4608508226487773</v>
      </c>
      <c r="AF124" s="34">
        <v>1.4599387426799002</v>
      </c>
      <c r="AG124" s="34">
        <v>1.4591930944251075</v>
      </c>
      <c r="AH124" s="34">
        <v>1.4585835109663869</v>
      </c>
      <c r="AI124" s="34">
        <v>1.4580851648202402</v>
      </c>
      <c r="AJ124" s="34">
        <v>1.4576777580553029</v>
      </c>
      <c r="AK124" s="34">
        <v>1.4573446962336636</v>
      </c>
      <c r="AL124" s="34">
        <v>1.4570724128509576</v>
      </c>
      <c r="AM124" s="34">
        <v>1.4568498169272543</v>
      </c>
      <c r="AN124" s="34">
        <v>1.456667841336496</v>
      </c>
      <c r="AO124" s="34">
        <v>1.4565190735232973</v>
      </c>
      <c r="AP124" s="34">
        <v>1.4563974535895536</v>
      </c>
      <c r="AQ124" s="34">
        <v>1.4562980274657855</v>
      </c>
    </row>
    <row r="125" spans="1:43" x14ac:dyDescent="0.2">
      <c r="A125" s="30">
        <v>36644</v>
      </c>
      <c r="B125" s="31">
        <v>1.0287000000000006</v>
      </c>
      <c r="C125" s="31">
        <v>1.3216000000000001</v>
      </c>
      <c r="D125" s="31">
        <v>1.4327000000000005</v>
      </c>
      <c r="F125" s="31">
        <v>1.0287000000000006</v>
      </c>
      <c r="G125" s="31">
        <v>1.3216000000000001</v>
      </c>
      <c r="H125" s="31">
        <v>1.4327000000000005</v>
      </c>
      <c r="I125" s="34">
        <v>1.359221595398197</v>
      </c>
      <c r="J125" s="34">
        <v>1.3372518184470774</v>
      </c>
      <c r="K125" s="34">
        <v>1.3386619813197056</v>
      </c>
      <c r="L125" s="34">
        <v>1.3496871836280833</v>
      </c>
      <c r="M125" s="34">
        <v>1.3637438527041454</v>
      </c>
      <c r="N125" s="34">
        <v>1.3778178005499235</v>
      </c>
      <c r="O125" s="34">
        <v>1.3906487059575883</v>
      </c>
      <c r="P125" s="34">
        <v>1.4018197150787319</v>
      </c>
      <c r="Q125" s="34">
        <v>1.4113034180380042</v>
      </c>
      <c r="R125" s="34">
        <v>1.4192378529619836</v>
      </c>
      <c r="S125" s="34">
        <v>1.4258181992807895</v>
      </c>
      <c r="T125" s="34">
        <v>1.4312463575154755</v>
      </c>
      <c r="U125" s="34">
        <v>1.435709201739249</v>
      </c>
      <c r="V125" s="34">
        <v>1.4393707692421651</v>
      </c>
      <c r="W125" s="34">
        <v>1.4423709903352859</v>
      </c>
      <c r="X125" s="34">
        <v>1.4448272800402038</v>
      </c>
      <c r="Y125" s="34">
        <v>1.4468371945301919</v>
      </c>
      <c r="Z125" s="34">
        <v>1.4484813024957348</v>
      </c>
      <c r="AA125" s="34">
        <v>1.4498258944529141</v>
      </c>
      <c r="AB125" s="34">
        <v>1.4509253851903792</v>
      </c>
      <c r="AC125" s="34">
        <v>1.4518243751559328</v>
      </c>
      <c r="AD125" s="34">
        <v>1.452559386283315</v>
      </c>
      <c r="AE125" s="34">
        <v>1.4531603074094248</v>
      </c>
      <c r="AF125" s="34">
        <v>1.4536515896651829</v>
      </c>
      <c r="AG125" s="34">
        <v>1.4540532308993612</v>
      </c>
      <c r="AH125" s="34">
        <v>1.4543815842098204</v>
      </c>
      <c r="AI125" s="34">
        <v>1.4546500208923674</v>
      </c>
      <c r="AJ125" s="34">
        <v>1.4548694734394487</v>
      </c>
      <c r="AK125" s="34">
        <v>1.4550488799888122</v>
      </c>
      <c r="AL125" s="34">
        <v>1.4551955479498797</v>
      </c>
      <c r="AM125" s="34">
        <v>1.4553154514223707</v>
      </c>
      <c r="AN125" s="34">
        <v>1.4554134744185985</v>
      </c>
      <c r="AO125" s="34">
        <v>1.4554936097424305</v>
      </c>
      <c r="AP125" s="34">
        <v>1.4555591215974406</v>
      </c>
      <c r="AQ125" s="34">
        <v>1.4556126785328933</v>
      </c>
    </row>
    <row r="126" spans="1:43" x14ac:dyDescent="0.2">
      <c r="A126" s="30">
        <v>36677</v>
      </c>
      <c r="B126" s="31">
        <v>1.7295000000000016</v>
      </c>
      <c r="C126" s="31">
        <v>1.911999999999999</v>
      </c>
      <c r="D126" s="31">
        <v>1.8125999999999998</v>
      </c>
      <c r="F126" s="31">
        <v>1.7295000000000016</v>
      </c>
      <c r="G126" s="31">
        <v>1.911999999999999</v>
      </c>
      <c r="H126" s="31">
        <v>1.8125999999999998</v>
      </c>
      <c r="I126" s="34">
        <v>1.6948185224028327</v>
      </c>
      <c r="J126" s="34">
        <v>1.62500966640049</v>
      </c>
      <c r="K126" s="34">
        <v>1.5810785321517475</v>
      </c>
      <c r="L126" s="34">
        <v>1.5516985343761858</v>
      </c>
      <c r="M126" s="34">
        <v>1.5309374879378042</v>
      </c>
      <c r="N126" s="34">
        <v>1.5155929432130244</v>
      </c>
      <c r="O126" s="34">
        <v>1.5038640996509516</v>
      </c>
      <c r="P126" s="34">
        <v>1.4946851909798762</v>
      </c>
      <c r="Q126" s="34">
        <v>1.4873875274328894</v>
      </c>
      <c r="R126" s="34">
        <v>1.4815256782287856</v>
      </c>
      <c r="S126" s="34">
        <v>1.4767862078675762</v>
      </c>
      <c r="T126" s="34">
        <v>1.4729383444108468</v>
      </c>
      <c r="U126" s="34">
        <v>1.4698062494091937</v>
      </c>
      <c r="V126" s="34">
        <v>1.4672526434071687</v>
      </c>
      <c r="W126" s="34">
        <v>1.4651685727501607</v>
      </c>
      <c r="X126" s="34">
        <v>1.4634666271438186</v>
      </c>
      <c r="Y126" s="34">
        <v>1.4620761919742227</v>
      </c>
      <c r="Z126" s="34">
        <v>1.4609399692706082</v>
      </c>
      <c r="AA126" s="34">
        <v>1.4600113370644503</v>
      </c>
      <c r="AB126" s="34">
        <v>1.4592522938561361</v>
      </c>
      <c r="AC126" s="34">
        <v>1.4586318306745283</v>
      </c>
      <c r="AD126" s="34">
        <v>1.4581246269646273</v>
      </c>
      <c r="AE126" s="34">
        <v>1.4577099981245607</v>
      </c>
      <c r="AF126" s="34">
        <v>1.457371042100605</v>
      </c>
      <c r="AG126" s="34">
        <v>1.4570939453080323</v>
      </c>
      <c r="AH126" s="34">
        <v>1.4568674170585716</v>
      </c>
      <c r="AI126" s="34">
        <v>1.4566822281486143</v>
      </c>
      <c r="AJ126" s="34">
        <v>1.4565308341398981</v>
      </c>
      <c r="AK126" s="34">
        <v>1.4564070676402476</v>
      </c>
      <c r="AL126" s="34">
        <v>1.456305886870344</v>
      </c>
      <c r="AM126" s="34">
        <v>1.4562231701817647</v>
      </c>
      <c r="AN126" s="34">
        <v>1.4561555481080124</v>
      </c>
      <c r="AO126" s="34">
        <v>1.4561002660822648</v>
      </c>
      <c r="AP126" s="34">
        <v>1.4560550722167562</v>
      </c>
      <c r="AQ126" s="34">
        <v>1.4560181255657967</v>
      </c>
    </row>
    <row r="127" spans="1:43" x14ac:dyDescent="0.2">
      <c r="A127" s="30">
        <v>36707</v>
      </c>
      <c r="B127" s="31">
        <v>2.5227000000000004</v>
      </c>
      <c r="C127" s="31">
        <v>1.8861000000000026</v>
      </c>
      <c r="D127" s="31">
        <v>1.5897000000000006</v>
      </c>
      <c r="F127" s="31">
        <v>2.5227000000000004</v>
      </c>
      <c r="G127" s="31">
        <v>1.8861000000000026</v>
      </c>
      <c r="H127" s="31">
        <v>1.5897000000000006</v>
      </c>
      <c r="I127" s="34">
        <v>1.7455725019765986</v>
      </c>
      <c r="J127" s="34">
        <v>1.7844099735939176</v>
      </c>
      <c r="K127" s="34">
        <v>1.7712118629190983</v>
      </c>
      <c r="L127" s="34">
        <v>1.7375606088221947</v>
      </c>
      <c r="M127" s="34">
        <v>1.6983942603345126</v>
      </c>
      <c r="N127" s="34">
        <v>1.6604184022002764</v>
      </c>
      <c r="O127" s="34">
        <v>1.626321368175756</v>
      </c>
      <c r="P127" s="34">
        <v>1.5968801675022044</v>
      </c>
      <c r="Q127" s="34">
        <v>1.5720057165996546</v>
      </c>
      <c r="R127" s="34">
        <v>1.5512550654565167</v>
      </c>
      <c r="S127" s="34">
        <v>1.5340765259587759</v>
      </c>
      <c r="T127" s="34">
        <v>1.5199217749653855</v>
      </c>
      <c r="U127" s="34">
        <v>1.5082924921049501</v>
      </c>
      <c r="V127" s="34">
        <v>1.4987554893362935</v>
      </c>
      <c r="W127" s="34">
        <v>1.4909433016669686</v>
      </c>
      <c r="X127" s="34">
        <v>1.4845486247225785</v>
      </c>
      <c r="Y127" s="34">
        <v>1.4793166577735972</v>
      </c>
      <c r="Z127" s="34">
        <v>1.4750372412381412</v>
      </c>
      <c r="AA127" s="34">
        <v>1.4715376012002521</v>
      </c>
      <c r="AB127" s="34">
        <v>1.4686759896398602</v>
      </c>
      <c r="AC127" s="34">
        <v>1.4663362632188837</v>
      </c>
      <c r="AD127" s="34">
        <v>1.4644233360901644</v>
      </c>
      <c r="AE127" s="34">
        <v>1.4628594025583475</v>
      </c>
      <c r="AF127" s="34">
        <v>1.4615808178306651</v>
      </c>
      <c r="AG127" s="34">
        <v>1.4605355317031561</v>
      </c>
      <c r="AH127" s="34">
        <v>1.4596809820589183</v>
      </c>
      <c r="AI127" s="34">
        <v>1.4589823683264249</v>
      </c>
      <c r="AJ127" s="34">
        <v>1.4584112376793148</v>
      </c>
      <c r="AK127" s="34">
        <v>1.4579443280145732</v>
      </c>
      <c r="AL127" s="34">
        <v>1.4575626214305846</v>
      </c>
      <c r="AM127" s="34">
        <v>1.4572505700957115</v>
      </c>
      <c r="AN127" s="34">
        <v>1.4569954632079996</v>
      </c>
      <c r="AO127" s="34">
        <v>1.4567869093825976</v>
      </c>
      <c r="AP127" s="34">
        <v>1.4566164134469881</v>
      </c>
      <c r="AQ127" s="34">
        <v>1.4564770304391048</v>
      </c>
    </row>
    <row r="128" spans="1:43" x14ac:dyDescent="0.2">
      <c r="A128" s="30">
        <v>36738</v>
      </c>
      <c r="B128" s="31">
        <v>2.5871999999999993</v>
      </c>
      <c r="C128" s="31">
        <v>2.4020999999999972</v>
      </c>
      <c r="D128" s="31">
        <v>2.1530000000000022</v>
      </c>
      <c r="F128" s="31">
        <v>2.5871999999999993</v>
      </c>
      <c r="G128" s="31">
        <v>2.4020999999999972</v>
      </c>
      <c r="H128" s="31">
        <v>2.1530000000000022</v>
      </c>
      <c r="I128" s="34">
        <v>2.0451979699748537</v>
      </c>
      <c r="J128" s="34">
        <v>1.947918254256825</v>
      </c>
      <c r="K128" s="34">
        <v>1.863553514219191</v>
      </c>
      <c r="L128" s="34">
        <v>1.7920263876391367</v>
      </c>
      <c r="M128" s="34">
        <v>1.7321992166760114</v>
      </c>
      <c r="N128" s="34">
        <v>1.6825740996169718</v>
      </c>
      <c r="O128" s="34">
        <v>1.6416262882275334</v>
      </c>
      <c r="P128" s="34">
        <v>1.6079505490845285</v>
      </c>
      <c r="Q128" s="34">
        <v>1.5803141370206084</v>
      </c>
      <c r="R128" s="34">
        <v>1.5576648607320467</v>
      </c>
      <c r="S128" s="34">
        <v>1.5391190466942199</v>
      </c>
      <c r="T128" s="34">
        <v>1.5239418488505514</v>
      </c>
      <c r="U128" s="34">
        <v>1.5115259418904281</v>
      </c>
      <c r="V128" s="34">
        <v>1.5013713470502839</v>
      </c>
      <c r="W128" s="34">
        <v>1.4930674815662657</v>
      </c>
      <c r="X128" s="34">
        <v>1.4862777124674196</v>
      </c>
      <c r="Y128" s="34">
        <v>1.4807263208741497</v>
      </c>
      <c r="Z128" s="34">
        <v>1.476187629079222</v>
      </c>
      <c r="AA128" s="34">
        <v>1.4724769974232996</v>
      </c>
      <c r="AB128" s="34">
        <v>1.4694434035734842</v>
      </c>
      <c r="AC128" s="34">
        <v>1.4669633439262295</v>
      </c>
      <c r="AD128" s="34">
        <v>1.4649358309461649</v>
      </c>
      <c r="AE128" s="34">
        <v>1.4632782944320724</v>
      </c>
      <c r="AF128" s="34">
        <v>1.461923225983508</v>
      </c>
      <c r="AG128" s="34">
        <v>1.4608154332830272</v>
      </c>
      <c r="AH128" s="34">
        <v>1.4599097940968386</v>
      </c>
      <c r="AI128" s="34">
        <v>1.4591694194302853</v>
      </c>
      <c r="AJ128" s="34">
        <v>1.4585641515058465</v>
      </c>
      <c r="AK128" s="34">
        <v>1.4580693356395573</v>
      </c>
      <c r="AL128" s="34">
        <v>1.4576648161266916</v>
      </c>
      <c r="AM128" s="34">
        <v>1.4573341153077317</v>
      </c>
      <c r="AN128" s="34">
        <v>1.4570637624131091</v>
      </c>
      <c r="AO128" s="34">
        <v>1.4568427448681718</v>
      </c>
      <c r="AP128" s="34">
        <v>1.4566620597185542</v>
      </c>
      <c r="AQ128" s="34">
        <v>1.456514346909354</v>
      </c>
    </row>
    <row r="129" spans="1:43" x14ac:dyDescent="0.2">
      <c r="A129" s="30">
        <v>36769</v>
      </c>
      <c r="B129" s="31">
        <v>3.2222000000000008</v>
      </c>
      <c r="C129" s="31">
        <v>2.2796000000000021</v>
      </c>
      <c r="D129" s="31">
        <v>2.0517000000000003</v>
      </c>
      <c r="F129" s="31">
        <v>3.2222000000000008</v>
      </c>
      <c r="G129" s="31">
        <v>2.2796000000000021</v>
      </c>
      <c r="H129" s="31">
        <v>2.0517000000000003</v>
      </c>
      <c r="I129" s="34">
        <v>2.1291752220790667</v>
      </c>
      <c r="J129" s="34">
        <v>2.0996781197403536</v>
      </c>
      <c r="K129" s="34">
        <v>2.0291297571064484</v>
      </c>
      <c r="L129" s="34">
        <v>1.9481721379854726</v>
      </c>
      <c r="M129" s="34">
        <v>1.8702838713268757</v>
      </c>
      <c r="N129" s="34">
        <v>1.8007106404733915</v>
      </c>
      <c r="O129" s="34">
        <v>1.7408534388981747</v>
      </c>
      <c r="P129" s="34">
        <v>1.690409896597358</v>
      </c>
      <c r="Q129" s="34">
        <v>1.6484051470352186</v>
      </c>
      <c r="R129" s="34">
        <v>1.613675539831571</v>
      </c>
      <c r="S129" s="34">
        <v>1.5850845319631301</v>
      </c>
      <c r="T129" s="34">
        <v>1.5616091667542136</v>
      </c>
      <c r="U129" s="34">
        <v>1.5423655305664323</v>
      </c>
      <c r="V129" s="34">
        <v>1.526606768653002</v>
      </c>
      <c r="W129" s="34">
        <v>1.5137099483356735</v>
      </c>
      <c r="X129" s="34">
        <v>1.5031594883267585</v>
      </c>
      <c r="Y129" s="34">
        <v>1.4945306516929449</v>
      </c>
      <c r="Z129" s="34">
        <v>1.4874745446032218</v>
      </c>
      <c r="AA129" s="34">
        <v>1.4817050840653339</v>
      </c>
      <c r="AB129" s="34">
        <v>1.4769879508917685</v>
      </c>
      <c r="AC129" s="34">
        <v>1.4731313571933957</v>
      </c>
      <c r="AD129" s="34">
        <v>1.4699783952290573</v>
      </c>
      <c r="AE129" s="34">
        <v>1.4674007292351328</v>
      </c>
      <c r="AF129" s="34">
        <v>1.4652934109429365</v>
      </c>
      <c r="AG129" s="34">
        <v>1.4635706269972406</v>
      </c>
      <c r="AH129" s="34">
        <v>1.4621622150614424</v>
      </c>
      <c r="AI129" s="34">
        <v>1.4610108118718592</v>
      </c>
      <c r="AJ129" s="34">
        <v>1.4600695197505702</v>
      </c>
      <c r="AK129" s="34">
        <v>1.459299997915255</v>
      </c>
      <c r="AL129" s="34">
        <v>1.4586709015600723</v>
      </c>
      <c r="AM129" s="34">
        <v>1.4581566055011226</v>
      </c>
      <c r="AN129" s="34">
        <v>1.457736160591375</v>
      </c>
      <c r="AO129" s="34">
        <v>1.4573924404978464</v>
      </c>
      <c r="AP129" s="34">
        <v>1.4571114441391901</v>
      </c>
      <c r="AQ129" s="34">
        <v>1.456881725397043</v>
      </c>
    </row>
    <row r="130" spans="1:43" x14ac:dyDescent="0.2">
      <c r="A130" s="30">
        <v>36798</v>
      </c>
      <c r="B130" s="31">
        <v>2.3648000000000025</v>
      </c>
      <c r="C130" s="31">
        <v>1.6823999999999977</v>
      </c>
      <c r="D130" s="31">
        <v>1.6809999999999974</v>
      </c>
      <c r="F130" s="31">
        <v>2.3648000000000025</v>
      </c>
      <c r="G130" s="31">
        <v>1.6823999999999977</v>
      </c>
      <c r="H130" s="31">
        <v>1.6809999999999974</v>
      </c>
      <c r="I130" s="34">
        <v>1.7654044493960184</v>
      </c>
      <c r="J130" s="34">
        <v>1.7709698496568866</v>
      </c>
      <c r="K130" s="34">
        <v>1.7442186838124416</v>
      </c>
      <c r="L130" s="34">
        <v>1.7068717579233317</v>
      </c>
      <c r="M130" s="34">
        <v>1.6686700127107257</v>
      </c>
      <c r="N130" s="34">
        <v>1.6336298134522833</v>
      </c>
      <c r="O130" s="34">
        <v>1.6030872110374779</v>
      </c>
      <c r="P130" s="34">
        <v>1.5771715948728504</v>
      </c>
      <c r="Q130" s="34">
        <v>1.5555116265228244</v>
      </c>
      <c r="R130" s="34">
        <v>1.5375667692677328</v>
      </c>
      <c r="S130" s="34">
        <v>1.522777161510406</v>
      </c>
      <c r="T130" s="34">
        <v>1.510626241313028</v>
      </c>
      <c r="U130" s="34">
        <v>1.5006622638422396</v>
      </c>
      <c r="V130" s="34">
        <v>1.4925011532124828</v>
      </c>
      <c r="W130" s="34">
        <v>1.4858214971648425</v>
      </c>
      <c r="X130" s="34">
        <v>1.4803567942882283</v>
      </c>
      <c r="Y130" s="34">
        <v>1.4758872848515392</v>
      </c>
      <c r="Z130" s="34">
        <v>1.4722323541651974</v>
      </c>
      <c r="AA130" s="34">
        <v>1.469243860621785</v>
      </c>
      <c r="AB130" s="34">
        <v>1.4668004486384096</v>
      </c>
      <c r="AC130" s="34">
        <v>1.4648027818661897</v>
      </c>
      <c r="AD130" s="34">
        <v>1.4631695867341554</v>
      </c>
      <c r="AE130" s="34">
        <v>1.4618343877577158</v>
      </c>
      <c r="AF130" s="34">
        <v>1.4607428232172548</v>
      </c>
      <c r="AG130" s="34">
        <v>1.4598504428341452</v>
      </c>
      <c r="AH130" s="34">
        <v>1.4591209033227022</v>
      </c>
      <c r="AI130" s="34">
        <v>1.4585244911687731</v>
      </c>
      <c r="AJ130" s="34">
        <v>1.4580369139218623</v>
      </c>
      <c r="AK130" s="34">
        <v>1.4576383115141054</v>
      </c>
      <c r="AL130" s="34">
        <v>1.4573124477180077</v>
      </c>
      <c r="AM130" s="34">
        <v>1.4570460490059778</v>
      </c>
      <c r="AN130" s="34">
        <v>1.4568282639829984</v>
      </c>
      <c r="AO130" s="34">
        <v>1.4566502214258072</v>
      </c>
      <c r="AP130" s="34">
        <v>1.4565046689530918</v>
      </c>
      <c r="AQ130" s="34">
        <v>1.4563856776224529</v>
      </c>
    </row>
    <row r="131" spans="1:43" x14ac:dyDescent="0.2">
      <c r="A131" s="30">
        <v>36830</v>
      </c>
      <c r="B131" s="31">
        <v>0.86750000000000005</v>
      </c>
      <c r="C131" s="31">
        <v>1.3374999999999999</v>
      </c>
      <c r="D131" s="31">
        <v>1.8177000000000021</v>
      </c>
      <c r="F131" s="31">
        <v>0.86750000000000005</v>
      </c>
      <c r="G131" s="31">
        <v>1.3374999999999999</v>
      </c>
      <c r="H131" s="31">
        <v>1.8177000000000021</v>
      </c>
      <c r="I131" s="34">
        <v>1.528643409561246</v>
      </c>
      <c r="J131" s="34">
        <v>1.3999691604848308</v>
      </c>
      <c r="K131" s="34">
        <v>1.3503585876205768</v>
      </c>
      <c r="L131" s="34">
        <v>1.3385581422910584</v>
      </c>
      <c r="M131" s="34">
        <v>1.3438156761870799</v>
      </c>
      <c r="N131" s="34">
        <v>1.3558517561861658</v>
      </c>
      <c r="O131" s="34">
        <v>1.3697151011794741</v>
      </c>
      <c r="P131" s="34">
        <v>1.3831439784263864</v>
      </c>
      <c r="Q131" s="34">
        <v>1.3952150105122072</v>
      </c>
      <c r="R131" s="34">
        <v>1.4056538469500761</v>
      </c>
      <c r="S131" s="34">
        <v>1.4144860561510273</v>
      </c>
      <c r="T131" s="34">
        <v>1.4218626489919202</v>
      </c>
      <c r="U131" s="34">
        <v>1.4279749260674373</v>
      </c>
      <c r="V131" s="34">
        <v>1.4330147044565829</v>
      </c>
      <c r="W131" s="34">
        <v>1.4371573174901713</v>
      </c>
      <c r="X131" s="34">
        <v>1.4405557956079658</v>
      </c>
      <c r="Y131" s="34">
        <v>1.4433403217267158</v>
      </c>
      <c r="Z131" s="34">
        <v>1.4456199854866922</v>
      </c>
      <c r="AA131" s="34">
        <v>1.4474853671756251</v>
      </c>
      <c r="AB131" s="34">
        <v>1.4490112518731972</v>
      </c>
      <c r="AC131" s="34">
        <v>1.4502591635599253</v>
      </c>
      <c r="AD131" s="34">
        <v>1.4512796021112879</v>
      </c>
      <c r="AE131" s="34">
        <v>1.4521139588478229</v>
      </c>
      <c r="AF131" s="34">
        <v>1.4527961281093131</v>
      </c>
      <c r="AG131" s="34">
        <v>1.4533538487044173</v>
      </c>
      <c r="AH131" s="34">
        <v>1.4538098131725272</v>
      </c>
      <c r="AI131" s="34">
        <v>1.4541825812582791</v>
      </c>
      <c r="AJ131" s="34">
        <v>1.4544873301861425</v>
      </c>
      <c r="AK131" s="34">
        <v>1.4547364698632608</v>
      </c>
      <c r="AL131" s="34">
        <v>1.4549401467882708</v>
      </c>
      <c r="AM131" s="34">
        <v>1.4551066565166439</v>
      </c>
      <c r="AN131" s="34">
        <v>1.4552427811276427</v>
      </c>
      <c r="AO131" s="34">
        <v>1.4553540652513282</v>
      </c>
      <c r="AP131" s="34">
        <v>1.4554450418001355</v>
      </c>
      <c r="AQ131" s="34">
        <v>1.4555194165476222</v>
      </c>
    </row>
    <row r="132" spans="1:43" x14ac:dyDescent="0.2">
      <c r="A132" s="30">
        <v>36860</v>
      </c>
      <c r="B132" s="31">
        <v>2.0684000000000005</v>
      </c>
      <c r="C132" s="31">
        <v>2.665899999999997</v>
      </c>
      <c r="D132" s="31">
        <v>2.1112000000000002</v>
      </c>
      <c r="F132" s="31">
        <v>2.0684000000000005</v>
      </c>
      <c r="G132" s="31">
        <v>2.665899999999997</v>
      </c>
      <c r="H132" s="31">
        <v>2.1112000000000002</v>
      </c>
      <c r="I132" s="34">
        <v>1.9066124205264388</v>
      </c>
      <c r="J132" s="34">
        <v>1.7849473816509744</v>
      </c>
      <c r="K132" s="34">
        <v>1.7067087495285616</v>
      </c>
      <c r="L132" s="34">
        <v>1.6525888381301996</v>
      </c>
      <c r="M132" s="34">
        <v>1.6128864431227883</v>
      </c>
      <c r="N132" s="34">
        <v>1.5825129211675566</v>
      </c>
      <c r="O132" s="34">
        <v>1.5586316572384176</v>
      </c>
      <c r="P132" s="34">
        <v>1.5395374232315144</v>
      </c>
      <c r="Q132" s="34">
        <v>1.5241194469151751</v>
      </c>
      <c r="R132" s="34">
        <v>1.511599663019195</v>
      </c>
      <c r="S132" s="34">
        <v>1.5014012503291709</v>
      </c>
      <c r="T132" s="34">
        <v>1.4930794343886162</v>
      </c>
      <c r="U132" s="34">
        <v>1.4862825872602643</v>
      </c>
      <c r="V132" s="34">
        <v>1.4807285371434864</v>
      </c>
      <c r="W132" s="34">
        <v>1.4761888992906393</v>
      </c>
      <c r="X132" s="34">
        <v>1.472477938465254</v>
      </c>
      <c r="Y132" s="34">
        <v>1.4694442121562656</v>
      </c>
      <c r="Z132" s="34">
        <v>1.4669640693024373</v>
      </c>
      <c r="AA132" s="34">
        <v>1.4649364789128565</v>
      </c>
      <c r="AB132" s="34">
        <v>1.4632788632749809</v>
      </c>
      <c r="AC132" s="34">
        <v>1.4619237165410148</v>
      </c>
      <c r="AD132" s="34">
        <v>1.4608158501392647</v>
      </c>
      <c r="AE132" s="34">
        <v>1.4599101443647802</v>
      </c>
      <c r="AF132" s="34">
        <v>1.4591697113308446</v>
      </c>
      <c r="AG132" s="34">
        <v>1.4585643933329986</v>
      </c>
      <c r="AH132" s="34">
        <v>1.4580695351503703</v>
      </c>
      <c r="AI132" s="34">
        <v>1.4576649802486892</v>
      </c>
      <c r="AJ132" s="34">
        <v>1.4573342500476107</v>
      </c>
      <c r="AK132" s="34">
        <v>1.4570638728790952</v>
      </c>
      <c r="AL132" s="34">
        <v>1.4568428353485907</v>
      </c>
      <c r="AM132" s="34">
        <v>1.4566621337822803</v>
      </c>
      <c r="AN132" s="34">
        <v>1.4565144075091638</v>
      </c>
      <c r="AO132" s="34">
        <v>1.4563936390523697</v>
      </c>
      <c r="AP132" s="34">
        <v>1.4562949090245783</v>
      </c>
      <c r="AQ132" s="34">
        <v>1.4562141957476811</v>
      </c>
    </row>
    <row r="134" spans="1:43" s="40" customFormat="1" ht="5.25" customHeight="1" x14ac:dyDescent="0.2">
      <c r="A134" s="39"/>
    </row>
    <row r="136" spans="1:43" ht="15" x14ac:dyDescent="0.2">
      <c r="A136" s="29" t="s">
        <v>224</v>
      </c>
    </row>
    <row r="137" spans="1:43" ht="15" x14ac:dyDescent="0.2">
      <c r="A137" s="29"/>
    </row>
    <row r="138" spans="1:43" ht="15" x14ac:dyDescent="0.2">
      <c r="A138" s="29" t="s">
        <v>248</v>
      </c>
      <c r="F138" s="42">
        <v>30.3139</v>
      </c>
      <c r="G138" s="43">
        <v>29.008600000000001</v>
      </c>
      <c r="H138" s="43">
        <v>28.711099999999998</v>
      </c>
      <c r="I138" s="43">
        <v>28.011987579473562</v>
      </c>
      <c r="J138" s="43">
        <v>27.379152618349028</v>
      </c>
      <c r="K138" s="43">
        <v>26.850991250471438</v>
      </c>
      <c r="L138" s="43">
        <v>26.360611161869802</v>
      </c>
      <c r="M138" s="43">
        <v>25.951613556877209</v>
      </c>
      <c r="N138" s="43">
        <v>25.578387078832446</v>
      </c>
      <c r="O138" s="43">
        <v>25.219968342761582</v>
      </c>
      <c r="P138" s="43">
        <v>24.866862576768487</v>
      </c>
      <c r="Q138" s="43">
        <v>24.516380553084826</v>
      </c>
      <c r="R138" s="43">
        <v>23.757500336980808</v>
      </c>
      <c r="S138" s="43">
        <v>22.74859874967083</v>
      </c>
      <c r="T138" s="43">
        <v>22.076420565611386</v>
      </c>
      <c r="U138" s="43">
        <v>21.620117412739738</v>
      </c>
      <c r="V138" s="43">
        <v>20.969771462856514</v>
      </c>
      <c r="W138" s="44">
        <v>20.243811100709358</v>
      </c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</row>
    <row r="139" spans="1:43" ht="15" x14ac:dyDescent="0.2">
      <c r="A139" s="29"/>
    </row>
    <row r="141" spans="1:43" s="15" customFormat="1" x14ac:dyDescent="0.2">
      <c r="A141" s="15" t="s">
        <v>18</v>
      </c>
      <c r="F141" s="15" t="s">
        <v>0</v>
      </c>
      <c r="G141" s="15" t="s">
        <v>1</v>
      </c>
      <c r="H141" s="15" t="s">
        <v>2</v>
      </c>
      <c r="I141" s="15" t="s">
        <v>3</v>
      </c>
      <c r="J141" s="15" t="s">
        <v>4</v>
      </c>
      <c r="K141" s="15" t="s">
        <v>5</v>
      </c>
      <c r="L141" s="15" t="s">
        <v>6</v>
      </c>
      <c r="M141" s="15" t="s">
        <v>7</v>
      </c>
      <c r="N141" s="15" t="s">
        <v>8</v>
      </c>
      <c r="O141" t="s">
        <v>9</v>
      </c>
      <c r="P141" t="s">
        <v>10</v>
      </c>
      <c r="Q141" t="s">
        <v>11</v>
      </c>
      <c r="R141" t="s">
        <v>12</v>
      </c>
      <c r="S141" t="s">
        <v>13</v>
      </c>
      <c r="T141" t="s">
        <v>14</v>
      </c>
      <c r="U141" t="s">
        <v>15</v>
      </c>
      <c r="V141" t="s">
        <v>16</v>
      </c>
      <c r="W141" t="s">
        <v>17</v>
      </c>
    </row>
    <row r="142" spans="1:43" x14ac:dyDescent="0.2">
      <c r="A142" s="15"/>
    </row>
    <row r="143" spans="1:43" s="31" customFormat="1" ht="11.25" x14ac:dyDescent="0.2">
      <c r="A143" s="41">
        <v>33634</v>
      </c>
      <c r="F143" s="31">
        <f>BrentForwardCurves!B3-'Forward curve model'!F26</f>
        <v>15.297499999999999</v>
      </c>
      <c r="G143" s="31">
        <f>BrentForwardCurves!C3-'Forward curve model'!G26</f>
        <v>14.96</v>
      </c>
      <c r="H143" s="31">
        <f>BrentForwardCurves!D3-'Forward curve model'!H26</f>
        <v>14.76</v>
      </c>
      <c r="I143" s="31">
        <f>BrentForwardCurves!E3-'Forward curve model'!I26</f>
        <v>15.177401462827707</v>
      </c>
      <c r="J143" s="31">
        <f>BrentForwardCurves!F3-'Forward curve model'!J26</f>
        <v>15.451349098749466</v>
      </c>
      <c r="K143" s="31">
        <f>BrentForwardCurves!G3-'Forward curve model'!K26</f>
        <v>15.692890719446016</v>
      </c>
      <c r="L143" s="31">
        <f>BrentForwardCurves!H3-'Forward curve model'!L26</f>
        <v>15.918646351086608</v>
      </c>
      <c r="M143" s="31">
        <f>BrentForwardCurves!I3-'Forward curve model'!M26</f>
        <v>16.048132452775075</v>
      </c>
      <c r="N143" s="31">
        <f>BrentForwardCurves!J3-'Forward curve model'!N26</f>
        <v>15.962025186305436</v>
      </c>
      <c r="O143" s="31">
        <f>BrentForwardCurves!K3-'Forward curve model'!O26</f>
        <v>-1.6626026395012514</v>
      </c>
      <c r="P143" s="31">
        <f>BrentForwardCurves!L3-'Forward curve model'!P26</f>
        <v>-1.6228650287342934</v>
      </c>
      <c r="Q143" s="31">
        <f>BrentForwardCurves!M3-'Forward curve model'!Q26</f>
        <v>-1.5913408181372504</v>
      </c>
      <c r="R143" s="31">
        <f>BrentForwardCurves!N3-'Forward curve model'!R26</f>
        <v>-1.5660698758747136</v>
      </c>
      <c r="S143" s="31">
        <f>BrentForwardCurves!O3-'Forward curve model'!S26</f>
        <v>-1.5456713793890171</v>
      </c>
      <c r="T143" s="31">
        <f>BrentForwardCurves!P3-'Forward curve model'!T26</f>
        <v>-1.5291314443990474</v>
      </c>
      <c r="U143" s="31">
        <f>BrentForwardCurves!Q3-'Forward curve model'!U26</f>
        <v>-1.5156809357903156</v>
      </c>
      <c r="V143" s="31">
        <f>BrentForwardCurves!R3-'Forward curve model'!V26</f>
        <v>-1.5047221566546005</v>
      </c>
      <c r="W143" s="31">
        <f>BrentForwardCurves!S3-'Forward curve model'!W26</f>
        <v>-1.4957826789035764</v>
      </c>
    </row>
    <row r="144" spans="1:43" s="31" customFormat="1" ht="11.25" x14ac:dyDescent="0.2">
      <c r="A144" s="41">
        <v>33662</v>
      </c>
      <c r="F144" s="31">
        <f>BrentForwardCurves!B4-'Forward curve model'!F27</f>
        <v>15.749000000000001</v>
      </c>
      <c r="G144" s="31">
        <f>BrentForwardCurves!C4-'Forward curve model'!G27</f>
        <v>15.401</v>
      </c>
      <c r="H144" s="31">
        <f>BrentForwardCurves!D4-'Forward curve model'!H27</f>
        <v>15.1935</v>
      </c>
      <c r="I144" s="31">
        <f>BrentForwardCurves!E4-'Forward curve model'!I27</f>
        <v>15.605788787387475</v>
      </c>
      <c r="J144" s="31">
        <f>BrentForwardCurves!F4-'Forward curve model'!J27</f>
        <v>15.860673982401032</v>
      </c>
      <c r="K144" s="31">
        <f>BrentForwardCurves!G4-'Forward curve model'!K27</f>
        <v>16.060843578334204</v>
      </c>
      <c r="L144" s="31">
        <f>BrentForwardCurves!H4-'Forward curve model'!L27</f>
        <v>16.233531056128584</v>
      </c>
      <c r="M144" s="31">
        <f>BrentForwardCurves!I4-'Forward curve model'!M27</f>
        <v>16.296574719965005</v>
      </c>
      <c r="N144" s="31">
        <f>BrentForwardCurves!J4-'Forward curve model'!N27</f>
        <v>16.162489620176874</v>
      </c>
      <c r="O144" s="31">
        <f>BrentForwardCurves!K4-'Forward curve model'!O27</f>
        <v>-1.5987497725166548</v>
      </c>
      <c r="P144" s="31">
        <f>BrentForwardCurves!L4-'Forward curve model'!P27</f>
        <v>-1.5704782274039317</v>
      </c>
      <c r="Q144" s="31">
        <f>BrentForwardCurves!M4-'Forward curve model'!Q27</f>
        <v>-1.5484176799918044</v>
      </c>
      <c r="R144" s="31">
        <f>BrentForwardCurves!N4-'Forward curve model'!R27</f>
        <v>-1.5309298126472926</v>
      </c>
      <c r="S144" s="31">
        <f>BrentForwardCurves!O4-'Forward curve model'!S27</f>
        <v>-1.5169180577643864</v>
      </c>
      <c r="T144" s="31">
        <f>BrentForwardCurves!P4-'Forward curve model'!T27</f>
        <v>-1.5056117795376942</v>
      </c>
      <c r="U144" s="31">
        <f>BrentForwardCurves!Q4-'Forward curve model'!U27</f>
        <v>-1.4964462918660661</v>
      </c>
      <c r="V144" s="31">
        <f>BrentForwardCurves!R4-'Forward curve model'!V27</f>
        <v>-1.4889939194314967</v>
      </c>
      <c r="W144" s="31">
        <f>BrentForwardCurves!S4-'Forward curve model'!W27</f>
        <v>-1.4829227176208983</v>
      </c>
    </row>
    <row r="145" spans="1:23" s="31" customFormat="1" ht="11.25" x14ac:dyDescent="0.2">
      <c r="A145" s="41">
        <v>33694</v>
      </c>
      <c r="F145" s="31">
        <f>BrentForwardCurves!B5-'Forward curve model'!F28</f>
        <v>15.7957</v>
      </c>
      <c r="G145" s="31">
        <f>BrentForwardCurves!C5-'Forward curve model'!G28</f>
        <v>15.543900000000001</v>
      </c>
      <c r="H145" s="31">
        <f>BrentForwardCurves!D5-'Forward curve model'!H28</f>
        <v>15.3927</v>
      </c>
      <c r="I145" s="31">
        <f>BrentForwardCurves!E5-'Forward curve model'!I28</f>
        <v>15.720964921287642</v>
      </c>
      <c r="J145" s="31">
        <f>BrentForwardCurves!F5-'Forward curve model'!J28</f>
        <v>15.9465489006631</v>
      </c>
      <c r="K145" s="31">
        <f>BrentForwardCurves!G5-'Forward curve model'!K28</f>
        <v>16.108390192959956</v>
      </c>
      <c r="L145" s="31">
        <f>BrentForwardCurves!H5-'Forward curve model'!L28</f>
        <v>16.176886757899659</v>
      </c>
      <c r="M145" s="31">
        <f>BrentForwardCurves!I5-'Forward curve model'!M28</f>
        <v>16.189643220342397</v>
      </c>
      <c r="N145" s="31">
        <f>BrentForwardCurves!J5-'Forward curve model'!N28</f>
        <v>16.229321581738457</v>
      </c>
      <c r="O145" s="31">
        <f>BrentForwardCurves!K5-'Forward curve model'!O28</f>
        <v>-1.5376265759543346</v>
      </c>
      <c r="P145" s="31">
        <f>BrentForwardCurves!L5-'Forward curve model'!P28</f>
        <v>-1.5208792352112632</v>
      </c>
      <c r="Q145" s="31">
        <f>BrentForwardCurves!M5-'Forward curve model'!Q28</f>
        <v>-1.5080637214624111</v>
      </c>
      <c r="R145" s="31">
        <f>BrentForwardCurves!N5-'Forward curve model'!R28</f>
        <v>-1.4980415844166755</v>
      </c>
      <c r="S145" s="31">
        <f>BrentForwardCurves!O5-'Forward curve model'!S28</f>
        <v>-1.4900848497046815</v>
      </c>
      <c r="T145" s="31">
        <f>BrentForwardCurves!P5-'Forward curve model'!T28</f>
        <v>-1.4837032933704535</v>
      </c>
      <c r="U145" s="31">
        <f>BrentForwardCurves!Q5-'Forward curve model'!U28</f>
        <v>-1.4785505325542236</v>
      </c>
      <c r="V145" s="31">
        <f>BrentForwardCurves!R5-'Forward curve model'!V28</f>
        <v>-1.4743716327929017</v>
      </c>
      <c r="W145" s="31">
        <f>BrentForwardCurves!S5-'Forward curve model'!W28</f>
        <v>-1.4709728676865821</v>
      </c>
    </row>
    <row r="146" spans="1:23" s="31" customFormat="1" ht="11.25" x14ac:dyDescent="0.2">
      <c r="A146" s="41">
        <v>33724</v>
      </c>
      <c r="F146" s="31">
        <f>BrentForwardCurves!B6-'Forward curve model'!F29</f>
        <v>16.6938</v>
      </c>
      <c r="G146" s="31">
        <f>BrentForwardCurves!C6-'Forward curve model'!G29</f>
        <v>16.567399999999999</v>
      </c>
      <c r="H146" s="31">
        <f>BrentForwardCurves!D6-'Forward curve model'!H29</f>
        <v>16.413799999999998</v>
      </c>
      <c r="I146" s="31">
        <f>BrentForwardCurves!E6-'Forward curve model'!I29</f>
        <v>16.641852866140312</v>
      </c>
      <c r="J146" s="31">
        <f>BrentForwardCurves!F6-'Forward curve model'!J29</f>
        <v>16.799187375195832</v>
      </c>
      <c r="K146" s="31">
        <f>BrentForwardCurves!G6-'Forward curve model'!K29</f>
        <v>16.909407200428578</v>
      </c>
      <c r="L146" s="31">
        <f>BrentForwardCurves!H6-'Forward curve model'!L29</f>
        <v>16.940513077394204</v>
      </c>
      <c r="M146" s="31">
        <f>BrentForwardCurves!I6-'Forward curve model'!M29</f>
        <v>16.976704602881465</v>
      </c>
      <c r="N146" s="31">
        <f>BrentForwardCurves!J6-'Forward curve model'!N29</f>
        <v>16.98810728616726</v>
      </c>
      <c r="O146" s="31">
        <f>BrentForwardCurves!K6-'Forward curve model'!O29</f>
        <v>-1.5859576836914098</v>
      </c>
      <c r="P146" s="31">
        <f>BrentForwardCurves!L6-'Forward curve model'!P29</f>
        <v>-1.5610228468740464</v>
      </c>
      <c r="Q146" s="31">
        <f>BrentForwardCurves!M6-'Forward curve model'!Q29</f>
        <v>-1.5412072101061263</v>
      </c>
      <c r="R146" s="31">
        <f>BrentForwardCurves!N6-'Forward curve model'!R29</f>
        <v>-1.5253047931269763</v>
      </c>
      <c r="S146" s="31">
        <f>BrentForwardCurves!O6-'Forward curve model'!S29</f>
        <v>-1.5124597189572269</v>
      </c>
      <c r="T146" s="31">
        <f>BrentForwardCurves!P6-'Forward curve model'!T29</f>
        <v>-1.502040024020195</v>
      </c>
      <c r="U146" s="31">
        <f>BrentForwardCurves!Q6-'Forward curve model'!U29</f>
        <v>-1.4935643951724684</v>
      </c>
      <c r="V146" s="31">
        <f>BrentForwardCurves!R6-'Forward curve model'!V29</f>
        <v>-1.4866578014100877</v>
      </c>
      <c r="W146" s="31">
        <f>BrentForwardCurves!S6-'Forward curve model'!W29</f>
        <v>-1.4810232964056853</v>
      </c>
    </row>
    <row r="147" spans="1:23" s="31" customFormat="1" ht="11.25" x14ac:dyDescent="0.2">
      <c r="A147" s="41">
        <v>33753</v>
      </c>
      <c r="F147" s="31">
        <f>BrentForwardCurves!B7-'Forward curve model'!F30</f>
        <v>17.6432</v>
      </c>
      <c r="G147" s="31">
        <f>BrentForwardCurves!C7-'Forward curve model'!G30</f>
        <v>17.3947</v>
      </c>
      <c r="H147" s="31">
        <f>BrentForwardCurves!D7-'Forward curve model'!H30</f>
        <v>17.2102</v>
      </c>
      <c r="I147" s="31">
        <f>BrentForwardCurves!E7-'Forward curve model'!I30</f>
        <v>17.479258090740462</v>
      </c>
      <c r="J147" s="31">
        <f>BrentForwardCurves!F7-'Forward curve model'!J30</f>
        <v>17.628556065525899</v>
      </c>
      <c r="K147" s="31">
        <f>BrentForwardCurves!G7-'Forward curve model'!K30</f>
        <v>17.732748091543659</v>
      </c>
      <c r="L147" s="31">
        <f>BrentForwardCurves!H7-'Forward curve model'!L30</f>
        <v>17.747586645618117</v>
      </c>
      <c r="M147" s="31">
        <f>BrentForwardCurves!I7-'Forward curve model'!M30</f>
        <v>17.695520941662604</v>
      </c>
      <c r="N147" s="31">
        <f>BrentForwardCurves!J7-'Forward curve model'!N30</f>
        <v>17.659994660877885</v>
      </c>
      <c r="O147" s="31">
        <f>BrentForwardCurves!K7-'Forward curve model'!O30</f>
        <v>-1.5881860182955059</v>
      </c>
      <c r="P147" s="31">
        <f>BrentForwardCurves!L7-'Forward curve model'!P30</f>
        <v>-1.5625953006517108</v>
      </c>
      <c r="Q147" s="31">
        <f>BrentForwardCurves!M7-'Forward curve model'!Q30</f>
        <v>-1.5423630352944442</v>
      </c>
      <c r="R147" s="31">
        <f>BrentForwardCurves!N7-'Forward curve model'!R30</f>
        <v>-1.5261821283384189</v>
      </c>
      <c r="S147" s="31">
        <f>BrentForwardCurves!O7-'Forward curve model'!S30</f>
        <v>-1.5131416989850455</v>
      </c>
      <c r="T147" s="31">
        <f>BrentForwardCurves!P7-'Forward curve model'!T30</f>
        <v>-1.5025791352608897</v>
      </c>
      <c r="U147" s="31">
        <f>BrentForwardCurves!Q7-'Forward curve model'!U30</f>
        <v>-1.4939954936371251</v>
      </c>
      <c r="V147" s="31">
        <f>BrentForwardCurves!R7-'Forward curve model'!V30</f>
        <v>-1.4870051869356939</v>
      </c>
      <c r="W147" s="31">
        <f>BrentForwardCurves!S7-'Forward curve model'!W30</f>
        <v>-1.4813046455643162</v>
      </c>
    </row>
    <row r="148" spans="1:23" s="31" customFormat="1" ht="11.25" x14ac:dyDescent="0.2">
      <c r="A148" s="41">
        <v>33785</v>
      </c>
      <c r="F148" s="31">
        <f>BrentForwardCurves!B8-'Forward curve model'!F31</f>
        <v>18.995899999999999</v>
      </c>
      <c r="G148" s="31">
        <f>BrentForwardCurves!C8-'Forward curve model'!G31</f>
        <v>18.841799999999999</v>
      </c>
      <c r="H148" s="31">
        <f>BrentForwardCurves!D8-'Forward curve model'!H31</f>
        <v>18.626799999999999</v>
      </c>
      <c r="I148" s="31">
        <f>BrentForwardCurves!E8-'Forward curve model'!I31</f>
        <v>18.798405920979736</v>
      </c>
      <c r="J148" s="31">
        <f>BrentForwardCurves!F8-'Forward curve model'!J31</f>
        <v>18.861871047599902</v>
      </c>
      <c r="K148" s="31">
        <f>BrentForwardCurves!G8-'Forward curve model'!K31</f>
        <v>18.869327338699115</v>
      </c>
      <c r="L148" s="31">
        <f>BrentForwardCurves!H8-'Forward curve model'!L31</f>
        <v>18.792503613417669</v>
      </c>
      <c r="M148" s="31">
        <f>BrentForwardCurves!I8-'Forward curve model'!M31</f>
        <v>18.711725254074089</v>
      </c>
      <c r="N148" s="31">
        <f>BrentForwardCurves!J8-'Forward curve model'!N31</f>
        <v>18.626499615806985</v>
      </c>
      <c r="O148" s="31">
        <f>BrentForwardCurves!K8-'Forward curve model'!O31</f>
        <v>-1.5679818777655687</v>
      </c>
      <c r="P148" s="31">
        <f>BrentForwardCurves!L8-'Forward curve model'!P31</f>
        <v>-1.5463266510062592</v>
      </c>
      <c r="Q148" s="31">
        <f>BrentForwardCurves!M8-'Forward curve model'!Q31</f>
        <v>-1.5291913123858878</v>
      </c>
      <c r="R148" s="31">
        <f>BrentForwardCurves!N8-'Forward curve model'!R31</f>
        <v>-1.5154802445620106</v>
      </c>
      <c r="S148" s="31">
        <f>BrentForwardCurves!O8-'Forward curve model'!S31</f>
        <v>-1.504427009202302</v>
      </c>
      <c r="T148" s="31">
        <f>BrentForwardCurves!P8-'Forward curve model'!T31</f>
        <v>-1.4954725088268548</v>
      </c>
      <c r="U148" s="31">
        <f>BrentForwardCurves!Q8-'Forward curve model'!U31</f>
        <v>-1.4881949450443905</v>
      </c>
      <c r="V148" s="31">
        <f>BrentForwardCurves!R8-'Forward curve model'!V31</f>
        <v>-1.4822679500027871</v>
      </c>
      <c r="W148" s="31">
        <f>BrentForwardCurves!S8-'Forward curve model'!W31</f>
        <v>-1.4774343830674477</v>
      </c>
    </row>
    <row r="149" spans="1:23" s="31" customFormat="1" ht="11.25" x14ac:dyDescent="0.2">
      <c r="A149" s="41">
        <v>33816</v>
      </c>
      <c r="F149" s="31">
        <f>BrentForwardCurves!B9-'Forward curve model'!F32</f>
        <v>18.481100000000001</v>
      </c>
      <c r="G149" s="31">
        <f>BrentForwardCurves!C9-'Forward curve model'!G32</f>
        <v>18.3596</v>
      </c>
      <c r="H149" s="31">
        <f>BrentForwardCurves!D9-'Forward curve model'!H32</f>
        <v>18.167000000000002</v>
      </c>
      <c r="I149" s="31">
        <f>BrentForwardCurves!E9-'Forward curve model'!I32</f>
        <v>18.357186700640504</v>
      </c>
      <c r="J149" s="31">
        <f>BrentForwardCurves!F9-'Forward curve model'!J32</f>
        <v>18.395950658233591</v>
      </c>
      <c r="K149" s="31">
        <f>BrentForwardCurves!G9-'Forward curve model'!K32</f>
        <v>18.356659234155082</v>
      </c>
      <c r="L149" s="31">
        <f>BrentForwardCurves!H9-'Forward curve model'!L32</f>
        <v>18.277818790782852</v>
      </c>
      <c r="M149" s="31">
        <f>BrentForwardCurves!I9-'Forward curve model'!M32</f>
        <v>18.208061315030278</v>
      </c>
      <c r="N149" s="31">
        <f>BrentForwardCurves!J9-'Forward curve model'!N32</f>
        <v>18.12180974786807</v>
      </c>
      <c r="O149" s="31">
        <f>BrentForwardCurves!K9-'Forward curve model'!O32</f>
        <v>-1.5328893328472251</v>
      </c>
      <c r="P149" s="31">
        <f>BrentForwardCurves!L9-'Forward curve model'!P32</f>
        <v>-1.5175902580024323</v>
      </c>
      <c r="Q149" s="31">
        <f>BrentForwardCurves!M9-'Forward curve model'!Q32</f>
        <v>-1.5056747618868669</v>
      </c>
      <c r="R149" s="31">
        <f>BrentForwardCurves!N9-'Forward curve model'!R32</f>
        <v>-1.4962428897260869</v>
      </c>
      <c r="S149" s="31">
        <f>BrentForwardCurves!O9-'Forward curve model'!S32</f>
        <v>-1.4886939743757437</v>
      </c>
      <c r="T149" s="31">
        <f>BrentForwardCurves!P9-'Forward curve model'!T32</f>
        <v>-1.482607355438849</v>
      </c>
      <c r="U149" s="31">
        <f>BrentForwardCurves!Q9-'Forward curve model'!U32</f>
        <v>-1.4776758757356638</v>
      </c>
      <c r="V149" s="31">
        <f>BrentForwardCurves!R9-'Forward curve model'!V32</f>
        <v>-1.4736676278678074</v>
      </c>
      <c r="W149" s="31">
        <f>BrentForwardCurves!S9-'Forward curve model'!W32</f>
        <v>-1.4704030678423965</v>
      </c>
    </row>
    <row r="150" spans="1:23" s="31" customFormat="1" ht="11.25" x14ac:dyDescent="0.2">
      <c r="A150" s="41">
        <v>33847</v>
      </c>
      <c r="F150" s="31">
        <f>BrentForwardCurves!B10-'Forward curve model'!F33</f>
        <v>17.8445</v>
      </c>
      <c r="G150" s="31">
        <f>BrentForwardCurves!C10-'Forward curve model'!G33</f>
        <v>17.8169</v>
      </c>
      <c r="H150" s="31">
        <f>BrentForwardCurves!D10-'Forward curve model'!H33</f>
        <v>17.6983</v>
      </c>
      <c r="I150" s="31">
        <f>BrentForwardCurves!E10-'Forward curve model'!I33</f>
        <v>17.8580708398332</v>
      </c>
      <c r="J150" s="31">
        <f>BrentForwardCurves!F10-'Forward curve model'!J33</f>
        <v>17.914975117658528</v>
      </c>
      <c r="K150" s="31">
        <f>BrentForwardCurves!G10-'Forward curve model'!K33</f>
        <v>17.901034165155654</v>
      </c>
      <c r="L150" s="31">
        <f>BrentForwardCurves!H10-'Forward curve model'!L33</f>
        <v>17.863959214357688</v>
      </c>
      <c r="M150" s="31">
        <f>BrentForwardCurves!I10-'Forward curve model'!M33</f>
        <v>17.823351943190993</v>
      </c>
      <c r="N150" s="31">
        <f>BrentForwardCurves!J10-'Forward curve model'!N33</f>
        <v>17.760973580186107</v>
      </c>
      <c r="O150" s="31">
        <f>BrentForwardCurves!K10-'Forward curve model'!O33</f>
        <v>-1.5552711623642439</v>
      </c>
      <c r="P150" s="31">
        <f>BrentForwardCurves!L10-'Forward curve model'!P33</f>
        <v>-1.5360322570946618</v>
      </c>
      <c r="Q150" s="31">
        <f>BrentForwardCurves!M10-'Forward curve model'!Q33</f>
        <v>-1.5208262683732701</v>
      </c>
      <c r="R150" s="31">
        <f>BrentForwardCurves!N10-'Forward curve model'!R33</f>
        <v>-1.5086683531477021</v>
      </c>
      <c r="S150" s="31">
        <f>BrentForwardCurves!O10-'Forward curve model'!S33</f>
        <v>-1.4988721921131301</v>
      </c>
      <c r="T150" s="31">
        <f>BrentForwardCurves!P10-'Forward curve model'!T33</f>
        <v>-1.4909387272469208</v>
      </c>
      <c r="U150" s="31">
        <f>BrentForwardCurves!Q10-'Forward curve model'!U33</f>
        <v>-1.484492385770245</v>
      </c>
      <c r="V150" s="31">
        <f>BrentForwardCurves!R10-'Forward curve model'!V33</f>
        <v>-1.4792430926290221</v>
      </c>
      <c r="W150" s="31">
        <f>BrentForwardCurves!S10-'Forward curve model'!W33</f>
        <v>-1.4749625917513676</v>
      </c>
    </row>
    <row r="151" spans="1:23" s="31" customFormat="1" ht="11.25" x14ac:dyDescent="0.2">
      <c r="A151" s="41">
        <v>33877</v>
      </c>
      <c r="F151" s="31">
        <f>BrentForwardCurves!B11-'Forward curve model'!F34</f>
        <v>18.404299999999999</v>
      </c>
      <c r="G151" s="31">
        <f>BrentForwardCurves!C11-'Forward curve model'!G34</f>
        <v>18.3384</v>
      </c>
      <c r="H151" s="31">
        <f>BrentForwardCurves!D11-'Forward curve model'!H34</f>
        <v>18.236799999999999</v>
      </c>
      <c r="I151" s="31">
        <f>BrentForwardCurves!E11-'Forward curve model'!I34</f>
        <v>18.356047623170841</v>
      </c>
      <c r="J151" s="31">
        <f>BrentForwardCurves!F11-'Forward curve model'!J34</f>
        <v>18.346529426847074</v>
      </c>
      <c r="K151" s="31">
        <f>BrentForwardCurves!G11-'Forward curve model'!K34</f>
        <v>18.301334943954064</v>
      </c>
      <c r="L151" s="31">
        <f>BrentForwardCurves!H11-'Forward curve model'!L34</f>
        <v>18.253145417895642</v>
      </c>
      <c r="M151" s="31">
        <f>BrentForwardCurves!I11-'Forward curve model'!M34</f>
        <v>18.208286113022691</v>
      </c>
      <c r="N151" s="31">
        <f>BrentForwardCurves!J11-'Forward curve model'!N34</f>
        <v>18.147426669084496</v>
      </c>
      <c r="O151" s="31">
        <f>BrentForwardCurves!K11-'Forward curve model'!O34</f>
        <v>-1.544843505091809</v>
      </c>
      <c r="P151" s="31">
        <f>BrentForwardCurves!L11-'Forward curve model'!P34</f>
        <v>-1.5276809722482894</v>
      </c>
      <c r="Q151" s="31">
        <f>BrentForwardCurves!M11-'Forward curve model'!Q34</f>
        <v>-1.5140914523492537</v>
      </c>
      <c r="R151" s="31">
        <f>BrentForwardCurves!N11-'Forward curve model'!R34</f>
        <v>-1.5032118141942072</v>
      </c>
      <c r="S151" s="31">
        <f>BrentForwardCurves!O11-'Forward curve model'!S34</f>
        <v>-1.4944376276883689</v>
      </c>
      <c r="T151" s="31">
        <f>BrentForwardCurves!P11-'Forward curve model'!T34</f>
        <v>-1.487327368965677</v>
      </c>
      <c r="U151" s="31">
        <f>BrentForwardCurves!Q11-'Forward curve model'!U34</f>
        <v>-1.4815474753683096</v>
      </c>
      <c r="V151" s="31">
        <f>BrentForwardCurves!R11-'Forward curve model'!V34</f>
        <v>-1.4768395349675387</v>
      </c>
      <c r="W151" s="31">
        <f>BrentForwardCurves!S11-'Forward curve model'!W34</f>
        <v>-1.472999747574361</v>
      </c>
    </row>
    <row r="152" spans="1:23" s="31" customFormat="1" ht="11.25" x14ac:dyDescent="0.2">
      <c r="A152" s="41">
        <v>33907</v>
      </c>
      <c r="F152" s="31">
        <f>BrentForwardCurves!B12-'Forward curve model'!F35</f>
        <v>18.152000000000001</v>
      </c>
      <c r="G152" s="31">
        <f>BrentForwardCurves!C12-'Forward curve model'!G35</f>
        <v>18.183599999999998</v>
      </c>
      <c r="H152" s="31">
        <f>BrentForwardCurves!D12-'Forward curve model'!H35</f>
        <v>18.120699999999999</v>
      </c>
      <c r="I152" s="31">
        <f>BrentForwardCurves!E12-'Forward curve model'!I35</f>
        <v>18.19915942449245</v>
      </c>
      <c r="J152" s="31">
        <f>BrentForwardCurves!F12-'Forward curve model'!J35</f>
        <v>18.205626228014069</v>
      </c>
      <c r="K152" s="31">
        <f>BrentForwardCurves!G12-'Forward curve model'!K35</f>
        <v>18.193936396558211</v>
      </c>
      <c r="L152" s="31">
        <f>BrentForwardCurves!H12-'Forward curve model'!L35</f>
        <v>18.169154618980428</v>
      </c>
      <c r="M152" s="31">
        <f>BrentForwardCurves!I12-'Forward curve model'!M35</f>
        <v>18.137674221253331</v>
      </c>
      <c r="N152" s="31">
        <f>BrentForwardCurves!J12-'Forward curve model'!N35</f>
        <v>18.099142565571658</v>
      </c>
      <c r="O152" s="31">
        <f>BrentForwardCurves!K12-'Forward curve model'!O35</f>
        <v>-1.5848984522627254</v>
      </c>
      <c r="P152" s="31">
        <f>BrentForwardCurves!L12-'Forward curve model'!P35</f>
        <v>-1.5606422551067565</v>
      </c>
      <c r="Q152" s="31">
        <f>BrentForwardCurves!M12-'Forward curve model'!Q35</f>
        <v>-1.5411492604971528</v>
      </c>
      <c r="R152" s="31">
        <f>BrentForwardCurves!N12-'Forward curve model'!R35</f>
        <v>-1.5253896686203428</v>
      </c>
      <c r="S152" s="31">
        <f>BrentForwardCurves!O12-'Forward curve model'!S35</f>
        <v>-1.5125982671493279</v>
      </c>
      <c r="T152" s="31">
        <f>BrentForwardCurves!P12-'Forward curve model'!T35</f>
        <v>-1.5021894975589023</v>
      </c>
      <c r="U152" s="31">
        <f>BrentForwardCurves!Q12-'Forward curve model'!U35</f>
        <v>-1.4937055677497397</v>
      </c>
      <c r="V152" s="31">
        <f>BrentForwardCurves!R12-'Forward curve model'!V35</f>
        <v>-1.4867831661338682</v>
      </c>
      <c r="W152" s="31">
        <f>BrentForwardCurves!S12-'Forward curve model'!W35</f>
        <v>-1.4811310100514257</v>
      </c>
    </row>
    <row r="153" spans="1:23" s="31" customFormat="1" ht="11.25" x14ac:dyDescent="0.2">
      <c r="A153" s="41">
        <v>33938</v>
      </c>
      <c r="F153" s="31">
        <f>BrentForwardCurves!B13-'Forward curve model'!F36</f>
        <v>17.0779</v>
      </c>
      <c r="G153" s="31">
        <f>BrentForwardCurves!C13-'Forward curve model'!G36</f>
        <v>17.145</v>
      </c>
      <c r="H153" s="31">
        <f>BrentForwardCurves!D13-'Forward curve model'!H36</f>
        <v>17.064499999999999</v>
      </c>
      <c r="I153" s="31">
        <f>BrentForwardCurves!E13-'Forward curve model'!I36</f>
        <v>17.19394230157139</v>
      </c>
      <c r="J153" s="31">
        <f>BrentForwardCurves!F13-'Forward curve model'!J36</f>
        <v>17.288084353289648</v>
      </c>
      <c r="K153" s="31">
        <f>BrentForwardCurves!G13-'Forward curve model'!K36</f>
        <v>17.334855864044375</v>
      </c>
      <c r="L153" s="31">
        <f>BrentForwardCurves!H13-'Forward curve model'!L36</f>
        <v>17.340570962210432</v>
      </c>
      <c r="M153" s="31">
        <f>BrentForwardCurves!I13-'Forward curve model'!M36</f>
        <v>17.35630815752161</v>
      </c>
      <c r="N153" s="31">
        <f>BrentForwardCurves!J13-'Forward curve model'!N36</f>
        <v>17.353404418574243</v>
      </c>
      <c r="O153" s="31">
        <f>BrentForwardCurves!K13-'Forward curve model'!O36</f>
        <v>-1.5687571497872377</v>
      </c>
      <c r="P153" s="31">
        <f>BrentForwardCurves!L13-'Forward curve model'!P36</f>
        <v>-1.5474483039475879</v>
      </c>
      <c r="Q153" s="31">
        <f>BrentForwardCurves!M13-'Forward curve model'!Q36</f>
        <v>-1.5303611966307102</v>
      </c>
      <c r="R153" s="31">
        <f>BrentForwardCurves!N13-'Forward curve model'!R36</f>
        <v>-1.5165679789406785</v>
      </c>
      <c r="S153" s="31">
        <f>BrentForwardCurves!O13-'Forward curve model'!S36</f>
        <v>-1.5053845570720572</v>
      </c>
      <c r="T153" s="31">
        <f>BrentForwardCurves!P13-'Forward curve model'!T36</f>
        <v>-1.496290898643174</v>
      </c>
      <c r="U153" s="31">
        <f>BrentForwardCurves!Q13-'Forward curve model'!U36</f>
        <v>-1.4888825492238427</v>
      </c>
      <c r="V153" s="31">
        <f>BrentForwardCurves!R13-'Forward curve model'!V36</f>
        <v>-1.4828397689949684</v>
      </c>
      <c r="W153" s="31">
        <f>BrentForwardCurves!S13-'Forward curve model'!W36</f>
        <v>-1.4779069216372342</v>
      </c>
    </row>
    <row r="154" spans="1:23" s="31" customFormat="1" ht="11.25" x14ac:dyDescent="0.2">
      <c r="A154" s="41">
        <v>33969</v>
      </c>
      <c r="F154" s="31">
        <f>BrentForwardCurves!B14-'Forward curve model'!F37</f>
        <v>16.142900000000001</v>
      </c>
      <c r="G154" s="31">
        <f>BrentForwardCurves!C14-'Forward curve model'!G37</f>
        <v>16.190200000000001</v>
      </c>
      <c r="H154" s="31">
        <f>BrentForwardCurves!D14-'Forward curve model'!H37</f>
        <v>16.166399999999999</v>
      </c>
      <c r="I154" s="31">
        <f>BrentForwardCurves!E14-'Forward curve model'!I37</f>
        <v>16.365844371331072</v>
      </c>
      <c r="J154" s="31">
        <f>BrentForwardCurves!F14-'Forward curve model'!J37</f>
        <v>16.48436800764302</v>
      </c>
      <c r="K154" s="31">
        <f>BrentForwardCurves!G14-'Forward curve model'!K37</f>
        <v>16.589569339315293</v>
      </c>
      <c r="L154" s="31">
        <f>BrentForwardCurves!H14-'Forward curve model'!L37</f>
        <v>16.664288414383503</v>
      </c>
      <c r="M154" s="31">
        <f>BrentForwardCurves!I14-'Forward curve model'!M37</f>
        <v>16.717993877003824</v>
      </c>
      <c r="N154" s="31">
        <f>BrentForwardCurves!J14-'Forward curve model'!N37</f>
        <v>16.731261025265784</v>
      </c>
      <c r="O154" s="31">
        <f>BrentForwardCurves!K14-'Forward curve model'!O37</f>
        <v>-1.5708076843149816</v>
      </c>
      <c r="P154" s="31">
        <f>BrentForwardCurves!L14-'Forward curve model'!P37</f>
        <v>-1.5490714599719431</v>
      </c>
      <c r="Q154" s="31">
        <f>BrentForwardCurves!M14-'Forward curve model'!Q37</f>
        <v>-1.5316625340923442</v>
      </c>
      <c r="R154" s="31">
        <f>BrentForwardCurves!N14-'Forward curve model'!R37</f>
        <v>-1.5176194973848598</v>
      </c>
      <c r="S154" s="31">
        <f>BrentForwardCurves!O14-'Forward curve model'!S37</f>
        <v>-1.5062382372409191</v>
      </c>
      <c r="T154" s="31">
        <f>BrentForwardCurves!P14-'Forward curve model'!T37</f>
        <v>-1.4969859234866663</v>
      </c>
      <c r="U154" s="31">
        <f>BrentForwardCurves!Q14-'Forward curve model'!U37</f>
        <v>-1.4894493561832269</v>
      </c>
      <c r="V154" s="31">
        <f>BrentForwardCurves!R14-'Forward curve model'!V37</f>
        <v>-1.4833024724430499</v>
      </c>
      <c r="W154" s="31">
        <f>BrentForwardCurves!S14-'Forward curve model'!W37</f>
        <v>-1.4782848648167559</v>
      </c>
    </row>
    <row r="155" spans="1:23" s="31" customFormat="1" ht="11.25" x14ac:dyDescent="0.2">
      <c r="A155" s="41">
        <v>33998</v>
      </c>
      <c r="F155" s="31">
        <f>BrentForwardCurves!B15-'Forward curve model'!F38</f>
        <v>15.190200000000001</v>
      </c>
      <c r="G155" s="31">
        <f>BrentForwardCurves!C15-'Forward curve model'!G38</f>
        <v>15.427</v>
      </c>
      <c r="H155" s="31">
        <f>BrentForwardCurves!D15-'Forward curve model'!H38</f>
        <v>15.531000000000001</v>
      </c>
      <c r="I155" s="31">
        <f>BrentForwardCurves!E15-'Forward curve model'!I38</f>
        <v>15.862756145450732</v>
      </c>
      <c r="J155" s="31">
        <f>BrentForwardCurves!F15-'Forward curve model'!J38</f>
        <v>16.089898010838546</v>
      </c>
      <c r="K155" s="31">
        <f>BrentForwardCurves!G15-'Forward curve model'!K38</f>
        <v>16.258045908924803</v>
      </c>
      <c r="L155" s="31">
        <f>BrentForwardCurves!H15-'Forward curve model'!L38</f>
        <v>16.38335141768874</v>
      </c>
      <c r="M155" s="31">
        <f>BrentForwardCurves!I15-'Forward curve model'!M38</f>
        <v>16.474734573248256</v>
      </c>
      <c r="N155" s="31">
        <f>BrentForwardCurves!J15-'Forward curve model'!N38</f>
        <v>16.539917803660757</v>
      </c>
      <c r="O155" s="31">
        <f>BrentForwardCurves!K15-'Forward curve model'!O38</f>
        <v>-1.6189564173461717</v>
      </c>
      <c r="P155" s="31">
        <f>BrentForwardCurves!L15-'Forward curve model'!P38</f>
        <v>-1.5884530111673865</v>
      </c>
      <c r="Q155" s="31">
        <f>BrentForwardCurves!M15-'Forward curve model'!Q38</f>
        <v>-1.5638659070643042</v>
      </c>
      <c r="R155" s="31">
        <f>BrentForwardCurves!N15-'Forward curve model'!R38</f>
        <v>-1.5439497921539549</v>
      </c>
      <c r="S155" s="31">
        <f>BrentForwardCurves!O15-'Forward curve model'!S38</f>
        <v>-1.5277651105672412</v>
      </c>
      <c r="T155" s="31">
        <f>BrentForwardCurves!P15-'Forward curve model'!T38</f>
        <v>-1.5145850381954102</v>
      </c>
      <c r="U155" s="31">
        <f>BrentForwardCurves!Q15-'Forward curve model'!U38</f>
        <v>-1.5038371029240132</v>
      </c>
      <c r="V155" s="31">
        <f>BrentForwardCurves!R15-'Forward curve model'!V38</f>
        <v>-1.4950647339068444</v>
      </c>
      <c r="W155" s="31">
        <f>BrentForwardCurves!S15-'Forward curve model'!W38</f>
        <v>-1.4879007006547953</v>
      </c>
    </row>
    <row r="156" spans="1:23" s="31" customFormat="1" ht="11.25" x14ac:dyDescent="0.2">
      <c r="A156" s="41">
        <v>34026</v>
      </c>
      <c r="F156" s="31">
        <f>BrentForwardCurves!B16-'Forward curve model'!F39</f>
        <v>16.0212</v>
      </c>
      <c r="G156" s="31">
        <f>BrentForwardCurves!C16-'Forward curve model'!G39</f>
        <v>16.130800000000001</v>
      </c>
      <c r="H156" s="31">
        <f>BrentForwardCurves!D16-'Forward curve model'!H39</f>
        <v>16.179500000000001</v>
      </c>
      <c r="I156" s="31">
        <f>BrentForwardCurves!E16-'Forward curve model'!I39</f>
        <v>16.443738650373522</v>
      </c>
      <c r="J156" s="31">
        <f>BrentForwardCurves!F16-'Forward curve model'!J39</f>
        <v>16.616834070180598</v>
      </c>
      <c r="K156" s="31">
        <f>BrentForwardCurves!G16-'Forward curve model'!K39</f>
        <v>16.770013989950591</v>
      </c>
      <c r="L156" s="31">
        <f>BrentForwardCurves!H16-'Forward curve model'!L39</f>
        <v>16.903390349366919</v>
      </c>
      <c r="M156" s="31">
        <f>BrentForwardCurves!I16-'Forward curve model'!M39</f>
        <v>16.990302276444897</v>
      </c>
      <c r="N156" s="31">
        <f>BrentForwardCurves!J16-'Forward curve model'!N39</f>
        <v>17.035389474834542</v>
      </c>
      <c r="O156" s="31">
        <f>BrentForwardCurves!K16-'Forward curve model'!O39</f>
        <v>-1.6132776257627088</v>
      </c>
      <c r="P156" s="31">
        <f>BrentForwardCurves!L16-'Forward curve model'!P39</f>
        <v>-1.5838230893509375</v>
      </c>
      <c r="Q156" s="31">
        <f>BrentForwardCurves!M16-'Forward curve model'!Q39</f>
        <v>-1.5600883217516002</v>
      </c>
      <c r="R156" s="31">
        <f>BrentForwardCurves!N16-'Forward curve model'!R39</f>
        <v>-1.540865879206111</v>
      </c>
      <c r="S156" s="31">
        <f>BrentForwardCurves!O16-'Forward curve model'!S39</f>
        <v>-1.5252464339596259</v>
      </c>
      <c r="T156" s="31">
        <f>BrentForwardCurves!P16-'Forward curve model'!T39</f>
        <v>-1.5125273763646081</v>
      </c>
      <c r="U156" s="31">
        <f>BrentForwardCurves!Q16-'Forward curve model'!U39</f>
        <v>-1.5021557134789201</v>
      </c>
      <c r="V156" s="31">
        <f>BrentForwardCurves!R16-'Forward curve model'!V39</f>
        <v>-1.4936906059041013</v>
      </c>
      <c r="W156" s="31">
        <f>BrentForwardCurves!S16-'Forward curve model'!W39</f>
        <v>-1.4867775693935494</v>
      </c>
    </row>
    <row r="157" spans="1:23" s="31" customFormat="1" ht="11.25" x14ac:dyDescent="0.2">
      <c r="A157" s="41">
        <v>34059</v>
      </c>
      <c r="F157" s="31">
        <f>BrentForwardCurves!B17-'Forward curve model'!F40</f>
        <v>16.267600000000002</v>
      </c>
      <c r="G157" s="31">
        <f>BrentForwardCurves!C17-'Forward curve model'!G40</f>
        <v>16.412800000000001</v>
      </c>
      <c r="H157" s="31">
        <f>BrentForwardCurves!D17-'Forward curve model'!H40</f>
        <v>16.499099999999999</v>
      </c>
      <c r="I157" s="31">
        <f>BrentForwardCurves!E17-'Forward curve model'!I40</f>
        <v>16.741264884735322</v>
      </c>
      <c r="J157" s="31">
        <f>BrentForwardCurves!F17-'Forward curve model'!J40</f>
        <v>16.914758679152214</v>
      </c>
      <c r="K157" s="31">
        <f>BrentForwardCurves!G17-'Forward curve model'!K40</f>
        <v>17.044530555375715</v>
      </c>
      <c r="L157" s="31">
        <f>BrentForwardCurves!H17-'Forward curve model'!L40</f>
        <v>17.147733118303336</v>
      </c>
      <c r="M157" s="31">
        <f>BrentForwardCurves!I17-'Forward curve model'!M40</f>
        <v>17.226700546334836</v>
      </c>
      <c r="N157" s="31">
        <f>BrentForwardCurves!J17-'Forward curve model'!N40</f>
        <v>17.266257449821882</v>
      </c>
      <c r="O157" s="31">
        <f>BrentForwardCurves!K17-'Forward curve model'!O40</f>
        <v>-1.6381980714326647</v>
      </c>
      <c r="P157" s="31">
        <f>BrentForwardCurves!L17-'Forward curve model'!P40</f>
        <v>-1.604349351947709</v>
      </c>
      <c r="Q157" s="31">
        <f>BrentForwardCurves!M17-'Forward curve model'!Q40</f>
        <v>-1.5769507756291279</v>
      </c>
      <c r="R157" s="31">
        <f>BrentForwardCurves!N17-'Forward curve model'!R40</f>
        <v>-1.5546949006927726</v>
      </c>
      <c r="S157" s="31">
        <f>BrentForwardCurves!O17-'Forward curve model'!S40</f>
        <v>-1.5365751729917065</v>
      </c>
      <c r="T157" s="31">
        <f>BrentForwardCurves!P17-'Forward curve model'!T40</f>
        <v>-1.5218012089906283</v>
      </c>
      <c r="U157" s="31">
        <f>BrentForwardCurves!Q17-'Forward curve model'!U40</f>
        <v>-1.5097438239393299</v>
      </c>
      <c r="V157" s="31">
        <f>BrentForwardCurves!R17-'Forward curve model'!V40</f>
        <v>-1.4998975198386049</v>
      </c>
      <c r="W157" s="31">
        <f>BrentForwardCurves!S17-'Forward curve model'!W40</f>
        <v>-1.4918536871051347</v>
      </c>
    </row>
    <row r="158" spans="1:23" s="31" customFormat="1" ht="11.25" x14ac:dyDescent="0.2">
      <c r="A158" s="41">
        <v>34089</v>
      </c>
      <c r="F158" s="31">
        <f>BrentForwardCurves!B18-'Forward curve model'!F41</f>
        <v>16.281400000000001</v>
      </c>
      <c r="G158" s="31">
        <f>BrentForwardCurves!C18-'Forward curve model'!G41</f>
        <v>16.47</v>
      </c>
      <c r="H158" s="31">
        <f>BrentForwardCurves!D18-'Forward curve model'!H41</f>
        <v>16.558299999999999</v>
      </c>
      <c r="I158" s="31">
        <f>BrentForwardCurves!E18-'Forward curve model'!I41</f>
        <v>16.844125287285401</v>
      </c>
      <c r="J158" s="31">
        <f>BrentForwardCurves!F18-'Forward curve model'!J41</f>
        <v>17.035834271383901</v>
      </c>
      <c r="K158" s="31">
        <f>BrentForwardCurves!G18-'Forward curve model'!K41</f>
        <v>17.186874873829762</v>
      </c>
      <c r="L158" s="31">
        <f>BrentForwardCurves!H18-'Forward curve model'!L41</f>
        <v>17.295376247685518</v>
      </c>
      <c r="M158" s="31">
        <f>BrentForwardCurves!I18-'Forward curve model'!M41</f>
        <v>17.355098519678332</v>
      </c>
      <c r="N158" s="31">
        <f>BrentForwardCurves!J18-'Forward curve model'!N41</f>
        <v>17.400293070030944</v>
      </c>
      <c r="O158" s="31">
        <f>BrentForwardCurves!K18-'Forward curve model'!O41</f>
        <v>-1.6480302765814629</v>
      </c>
      <c r="P158" s="31">
        <f>BrentForwardCurves!L18-'Forward curve model'!P41</f>
        <v>-1.6124113215577085</v>
      </c>
      <c r="Q158" s="31">
        <f>BrentForwardCurves!M18-'Forward curve model'!Q41</f>
        <v>-1.5835527821645989</v>
      </c>
      <c r="R158" s="31">
        <f>BrentForwardCurves!N18-'Forward curve model'!R41</f>
        <v>-1.5600973747173827</v>
      </c>
      <c r="S158" s="31">
        <f>BrentForwardCurves!O18-'Forward curve model'!S41</f>
        <v>-1.5409942082976396</v>
      </c>
      <c r="T158" s="31">
        <f>BrentForwardCurves!P18-'Forward curve model'!T41</f>
        <v>-1.525414961233504</v>
      </c>
      <c r="U158" s="31">
        <f>BrentForwardCurves!Q18-'Forward curve model'!U41</f>
        <v>-1.512698637890568</v>
      </c>
      <c r="V158" s="31">
        <f>BrentForwardCurves!R18-'Forward curve model'!V41</f>
        <v>-1.502313360951137</v>
      </c>
      <c r="W158" s="31">
        <f>BrentForwardCurves!S18-'Forward curve model'!W41</f>
        <v>-1.4938287806002857</v>
      </c>
    </row>
    <row r="159" spans="1:23" s="31" customFormat="1" ht="11.25" x14ac:dyDescent="0.2">
      <c r="A159" s="41">
        <v>34120</v>
      </c>
      <c r="F159" s="31">
        <f>BrentForwardCurves!B19-'Forward curve model'!F42</f>
        <v>15.87</v>
      </c>
      <c r="G159" s="31">
        <f>BrentForwardCurves!C19-'Forward curve model'!G42</f>
        <v>16.194800000000001</v>
      </c>
      <c r="H159" s="31">
        <f>BrentForwardCurves!D19-'Forward curve model'!H42</f>
        <v>16.329000000000001</v>
      </c>
      <c r="I159" s="31">
        <f>BrentForwardCurves!E19-'Forward curve model'!I42</f>
        <v>16.657136956417187</v>
      </c>
      <c r="J159" s="31">
        <f>BrentForwardCurves!F19-'Forward curve model'!J42</f>
        <v>16.876488807914377</v>
      </c>
      <c r="K159" s="31">
        <f>BrentForwardCurves!G19-'Forward curve model'!K42</f>
        <v>17.059712899965128</v>
      </c>
      <c r="L159" s="31">
        <f>BrentForwardCurves!H19-'Forward curve model'!L42</f>
        <v>17.16962186791492</v>
      </c>
      <c r="M159" s="31">
        <f>BrentForwardCurves!I19-'Forward curve model'!M42</f>
        <v>17.225818525478456</v>
      </c>
      <c r="N159" s="31">
        <f>BrentForwardCurves!J19-'Forward curve model'!N42</f>
        <v>17.277447733222328</v>
      </c>
      <c r="O159" s="31">
        <f>BrentForwardCurves!K19-'Forward curve model'!O42</f>
        <v>-1.6833138622505801</v>
      </c>
      <c r="P159" s="31">
        <f>BrentForwardCurves!L19-'Forward curve model'!P42</f>
        <v>-1.6413391636829691</v>
      </c>
      <c r="Q159" s="31">
        <f>BrentForwardCurves!M19-'Forward curve model'!Q42</f>
        <v>-1.6072409932223688</v>
      </c>
      <c r="R159" s="31">
        <f>BrentForwardCurves!N19-'Forward curve model'!R42</f>
        <v>-1.5794813944014907</v>
      </c>
      <c r="S159" s="31">
        <f>BrentForwardCurves!O19-'Forward curve model'!S42</f>
        <v>-1.5568496847186011</v>
      </c>
      <c r="T159" s="31">
        <f>BrentForwardCurves!P19-'Forward curve model'!T42</f>
        <v>-1.5383811691716391</v>
      </c>
      <c r="U159" s="31">
        <f>BrentForwardCurves!Q19-'Forward curve model'!U42</f>
        <v>-1.52330064103125</v>
      </c>
      <c r="V159" s="31">
        <f>BrentForwardCurves!R19-'Forward curve model'!V42</f>
        <v>-1.5109815629406378</v>
      </c>
      <c r="W159" s="31">
        <f>BrentForwardCurves!S19-'Forward curve model'!W42</f>
        <v>-1.5009155882454415</v>
      </c>
    </row>
    <row r="160" spans="1:23" s="31" customFormat="1" ht="11.25" x14ac:dyDescent="0.2">
      <c r="A160" s="41">
        <v>34150</v>
      </c>
      <c r="F160" s="31">
        <f>BrentForwardCurves!B20-'Forward curve model'!F43</f>
        <v>15.6211</v>
      </c>
      <c r="G160" s="31">
        <f>BrentForwardCurves!C20-'Forward curve model'!G43</f>
        <v>15.6157</v>
      </c>
      <c r="H160" s="31">
        <f>BrentForwardCurves!D20-'Forward curve model'!H43</f>
        <v>15.771099999999999</v>
      </c>
      <c r="I160" s="31">
        <f>BrentForwardCurves!E20-'Forward curve model'!I43</f>
        <v>16.238052048644345</v>
      </c>
      <c r="J160" s="31">
        <f>BrentForwardCurves!F20-'Forward curve model'!J43</f>
        <v>16.545408252092287</v>
      </c>
      <c r="K160" s="31">
        <f>BrentForwardCurves!G20-'Forward curve model'!K43</f>
        <v>16.753541651025184</v>
      </c>
      <c r="L160" s="31">
        <f>BrentForwardCurves!H20-'Forward curve model'!L43</f>
        <v>16.846639218460176</v>
      </c>
      <c r="M160" s="31">
        <f>BrentForwardCurves!I20-'Forward curve model'!M43</f>
        <v>16.919389527647642</v>
      </c>
      <c r="N160" s="31">
        <f>BrentForwardCurves!J20-'Forward curve model'!N43</f>
        <v>16.980305079052297</v>
      </c>
      <c r="O160" s="31">
        <f>BrentForwardCurves!K20-'Forward curve model'!O43</f>
        <v>-1.5827333058359794</v>
      </c>
      <c r="P160" s="31">
        <f>BrentForwardCurves!L20-'Forward curve model'!P43</f>
        <v>-1.5582497922853515</v>
      </c>
      <c r="Q160" s="31">
        <f>BrentForwardCurves!M20-'Forward curve model'!Q43</f>
        <v>-1.5388737660178906</v>
      </c>
      <c r="R160" s="31">
        <f>BrentForwardCurves!N20-'Forward curve model'!R43</f>
        <v>-1.5233649405778966</v>
      </c>
      <c r="S160" s="31">
        <f>BrentForwardCurves!O20-'Forward curve model'!S43</f>
        <v>-1.5108582087236671</v>
      </c>
      <c r="T160" s="31">
        <f>BrentForwardCurves!P20-'Forward curve model'!T43</f>
        <v>-1.500723154654672</v>
      </c>
      <c r="U160" s="31">
        <f>BrentForwardCurves!Q20-'Forward curve model'!U43</f>
        <v>-1.4924841291556914</v>
      </c>
      <c r="V160" s="31">
        <f>BrentForwardCurves!R20-'Forward curve model'!V43</f>
        <v>-1.4857728610562475</v>
      </c>
      <c r="W160" s="31">
        <f>BrentForwardCurves!S20-'Forward curve model'!W43</f>
        <v>-1.4802989622302705</v>
      </c>
    </row>
    <row r="161" spans="1:23" s="31" customFormat="1" ht="11.25" x14ac:dyDescent="0.2">
      <c r="A161" s="41">
        <v>34180</v>
      </c>
      <c r="F161" s="31">
        <f>BrentForwardCurves!B21-'Forward curve model'!F44</f>
        <v>14.203900000000001</v>
      </c>
      <c r="G161" s="31">
        <f>BrentForwardCurves!C21-'Forward curve model'!G44</f>
        <v>14.589499999999999</v>
      </c>
      <c r="H161" s="31">
        <f>BrentForwardCurves!D21-'Forward curve model'!H44</f>
        <v>14.7577</v>
      </c>
      <c r="I161" s="31">
        <f>BrentForwardCurves!E21-'Forward curve model'!I44</f>
        <v>15.132956310145273</v>
      </c>
      <c r="J161" s="31">
        <f>BrentForwardCurves!F21-'Forward curve model'!J44</f>
        <v>15.433051192124662</v>
      </c>
      <c r="K161" s="31">
        <f>BrentForwardCurves!G21-'Forward curve model'!K44</f>
        <v>15.660412976833728</v>
      </c>
      <c r="L161" s="31">
        <f>BrentForwardCurves!H21-'Forward curve model'!L44</f>
        <v>15.850775739259031</v>
      </c>
      <c r="M161" s="31">
        <f>BrentForwardCurves!I21-'Forward curve model'!M44</f>
        <v>15.994329081578714</v>
      </c>
      <c r="N161" s="31">
        <f>BrentForwardCurves!J21-'Forward curve model'!N44</f>
        <v>16.095924282886941</v>
      </c>
      <c r="O161" s="31">
        <f>BrentForwardCurves!K21-'Forward curve model'!O44</f>
        <v>-1.6468135527348464</v>
      </c>
      <c r="P161" s="31">
        <f>BrentForwardCurves!L21-'Forward curve model'!P44</f>
        <v>-1.6115105323229095</v>
      </c>
      <c r="Q161" s="31">
        <f>BrentForwardCurves!M21-'Forward curve model'!Q44</f>
        <v>-1.5828607065594913</v>
      </c>
      <c r="R161" s="31">
        <f>BrentForwardCurves!N21-'Forward curve model'!R44</f>
        <v>-1.5595524850327682</v>
      </c>
      <c r="S161" s="31">
        <f>BrentForwardCurves!O21-'Forward curve model'!S44</f>
        <v>-1.5405585780193547</v>
      </c>
      <c r="T161" s="31">
        <f>BrentForwardCurves!P21-'Forward curve model'!T44</f>
        <v>-1.5250634363815558</v>
      </c>
      <c r="U161" s="31">
        <f>BrentForwardCurves!Q21-'Forward curve model'!U44</f>
        <v>-1.5124134175404393</v>
      </c>
      <c r="V161" s="31">
        <f>BrentForwardCurves!R21-'Forward curve model'!V44</f>
        <v>-1.502081194689459</v>
      </c>
      <c r="W161" s="31">
        <f>BrentForwardCurves!S21-'Forward curve model'!W44</f>
        <v>-1.4936394484136768</v>
      </c>
    </row>
    <row r="162" spans="1:23" s="31" customFormat="1" ht="11.25" x14ac:dyDescent="0.2">
      <c r="A162" s="41">
        <v>34212</v>
      </c>
      <c r="F162" s="31">
        <f>BrentForwardCurves!B22-'Forward curve model'!F45</f>
        <v>14.752000000000001</v>
      </c>
      <c r="G162" s="31">
        <f>BrentForwardCurves!C22-'Forward curve model'!G45</f>
        <v>14.7441</v>
      </c>
      <c r="H162" s="31">
        <f>BrentForwardCurves!D22-'Forward curve model'!H45</f>
        <v>14.8605</v>
      </c>
      <c r="I162" s="31">
        <f>BrentForwardCurves!E22-'Forward curve model'!I45</f>
        <v>15.286177345473909</v>
      </c>
      <c r="J162" s="31">
        <f>BrentForwardCurves!F22-'Forward curve model'!J45</f>
        <v>15.577684740250035</v>
      </c>
      <c r="K162" s="31">
        <f>BrentForwardCurves!G22-'Forward curve model'!K45</f>
        <v>15.771641267547894</v>
      </c>
      <c r="L162" s="31">
        <f>BrentForwardCurves!H22-'Forward curve model'!L45</f>
        <v>15.912787302422082</v>
      </c>
      <c r="M162" s="31">
        <f>BrentForwardCurves!I22-'Forward curve model'!M45</f>
        <v>16.057291762432946</v>
      </c>
      <c r="N162" s="31">
        <f>BrentForwardCurves!J22-'Forward curve model'!N45</f>
        <v>16.173550032186398</v>
      </c>
      <c r="O162" s="31">
        <f>BrentForwardCurves!K22-'Forward curve model'!O45</f>
        <v>-1.5784265610818771</v>
      </c>
      <c r="P162" s="31">
        <f>BrentForwardCurves!L22-'Forward curve model'!P45</f>
        <v>-1.5547582869960317</v>
      </c>
      <c r="Q162" s="31">
        <f>BrentForwardCurves!M22-'Forward curve model'!Q45</f>
        <v>-1.536033042648083</v>
      </c>
      <c r="R162" s="31">
        <f>BrentForwardCurves!N22-'Forward curve model'!R45</f>
        <v>-1.5210489193395813</v>
      </c>
      <c r="S162" s="31">
        <f>BrentForwardCurves!O22-'Forward curve model'!S45</f>
        <v>-1.5089677346292605</v>
      </c>
      <c r="T162" s="31">
        <f>BrentForwardCurves!P22-'Forward curve model'!T45</f>
        <v>-1.4991789952471841</v>
      </c>
      <c r="U162" s="31">
        <f>BrentForwardCurves!Q22-'Forward curve model'!U45</f>
        <v>-1.4912223609149373</v>
      </c>
      <c r="V162" s="31">
        <f>BrentForwardCurves!R22-'Forward curve model'!V45</f>
        <v>-1.4847416192460032</v>
      </c>
      <c r="W162" s="31">
        <f>BrentForwardCurves!S22-'Forward curve model'!W45</f>
        <v>-1.479456028044587</v>
      </c>
    </row>
    <row r="163" spans="1:23" s="31" customFormat="1" ht="11.25" x14ac:dyDescent="0.2">
      <c r="A163" s="41">
        <v>34242</v>
      </c>
      <c r="F163" s="31">
        <f>BrentForwardCurves!B23-'Forward curve model'!F46</f>
        <v>14.1798</v>
      </c>
      <c r="G163" s="31">
        <f>BrentForwardCurves!C23-'Forward curve model'!G46</f>
        <v>14.265499999999999</v>
      </c>
      <c r="H163" s="31">
        <f>BrentForwardCurves!D23-'Forward curve model'!H46</f>
        <v>14.4259</v>
      </c>
      <c r="I163" s="31">
        <f>BrentForwardCurves!E23-'Forward curve model'!I46</f>
        <v>14.891271403688563</v>
      </c>
      <c r="J163" s="31">
        <f>BrentForwardCurves!F23-'Forward curve model'!J46</f>
        <v>15.225639160735783</v>
      </c>
      <c r="K163" s="31">
        <f>BrentForwardCurves!G23-'Forward curve model'!K46</f>
        <v>15.456612121427506</v>
      </c>
      <c r="L163" s="31">
        <f>BrentForwardCurves!H23-'Forward curve model'!L46</f>
        <v>15.64431316582856</v>
      </c>
      <c r="M163" s="31">
        <f>BrentForwardCurves!I23-'Forward curve model'!M46</f>
        <v>15.802265886718867</v>
      </c>
      <c r="N163" s="31">
        <f>BrentForwardCurves!J23-'Forward curve model'!N46</f>
        <v>15.923370781528853</v>
      </c>
      <c r="O163" s="31">
        <f>BrentForwardCurves!K23-'Forward curve model'!O46</f>
        <v>-1.5767223488145783</v>
      </c>
      <c r="P163" s="31">
        <f>BrentForwardCurves!L23-'Forward curve model'!P46</f>
        <v>-1.5534238759626215</v>
      </c>
      <c r="Q163" s="31">
        <f>BrentForwardCurves!M23-'Forward curve model'!Q46</f>
        <v>-1.5349732265963492</v>
      </c>
      <c r="R163" s="31">
        <f>BrentForwardCurves!N23-'Forward curve model'!R46</f>
        <v>-1.5201989385655721</v>
      </c>
      <c r="S163" s="31">
        <f>BrentForwardCurves!O23-'Forward curve model'!S46</f>
        <v>-1.5082815535021274</v>
      </c>
      <c r="T163" s="31">
        <f>BrentForwardCurves!P23-'Forward curve model'!T46</f>
        <v>-1.49862262861127</v>
      </c>
      <c r="U163" s="31">
        <f>BrentForwardCurves!Q23-'Forward curve model'!U46</f>
        <v>-1.4907699545298216</v>
      </c>
      <c r="V163" s="31">
        <f>BrentForwardCurves!R23-'Forward curve model'!V46</f>
        <v>-1.4843730568131563</v>
      </c>
      <c r="W163" s="31">
        <f>BrentForwardCurves!S23-'Forward curve model'!W46</f>
        <v>-1.4791554035357688</v>
      </c>
    </row>
    <row r="164" spans="1:23" s="31" customFormat="1" ht="11.25" x14ac:dyDescent="0.2">
      <c r="A164" s="41">
        <v>34271</v>
      </c>
      <c r="F164" s="31">
        <f>BrentForwardCurves!B24-'Forward curve model'!F47</f>
        <v>14.761699999999999</v>
      </c>
      <c r="G164" s="31">
        <f>BrentForwardCurves!C24-'Forward curve model'!G47</f>
        <v>14.8957</v>
      </c>
      <c r="H164" s="31">
        <f>BrentForwardCurves!D24-'Forward curve model'!H47</f>
        <v>15.014299999999999</v>
      </c>
      <c r="I164" s="31">
        <f>BrentForwardCurves!E24-'Forward curve model'!I47</f>
        <v>15.357294744272195</v>
      </c>
      <c r="J164" s="31">
        <f>BrentForwardCurves!F24-'Forward curve model'!J47</f>
        <v>15.601834791031555</v>
      </c>
      <c r="K164" s="31">
        <f>BrentForwardCurves!G24-'Forward curve model'!K47</f>
        <v>15.752296131840222</v>
      </c>
      <c r="L164" s="31">
        <f>BrentForwardCurves!H24-'Forward curve model'!L47</f>
        <v>15.900799975090955</v>
      </c>
      <c r="M164" s="31">
        <f>BrentForwardCurves!I24-'Forward curve model'!M47</f>
        <v>15.991501577588155</v>
      </c>
      <c r="N164" s="31">
        <f>BrentForwardCurves!J24-'Forward curve model'!N47</f>
        <v>16.094015479772359</v>
      </c>
      <c r="O164" s="31">
        <f>BrentForwardCurves!K24-'Forward curve model'!O47</f>
        <v>-1.5689409653039013</v>
      </c>
      <c r="P164" s="31">
        <f>BrentForwardCurves!L24-'Forward curve model'!P47</f>
        <v>-1.5473245867387451</v>
      </c>
      <c r="Q164" s="31">
        <f>BrentForwardCurves!M24-'Forward curve model'!Q47</f>
        <v>-1.5301214329990087</v>
      </c>
      <c r="R164" s="31">
        <f>BrentForwardCurves!N24-'Forward curve model'!R47</f>
        <v>-1.5163016580029216</v>
      </c>
      <c r="S164" s="31">
        <f>BrentForwardCurves!O24-'Forward curve model'!S47</f>
        <v>-1.5051310857407809</v>
      </c>
      <c r="T164" s="31">
        <f>BrentForwardCurves!P24-'Forward curve model'!T47</f>
        <v>-1.4960654606512591</v>
      </c>
      <c r="U164" s="31">
        <f>BrentForwardCurves!Q24-'Forward curve model'!U47</f>
        <v>-1.4886889410623094</v>
      </c>
      <c r="V164" s="31">
        <f>BrentForwardCurves!R24-'Forward curve model'!V47</f>
        <v>-1.4826767244289172</v>
      </c>
      <c r="W164" s="31">
        <f>BrentForwardCurves!S24-'Forward curve model'!W47</f>
        <v>-1.477771183776895</v>
      </c>
    </row>
    <row r="165" spans="1:23" s="31" customFormat="1" ht="11.25" x14ac:dyDescent="0.2">
      <c r="A165" s="41">
        <v>34303</v>
      </c>
      <c r="F165" s="31">
        <f>BrentForwardCurves!B25-'Forward curve model'!F48</f>
        <v>13.6355</v>
      </c>
      <c r="G165" s="31">
        <f>BrentForwardCurves!C25-'Forward curve model'!G48</f>
        <v>13.836600000000001</v>
      </c>
      <c r="H165" s="31">
        <f>BrentForwardCurves!D25-'Forward curve model'!H48</f>
        <v>13.9109</v>
      </c>
      <c r="I165" s="31">
        <f>BrentForwardCurves!E25-'Forward curve model'!I48</f>
        <v>14.279300065951048</v>
      </c>
      <c r="J165" s="31">
        <f>BrentForwardCurves!F25-'Forward curve model'!J48</f>
        <v>14.565524187812587</v>
      </c>
      <c r="K165" s="31">
        <f>BrentForwardCurves!G25-'Forward curve model'!K48</f>
        <v>14.77362889684659</v>
      </c>
      <c r="L165" s="31">
        <f>BrentForwardCurves!H25-'Forward curve model'!L48</f>
        <v>14.886513365121775</v>
      </c>
      <c r="M165" s="31">
        <f>BrentForwardCurves!I25-'Forward curve model'!M48</f>
        <v>15.013136162415334</v>
      </c>
      <c r="N165" s="31">
        <f>BrentForwardCurves!J25-'Forward curve model'!N48</f>
        <v>15.103885281316495</v>
      </c>
      <c r="O165" s="31">
        <f>BrentForwardCurves!K25-'Forward curve model'!O48</f>
        <v>-1.5273440879716749</v>
      </c>
      <c r="P165" s="31">
        <f>BrentForwardCurves!L25-'Forward curve model'!P48</f>
        <v>-1.5133063663034569</v>
      </c>
      <c r="Q165" s="31">
        <f>BrentForwardCurves!M25-'Forward curve model'!Q48</f>
        <v>-1.5023013207948859</v>
      </c>
      <c r="R165" s="31">
        <f>BrentForwardCurves!N25-'Forward curve model'!R48</f>
        <v>-1.4935515894888403</v>
      </c>
      <c r="S165" s="31">
        <f>BrentForwardCurves!O25-'Forward curve model'!S48</f>
        <v>-1.4865282581460677</v>
      </c>
      <c r="T165" s="31">
        <f>BrentForwardCurves!P25-'Forward curve model'!T48</f>
        <v>-1.4808547295712025</v>
      </c>
      <c r="U165" s="31">
        <f>BrentForwardCurves!Q25-'Forward curve model'!U48</f>
        <v>-1.4762523692210039</v>
      </c>
      <c r="V165" s="31">
        <f>BrentForwardCurves!R25-'Forward curve model'!V48</f>
        <v>-1.4725087257636276</v>
      </c>
      <c r="W165" s="31">
        <f>BrentForwardCurves!S25-'Forward curve model'!W48</f>
        <v>-1.4694581684678378</v>
      </c>
    </row>
    <row r="166" spans="1:23" s="31" customFormat="1" ht="11.25" x14ac:dyDescent="0.2">
      <c r="A166" s="41">
        <v>34334</v>
      </c>
      <c r="F166" s="31">
        <f>BrentForwardCurves!B26-'Forward curve model'!F49</f>
        <v>12.1707</v>
      </c>
      <c r="G166" s="31">
        <f>BrentForwardCurves!C26-'Forward curve model'!G49</f>
        <v>12.2014</v>
      </c>
      <c r="H166" s="31">
        <f>BrentForwardCurves!D26-'Forward curve model'!H49</f>
        <v>12.1752</v>
      </c>
      <c r="I166" s="31">
        <f>BrentForwardCurves!E26-'Forward curve model'!I49</f>
        <v>12.579533125163572</v>
      </c>
      <c r="J166" s="31">
        <f>BrentForwardCurves!F26-'Forward curve model'!J49</f>
        <v>12.920746502334906</v>
      </c>
      <c r="K166" s="31">
        <f>BrentForwardCurves!G26-'Forward curve model'!K49</f>
        <v>13.171495423682543</v>
      </c>
      <c r="L166" s="31">
        <f>BrentForwardCurves!H26-'Forward curve model'!L49</f>
        <v>13.341578318860771</v>
      </c>
      <c r="M166" s="31">
        <f>BrentForwardCurves!I26-'Forward curve model'!M49</f>
        <v>13.574731235219735</v>
      </c>
      <c r="N166" s="31">
        <f>BrentForwardCurves!J26-'Forward curve model'!N49</f>
        <v>13.783271780850939</v>
      </c>
      <c r="O166" s="31">
        <f>BrentForwardCurves!K26-'Forward curve model'!O49</f>
        <v>-1.4661216684410696</v>
      </c>
      <c r="P166" s="31">
        <f>BrentForwardCurves!L26-'Forward curve model'!P49</f>
        <v>-1.4629119574248237</v>
      </c>
      <c r="Q166" s="31">
        <f>BrentForwardCurves!M26-'Forward curve model'!Q49</f>
        <v>-1.4609223169889671</v>
      </c>
      <c r="R166" s="31">
        <f>BrentForwardCurves!N26-'Forward curve model'!R49</f>
        <v>-1.4596285628605432</v>
      </c>
      <c r="S166" s="31">
        <f>BrentForwardCurves!O26-'Forward curve model'!S49</f>
        <v>-1.4587456553006737</v>
      </c>
      <c r="T166" s="31">
        <f>BrentForwardCurves!P26-'Forward curve model'!T49</f>
        <v>-1.4581157016942021</v>
      </c>
      <c r="U166" s="31">
        <f>BrentForwardCurves!Q26-'Forward curve model'!U49</f>
        <v>-1.4576490017345574</v>
      </c>
      <c r="V166" s="31">
        <f>BrentForwardCurves!R26-'Forward curve model'!V49</f>
        <v>-1.4572928835383567</v>
      </c>
      <c r="W166" s="31">
        <f>BrentForwardCurves!S26-'Forward curve model'!W49</f>
        <v>-1.4570151349431988</v>
      </c>
    </row>
    <row r="167" spans="1:23" s="31" customFormat="1" ht="11.25" x14ac:dyDescent="0.2">
      <c r="A167" s="41">
        <v>34365</v>
      </c>
      <c r="F167" s="31">
        <f>BrentForwardCurves!B27-'Forward curve model'!F50</f>
        <v>13.2781</v>
      </c>
      <c r="G167" s="31">
        <f>BrentForwardCurves!C27-'Forward curve model'!G50</f>
        <v>12.9405</v>
      </c>
      <c r="H167" s="31">
        <f>BrentForwardCurves!D27-'Forward curve model'!H50</f>
        <v>12.745000000000001</v>
      </c>
      <c r="I167" s="31">
        <f>BrentForwardCurves!E27-'Forward curve model'!I50</f>
        <v>12.972864162818576</v>
      </c>
      <c r="J167" s="31">
        <f>BrentForwardCurves!F27-'Forward curve model'!J50</f>
        <v>13.152809303639332</v>
      </c>
      <c r="K167" s="31">
        <f>BrentForwardCurves!G27-'Forward curve model'!K50</f>
        <v>13.293068889372002</v>
      </c>
      <c r="L167" s="31">
        <f>BrentForwardCurves!H27-'Forward curve model'!L50</f>
        <v>13.450028181801516</v>
      </c>
      <c r="M167" s="31">
        <f>BrentForwardCurves!I27-'Forward curve model'!M50</f>
        <v>13.578252812093698</v>
      </c>
      <c r="N167" s="31">
        <f>BrentForwardCurves!J27-'Forward curve model'!N50</f>
        <v>13.697864912586775</v>
      </c>
      <c r="O167" s="31">
        <f>BrentForwardCurves!K27-'Forward curve model'!O50</f>
        <v>-1.3437159230753812</v>
      </c>
      <c r="P167" s="31">
        <f>BrentForwardCurves!L27-'Forward curve model'!P50</f>
        <v>-1.3631301498360378</v>
      </c>
      <c r="Q167" s="31">
        <f>BrentForwardCurves!M27-'Forward curve model'!Q50</f>
        <v>-1.3795006710580222</v>
      </c>
      <c r="R167" s="31">
        <f>BrentForwardCurves!N27-'Forward curve model'!R50</f>
        <v>-1.3931451959716743</v>
      </c>
      <c r="S167" s="31">
        <f>BrentForwardCurves!O27-'Forward curve model'!S50</f>
        <v>-1.4044368200917292</v>
      </c>
      <c r="T167" s="31">
        <f>BrentForwardCurves!P27-'Forward curve model'!T50</f>
        <v>-1.4137397875100457</v>
      </c>
      <c r="U167" s="31">
        <f>BrentForwardCurves!Q27-'Forward curve model'!U50</f>
        <v>-1.4213828588078561</v>
      </c>
      <c r="V167" s="31">
        <f>BrentForwardCurves!R27-'Forward curve model'!V50</f>
        <v>-1.4276510272281426</v>
      </c>
      <c r="W167" s="31">
        <f>BrentForwardCurves!S27-'Forward curve model'!W50</f>
        <v>-1.4327857850557184</v>
      </c>
    </row>
    <row r="168" spans="1:23" s="31" customFormat="1" ht="11.25" x14ac:dyDescent="0.2">
      <c r="A168" s="41">
        <v>34393</v>
      </c>
      <c r="F168" s="31">
        <f>BrentForwardCurves!B28-'Forward curve model'!F51</f>
        <v>12.776999999999999</v>
      </c>
      <c r="G168" s="31">
        <f>BrentForwardCurves!C28-'Forward curve model'!G51</f>
        <v>12.651</v>
      </c>
      <c r="H168" s="31">
        <f>BrentForwardCurves!D28-'Forward curve model'!H51</f>
        <v>12.597799999999999</v>
      </c>
      <c r="I168" s="31">
        <f>BrentForwardCurves!E28-'Forward curve model'!I51</f>
        <v>12.77019179331246</v>
      </c>
      <c r="J168" s="31">
        <f>BrentForwardCurves!F28-'Forward curve model'!J51</f>
        <v>12.913127103096597</v>
      </c>
      <c r="K168" s="31">
        <f>BrentForwardCurves!G28-'Forward curve model'!K51</f>
        <v>13.076345083436324</v>
      </c>
      <c r="L168" s="31">
        <f>BrentForwardCurves!H28-'Forward curve model'!L51</f>
        <v>13.25666761212989</v>
      </c>
      <c r="M168" s="31">
        <f>BrentForwardCurves!I28-'Forward curve model'!M51</f>
        <v>13.401147327180501</v>
      </c>
      <c r="N168" s="31">
        <f>BrentForwardCurves!J28-'Forward curve model'!N51</f>
        <v>13.532704950010638</v>
      </c>
      <c r="O168" s="31">
        <f>BrentForwardCurves!K28-'Forward curve model'!O51</f>
        <v>-1.3675239330934637</v>
      </c>
      <c r="P168" s="31">
        <f>BrentForwardCurves!L28-'Forward curve model'!P51</f>
        <v>-1.3830054983675355</v>
      </c>
      <c r="Q168" s="31">
        <f>BrentForwardCurves!M28-'Forward curve model'!Q51</f>
        <v>-1.3959649616476408</v>
      </c>
      <c r="R168" s="31">
        <f>BrentForwardCurves!N28-'Forward curve model'!R51</f>
        <v>-1.4067182552722717</v>
      </c>
      <c r="S168" s="31">
        <f>BrentForwardCurves!O28-'Forward curve model'!S51</f>
        <v>-1.4155924626794727</v>
      </c>
      <c r="T168" s="31">
        <f>BrentForwardCurves!P28-'Forward curve model'!T51</f>
        <v>-1.4228909378582526</v>
      </c>
      <c r="U168" s="31">
        <f>BrentForwardCurves!Q28-'Forward curve model'!U51</f>
        <v>-1.4288804914476563</v>
      </c>
      <c r="V168" s="31">
        <f>BrentForwardCurves!R28-'Forward curve model'!V51</f>
        <v>-1.4337890996539135</v>
      </c>
      <c r="W168" s="31">
        <f>BrentForwardCurves!S28-'Forward curve model'!W51</f>
        <v>-1.4378083031379649</v>
      </c>
    </row>
    <row r="169" spans="1:23" s="31" customFormat="1" ht="11.25" x14ac:dyDescent="0.2">
      <c r="A169" s="41">
        <v>34424</v>
      </c>
      <c r="F169" s="31">
        <f>BrentForwardCurves!B29-'Forward curve model'!F52</f>
        <v>12.137</v>
      </c>
      <c r="G169" s="31">
        <f>BrentForwardCurves!C29-'Forward curve model'!G52</f>
        <v>12.429600000000001</v>
      </c>
      <c r="H169" s="31">
        <f>BrentForwardCurves!D29-'Forward curve model'!H52</f>
        <v>12.4754</v>
      </c>
      <c r="I169" s="31">
        <f>BrentForwardCurves!E29-'Forward curve model'!I52</f>
        <v>12.426948740163517</v>
      </c>
      <c r="J169" s="31">
        <f>BrentForwardCurves!F29-'Forward curve model'!J52</f>
        <v>12.469960193795766</v>
      </c>
      <c r="K169" s="31">
        <f>BrentForwardCurves!G29-'Forward curve model'!K52</f>
        <v>12.578597121681295</v>
      </c>
      <c r="L169" s="31">
        <f>BrentForwardCurves!H29-'Forward curve model'!L52</f>
        <v>12.686249138369327</v>
      </c>
      <c r="M169" s="31">
        <f>BrentForwardCurves!I29-'Forward curve model'!M52</f>
        <v>12.810206146500057</v>
      </c>
      <c r="N169" s="31">
        <f>BrentForwardCurves!J29-'Forward curve model'!N52</f>
        <v>12.942240148041662</v>
      </c>
      <c r="O169" s="31">
        <f>BrentForwardCurves!K29-'Forward curve model'!O52</f>
        <v>-1.4490373954859062</v>
      </c>
      <c r="P169" s="31">
        <f>BrentForwardCurves!L29-'Forward curve model'!P52</f>
        <v>-1.4510918360771037</v>
      </c>
      <c r="Q169" s="31">
        <f>BrentForwardCurves!M29-'Forward curve model'!Q52</f>
        <v>-1.4523726487181381</v>
      </c>
      <c r="R169" s="31">
        <f>BrentForwardCurves!N29-'Forward curve model'!R52</f>
        <v>-1.4532176045504703</v>
      </c>
      <c r="S169" s="31">
        <f>BrentForwardCurves!O29-'Forward curve model'!S52</f>
        <v>-1.4538056490528921</v>
      </c>
      <c r="T169" s="31">
        <f>BrentForwardCurves!P29-'Forward curve model'!T52</f>
        <v>-1.4542340560799083</v>
      </c>
      <c r="U169" s="31">
        <f>BrentForwardCurves!Q29-'Forward curve model'!U52</f>
        <v>-1.4545575643939892</v>
      </c>
      <c r="V169" s="31">
        <f>BrentForwardCurves!R29-'Forward curve model'!V52</f>
        <v>-1.4548083609326463</v>
      </c>
      <c r="W169" s="31">
        <f>BrentForwardCurves!S29-'Forward curve model'!W52</f>
        <v>-1.4550063752570184</v>
      </c>
    </row>
    <row r="170" spans="1:23" s="31" customFormat="1" ht="11.25" x14ac:dyDescent="0.2">
      <c r="A170" s="41">
        <v>34453</v>
      </c>
      <c r="F170" s="31">
        <f>BrentForwardCurves!B30-'Forward curve model'!F53</f>
        <v>13.951000000000001</v>
      </c>
      <c r="G170" s="31">
        <f>BrentForwardCurves!C30-'Forward curve model'!G53</f>
        <v>13.705</v>
      </c>
      <c r="H170" s="31">
        <f>BrentForwardCurves!D30-'Forward curve model'!H53</f>
        <v>13.706</v>
      </c>
      <c r="I170" s="31">
        <f>BrentForwardCurves!E30-'Forward curve model'!I53</f>
        <v>13.695581737023414</v>
      </c>
      <c r="J170" s="31">
        <f>BrentForwardCurves!F30-'Forward curve model'!J53</f>
        <v>13.702657191743441</v>
      </c>
      <c r="K170" s="31">
        <f>BrentForwardCurves!G30-'Forward curve model'!K53</f>
        <v>13.727668346040554</v>
      </c>
      <c r="L170" s="31">
        <f>BrentForwardCurves!H30-'Forward curve model'!L53</f>
        <v>13.749066958131474</v>
      </c>
      <c r="M170" s="31">
        <f>BrentForwardCurves!I30-'Forward curve model'!M53</f>
        <v>13.79470948838757</v>
      </c>
      <c r="N170" s="31">
        <f>BrentForwardCurves!J30-'Forward curve model'!N53</f>
        <v>13.823108816952169</v>
      </c>
      <c r="O170" s="31">
        <f>BrentForwardCurves!K30-'Forward curve model'!O53</f>
        <v>13.971381931114653</v>
      </c>
      <c r="P170" s="31">
        <f>BrentForwardCurves!L30-'Forward curve model'!P53</f>
        <v>13.985255328824337</v>
      </c>
      <c r="Q170" s="31">
        <f>BrentForwardCurves!M30-'Forward curve model'!Q53</f>
        <v>13.945754934743828</v>
      </c>
      <c r="R170" s="31">
        <f>BrentForwardCurves!N30-'Forward curve model'!R53</f>
        <v>-1.4211082496152478</v>
      </c>
      <c r="S170" s="31">
        <f>BrentForwardCurves!O30-'Forward curve model'!S53</f>
        <v>-1.4274523564840116</v>
      </c>
      <c r="T170" s="31">
        <f>BrentForwardCurves!P30-'Forward curve model'!T53</f>
        <v>-1.4326372206386906</v>
      </c>
      <c r="U170" s="31">
        <f>BrentForwardCurves!Q30-'Forward curve model'!U53</f>
        <v>-1.4368749851006093</v>
      </c>
      <c r="V170" s="31">
        <f>BrentForwardCurves!R30-'Forward curve model'!V53</f>
        <v>-1.4403388633869836</v>
      </c>
      <c r="W170" s="31">
        <f>BrentForwardCurves!S30-'Forward curve model'!W53</f>
        <v>-1.4431703116256891</v>
      </c>
    </row>
    <row r="171" spans="1:23" s="31" customFormat="1" ht="11.25" x14ac:dyDescent="0.2">
      <c r="A171" s="41">
        <v>34485</v>
      </c>
      <c r="F171" s="31">
        <f>BrentForwardCurves!B31-'Forward curve model'!F54</f>
        <v>14.7567</v>
      </c>
      <c r="G171" s="31">
        <f>BrentForwardCurves!C31-'Forward curve model'!G54</f>
        <v>14.695499999999999</v>
      </c>
      <c r="H171" s="31">
        <f>BrentForwardCurves!D31-'Forward curve model'!H54</f>
        <v>14.6533</v>
      </c>
      <c r="I171" s="31">
        <f>BrentForwardCurves!E31-'Forward curve model'!I54</f>
        <v>14.553792923690249</v>
      </c>
      <c r="J171" s="31">
        <f>BrentForwardCurves!F31-'Forward curve model'!J54</f>
        <v>14.491284847792258</v>
      </c>
      <c r="K171" s="31">
        <f>BrentForwardCurves!G31-'Forward curve model'!K54</f>
        <v>14.467252426021057</v>
      </c>
      <c r="L171" s="31">
        <f>BrentForwardCurves!H31-'Forward curve model'!L54</f>
        <v>14.459533924149115</v>
      </c>
      <c r="M171" s="31">
        <f>BrentForwardCurves!I31-'Forward curve model'!M54</f>
        <v>14.461200204975093</v>
      </c>
      <c r="N171" s="31">
        <f>BrentForwardCurves!J31-'Forward curve model'!N54</f>
        <v>14.466472050844711</v>
      </c>
      <c r="O171" s="31">
        <f>BrentForwardCurves!K31-'Forward curve model'!O54</f>
        <v>14.474166634556335</v>
      </c>
      <c r="P171" s="31">
        <f>BrentForwardCurves!L31-'Forward curve model'!P54</f>
        <v>14.475662947947344</v>
      </c>
      <c r="Q171" s="31">
        <f>BrentForwardCurves!M31-'Forward curve model'!Q54</f>
        <v>14.443129636075913</v>
      </c>
      <c r="R171" s="31">
        <f>BrentForwardCurves!N31-'Forward curve model'!R54</f>
        <v>-1.4531141076931138</v>
      </c>
      <c r="S171" s="31">
        <f>BrentForwardCurves!O31-'Forward curve model'!S54</f>
        <v>-1.4536699697542177</v>
      </c>
      <c r="T171" s="31">
        <f>BrentForwardCurves!P31-'Forward curve model'!T54</f>
        <v>-1.4540974089883336</v>
      </c>
      <c r="U171" s="31">
        <f>BrentForwardCurves!Q31-'Forward curve model'!U54</f>
        <v>-1.4544328599256069</v>
      </c>
      <c r="V171" s="31">
        <f>BrentForwardCurves!R31-'Forward curve model'!V54</f>
        <v>-1.4546998343941013</v>
      </c>
      <c r="W171" s="31">
        <f>BrentForwardCurves!S31-'Forward curve model'!W54</f>
        <v>-1.4549143139630591</v>
      </c>
    </row>
    <row r="172" spans="1:23" s="31" customFormat="1" ht="11.25" x14ac:dyDescent="0.2">
      <c r="A172" s="41">
        <v>34515</v>
      </c>
      <c r="F172" s="31">
        <f>BrentForwardCurves!B32-'Forward curve model'!F55</f>
        <v>15.718400000000001</v>
      </c>
      <c r="G172" s="31">
        <f>BrentForwardCurves!C32-'Forward curve model'!G55</f>
        <v>15.4741</v>
      </c>
      <c r="H172" s="31">
        <f>BrentForwardCurves!D32-'Forward curve model'!H55</f>
        <v>15.3416</v>
      </c>
      <c r="I172" s="31">
        <f>BrentForwardCurves!E32-'Forward curve model'!I55</f>
        <v>15.280735847011472</v>
      </c>
      <c r="J172" s="31">
        <f>BrentForwardCurves!F32-'Forward curve model'!J55</f>
        <v>15.238614855803684</v>
      </c>
      <c r="K172" s="31">
        <f>BrentForwardCurves!G32-'Forward curve model'!K55</f>
        <v>15.193727310739316</v>
      </c>
      <c r="L172" s="31">
        <f>BrentForwardCurves!H32-'Forward curve model'!L55</f>
        <v>15.144002060774019</v>
      </c>
      <c r="M172" s="31">
        <f>BrentForwardCurves!I32-'Forward curve model'!M55</f>
        <v>15.114603977575147</v>
      </c>
      <c r="N172" s="31">
        <f>BrentForwardCurves!J32-'Forward curve model'!N55</f>
        <v>15.080073812489221</v>
      </c>
      <c r="O172" s="31">
        <f>BrentForwardCurves!K32-'Forward curve model'!O55</f>
        <v>15.04528985406694</v>
      </c>
      <c r="P172" s="31">
        <f>BrentForwardCurves!L32-'Forward curve model'!P55</f>
        <v>15.020841176251148</v>
      </c>
      <c r="Q172" s="31">
        <f>BrentForwardCurves!M32-'Forward curve model'!Q55</f>
        <v>15.000107497325381</v>
      </c>
      <c r="R172" s="31">
        <f>BrentForwardCurves!N32-'Forward curve model'!R55</f>
        <v>-1.4242067863413927</v>
      </c>
      <c r="S172" s="31">
        <f>BrentForwardCurves!O32-'Forward curve model'!S55</f>
        <v>-1.4299606275019714</v>
      </c>
      <c r="T172" s="31">
        <f>BrentForwardCurves!P32-'Forward curve model'!T55</f>
        <v>-1.4346745988015839</v>
      </c>
      <c r="U172" s="31">
        <f>BrentForwardCurves!Q32-'Forward curve model'!U55</f>
        <v>-1.4385335862929922</v>
      </c>
      <c r="V172" s="31">
        <f>BrentForwardCurves!R32-'Forward curve model'!V55</f>
        <v>-1.4416910896444155</v>
      </c>
      <c r="W172" s="31">
        <f>BrentForwardCurves!S32-'Forward curve model'!W55</f>
        <v>-1.4442738120014635</v>
      </c>
    </row>
    <row r="173" spans="1:23" s="31" customFormat="1" ht="11.25" x14ac:dyDescent="0.2">
      <c r="A173" s="41">
        <v>34544</v>
      </c>
      <c r="F173" s="31">
        <f>BrentForwardCurves!B33-'Forward curve model'!F56</f>
        <v>16.433599999999998</v>
      </c>
      <c r="G173" s="31">
        <f>BrentForwardCurves!C33-'Forward curve model'!G56</f>
        <v>16.266400000000001</v>
      </c>
      <c r="H173" s="31">
        <f>BrentForwardCurves!D33-'Forward curve model'!H56</f>
        <v>16.100200000000001</v>
      </c>
      <c r="I173" s="31">
        <f>BrentForwardCurves!E33-'Forward curve model'!I56</f>
        <v>15.959593063663201</v>
      </c>
      <c r="J173" s="31">
        <f>BrentForwardCurves!F33-'Forward curve model'!J56</f>
        <v>15.855416568695677</v>
      </c>
      <c r="K173" s="31">
        <f>BrentForwardCurves!G33-'Forward curve model'!K56</f>
        <v>15.757499822528166</v>
      </c>
      <c r="L173" s="31">
        <f>BrentForwardCurves!H33-'Forward curve model'!L56</f>
        <v>15.705076735467555</v>
      </c>
      <c r="M173" s="31">
        <f>BrentForwardCurves!I33-'Forward curve model'!M56</f>
        <v>15.631762251583508</v>
      </c>
      <c r="N173" s="31">
        <f>BrentForwardCurves!J33-'Forward curve model'!N56</f>
        <v>15.592014390518241</v>
      </c>
      <c r="O173" s="31">
        <f>BrentForwardCurves!K33-'Forward curve model'!O56</f>
        <v>15.557923797277509</v>
      </c>
      <c r="P173" s="31">
        <f>BrentForwardCurves!L33-'Forward curve model'!P56</f>
        <v>15.515860506812407</v>
      </c>
      <c r="Q173" s="31">
        <f>BrentForwardCurves!M33-'Forward curve model'!Q56</f>
        <v>15.478096705145511</v>
      </c>
      <c r="R173" s="31">
        <f>BrentForwardCurves!N33-'Forward curve model'!R56</f>
        <v>-1.4436834008241055</v>
      </c>
      <c r="S173" s="31">
        <f>BrentForwardCurves!O33-'Forward curve model'!S56</f>
        <v>-1.445930324790712</v>
      </c>
      <c r="T173" s="31">
        <f>BrentForwardCurves!P33-'Forward curve model'!T56</f>
        <v>-1.4477542328819542</v>
      </c>
      <c r="U173" s="31">
        <f>BrentForwardCurves!Q33-'Forward curve model'!U56</f>
        <v>-1.4492387661269153</v>
      </c>
      <c r="V173" s="31">
        <f>BrentForwardCurves!R33-'Forward curve model'!V56</f>
        <v>-1.4504490933307108</v>
      </c>
      <c r="W173" s="31">
        <f>BrentForwardCurves!S33-'Forward curve model'!W56</f>
        <v>-1.4514368833636244</v>
      </c>
    </row>
    <row r="174" spans="1:23" s="31" customFormat="1" ht="11.25" x14ac:dyDescent="0.2">
      <c r="A174" s="41">
        <v>34577</v>
      </c>
      <c r="F174" s="31">
        <f>BrentForwardCurves!B34-'Forward curve model'!F57</f>
        <v>15.786300000000001</v>
      </c>
      <c r="G174" s="31">
        <f>BrentForwardCurves!C34-'Forward curve model'!G57</f>
        <v>15.7628</v>
      </c>
      <c r="H174" s="31">
        <f>BrentForwardCurves!D34-'Forward curve model'!H57</f>
        <v>15.631500000000001</v>
      </c>
      <c r="I174" s="31">
        <f>BrentForwardCurves!E34-'Forward curve model'!I57</f>
        <v>15.556627429509509</v>
      </c>
      <c r="J174" s="31">
        <f>BrentForwardCurves!F34-'Forward curve model'!J57</f>
        <v>15.469840038438836</v>
      </c>
      <c r="K174" s="31">
        <f>BrentForwardCurves!G34-'Forward curve model'!K57</f>
        <v>15.377566417349433</v>
      </c>
      <c r="L174" s="31">
        <f>BrentForwardCurves!H34-'Forward curve model'!L57</f>
        <v>15.309753122849306</v>
      </c>
      <c r="M174" s="31">
        <f>BrentForwardCurves!I34-'Forward curve model'!M57</f>
        <v>15.275322099640636</v>
      </c>
      <c r="N174" s="31">
        <f>BrentForwardCurves!J34-'Forward curve model'!N57</f>
        <v>15.255523155561892</v>
      </c>
      <c r="O174" s="31">
        <f>BrentForwardCurves!K34-'Forward curve model'!O57</f>
        <v>15.240046131694285</v>
      </c>
      <c r="P174" s="31">
        <f>BrentForwardCurves!L34-'Forward curve model'!P57</f>
        <v>15.237344050191332</v>
      </c>
      <c r="Q174" s="31">
        <f>BrentForwardCurves!M34-'Forward curve model'!Q57</f>
        <v>15.230652400981057</v>
      </c>
      <c r="R174" s="31">
        <f>BrentForwardCurves!N34-'Forward curve model'!R57</f>
        <v>-1.4459980760599616</v>
      </c>
      <c r="S174" s="31">
        <f>BrentForwardCurves!O34-'Forward curve model'!S57</f>
        <v>-1.4477740457201744</v>
      </c>
      <c r="T174" s="31">
        <f>BrentForwardCurves!P34-'Forward curve model'!T57</f>
        <v>-1.4492359469417302</v>
      </c>
      <c r="U174" s="31">
        <f>BrentForwardCurves!Q34-'Forward curve model'!U57</f>
        <v>-1.4504366326014579</v>
      </c>
      <c r="V174" s="31">
        <f>BrentForwardCurves!R34-'Forward curve model'!V57</f>
        <v>-1.4514212769646488</v>
      </c>
      <c r="W174" s="31">
        <f>BrentForwardCurves!S34-'Forward curve model'!W57</f>
        <v>-1.4522279204888093</v>
      </c>
    </row>
    <row r="175" spans="1:23" s="31" customFormat="1" ht="11.25" x14ac:dyDescent="0.2">
      <c r="A175" s="41">
        <v>34607</v>
      </c>
      <c r="F175" s="31">
        <f>BrentForwardCurves!B35-'Forward curve model'!F58</f>
        <v>15.2941</v>
      </c>
      <c r="G175" s="31">
        <f>BrentForwardCurves!C35-'Forward curve model'!G58</f>
        <v>15.2018</v>
      </c>
      <c r="H175" s="31">
        <f>BrentForwardCurves!D35-'Forward curve model'!H58</f>
        <v>15.139799999999999</v>
      </c>
      <c r="I175" s="31">
        <f>BrentForwardCurves!E35-'Forward curve model'!I58</f>
        <v>15.215431190345397</v>
      </c>
      <c r="J175" s="31">
        <f>BrentForwardCurves!F35-'Forward curve model'!J58</f>
        <v>15.219998616713459</v>
      </c>
      <c r="K175" s="31">
        <f>BrentForwardCurves!G35-'Forward curve model'!K58</f>
        <v>15.219956561164715</v>
      </c>
      <c r="L175" s="31">
        <f>BrentForwardCurves!H35-'Forward curve model'!L58</f>
        <v>15.214226121900328</v>
      </c>
      <c r="M175" s="31">
        <f>BrentForwardCurves!I35-'Forward curve model'!M58</f>
        <v>15.208084875633292</v>
      </c>
      <c r="N175" s="31">
        <f>BrentForwardCurves!J35-'Forward curve model'!N58</f>
        <v>15.204326984315651</v>
      </c>
      <c r="O175" s="31">
        <f>BrentForwardCurves!K35-'Forward curve model'!O58</f>
        <v>15.203773881735225</v>
      </c>
      <c r="P175" s="31">
        <f>BrentForwardCurves!L35-'Forward curve model'!P58</f>
        <v>15.205391908682763</v>
      </c>
      <c r="Q175" s="31">
        <f>BrentForwardCurves!M35-'Forward curve model'!Q58</f>
        <v>15.207704084006231</v>
      </c>
      <c r="R175" s="31">
        <f>BrentForwardCurves!N35-'Forward curve model'!R58</f>
        <v>-1.4126055173012153</v>
      </c>
      <c r="S175" s="31">
        <f>BrentForwardCurves!O35-'Forward curve model'!S58</f>
        <v>-1.4203929633279437</v>
      </c>
      <c r="T175" s="31">
        <f>BrentForwardCurves!P35-'Forward curve model'!T58</f>
        <v>-1.4268090144525047</v>
      </c>
      <c r="U175" s="31">
        <f>BrentForwardCurves!Q35-'Forward curve model'!U58</f>
        <v>-1.4320802697160249</v>
      </c>
      <c r="V175" s="31">
        <f>BrentForwardCurves!R35-'Forward curve model'!V58</f>
        <v>-1.436403254457215</v>
      </c>
      <c r="W175" s="31">
        <f>BrentForwardCurves!S35-'Forward curve model'!W58</f>
        <v>-1.4399445263870729</v>
      </c>
    </row>
    <row r="176" spans="1:23" s="31" customFormat="1" ht="11.25" x14ac:dyDescent="0.2">
      <c r="A176" s="41">
        <v>34638</v>
      </c>
      <c r="F176" s="31">
        <f>BrentForwardCurves!B36-'Forward curve model'!F59</f>
        <v>15.3552</v>
      </c>
      <c r="G176" s="31">
        <f>BrentForwardCurves!C36-'Forward curve model'!G59</f>
        <v>15.2667</v>
      </c>
      <c r="H176" s="31">
        <f>BrentForwardCurves!D36-'Forward curve model'!H59</f>
        <v>15.198100000000002</v>
      </c>
      <c r="I176" s="31">
        <f>BrentForwardCurves!E36-'Forward curve model'!I59</f>
        <v>15.123346332492327</v>
      </c>
      <c r="J176" s="31">
        <f>BrentForwardCurves!F36-'Forward curve model'!J59</f>
        <v>15.06391081779182</v>
      </c>
      <c r="K176" s="31">
        <f>BrentForwardCurves!G36-'Forward curve model'!K59</f>
        <v>15.028241307904544</v>
      </c>
      <c r="L176" s="31">
        <f>BrentForwardCurves!H36-'Forward curve model'!L59</f>
        <v>15.012917111852634</v>
      </c>
      <c r="M176" s="31">
        <f>BrentForwardCurves!I36-'Forward curve model'!M59</f>
        <v>14.977414763045019</v>
      </c>
      <c r="N176" s="31">
        <f>BrentForwardCurves!J36-'Forward curve model'!N59</f>
        <v>14.982896387729546</v>
      </c>
      <c r="O176" s="31">
        <f>BrentForwardCurves!K36-'Forward curve model'!O59</f>
        <v>14.985002694701475</v>
      </c>
      <c r="P176" s="31">
        <f>BrentForwardCurves!L36-'Forward curve model'!P59</f>
        <v>14.97799569195864</v>
      </c>
      <c r="Q176" s="31">
        <f>BrentForwardCurves!M36-'Forward curve model'!Q59</f>
        <v>15.002525571044979</v>
      </c>
      <c r="R176" s="31">
        <f>BrentForwardCurves!N36-'Forward curve model'!R59</f>
        <v>-1.430690194759058</v>
      </c>
      <c r="S176" s="31">
        <f>BrentForwardCurves!O36-'Forward curve model'!S59</f>
        <v>-1.4352811935350314</v>
      </c>
      <c r="T176" s="31">
        <f>BrentForwardCurves!P36-'Forward curve model'!T59</f>
        <v>-1.4390345979237831</v>
      </c>
      <c r="U176" s="31">
        <f>BrentForwardCurves!Q36-'Forward curve model'!U59</f>
        <v>-1.4421032514417269</v>
      </c>
      <c r="V176" s="31">
        <f>BrentForwardCurves!R36-'Forward curve model'!V59</f>
        <v>-1.4446120632567976</v>
      </c>
      <c r="W176" s="31">
        <f>BrentForwardCurves!S36-'Forward curve model'!W59</f>
        <v>-1.4466631493069373</v>
      </c>
    </row>
    <row r="177" spans="1:23" s="31" customFormat="1" ht="11.25" x14ac:dyDescent="0.2">
      <c r="A177" s="41">
        <v>34668</v>
      </c>
      <c r="F177" s="31">
        <f>BrentForwardCurves!B37-'Forward curve model'!F60</f>
        <v>16.035699999999999</v>
      </c>
      <c r="G177" s="31">
        <f>BrentForwardCurves!C37-'Forward curve model'!G60</f>
        <v>15.7941</v>
      </c>
      <c r="H177" s="31">
        <f>BrentForwardCurves!D37-'Forward curve model'!H60</f>
        <v>15.6395</v>
      </c>
      <c r="I177" s="31">
        <f>BrentForwardCurves!E37-'Forward curve model'!I60</f>
        <v>15.383575705220771</v>
      </c>
      <c r="J177" s="31">
        <f>BrentForwardCurves!F37-'Forward curve model'!J60</f>
        <v>15.236229974774918</v>
      </c>
      <c r="K177" s="31">
        <f>BrentForwardCurves!G37-'Forward curve model'!K60</f>
        <v>15.138925575965848</v>
      </c>
      <c r="L177" s="31">
        <f>BrentForwardCurves!H37-'Forward curve model'!L60</f>
        <v>15.062077298159874</v>
      </c>
      <c r="M177" s="31">
        <f>BrentForwardCurves!I37-'Forward curve model'!M60</f>
        <v>15.029652941972993</v>
      </c>
      <c r="N177" s="31">
        <f>BrentForwardCurves!J37-'Forward curve model'!N60</f>
        <v>15.041739600184277</v>
      </c>
      <c r="O177" s="31">
        <f>BrentForwardCurves!K37-'Forward curve model'!O60</f>
        <v>15.042901752292455</v>
      </c>
      <c r="P177" s="31">
        <f>BrentForwardCurves!L37-'Forward curve model'!P60</f>
        <v>15.054542565523299</v>
      </c>
      <c r="Q177" s="31">
        <f>BrentForwardCurves!M37-'Forward curve model'!Q60</f>
        <v>15.056772048849213</v>
      </c>
      <c r="R177" s="31">
        <f>BrentForwardCurves!N37-'Forward curve model'!R60</f>
        <v>-1.4308177494278695</v>
      </c>
      <c r="S177" s="31">
        <f>BrentForwardCurves!O37-'Forward curve model'!S60</f>
        <v>-1.43547156390297</v>
      </c>
      <c r="T177" s="31">
        <f>BrentForwardCurves!P37-'Forward curve model'!T60</f>
        <v>-1.4392350662029172</v>
      </c>
      <c r="U177" s="31">
        <f>BrentForwardCurves!Q37-'Forward curve model'!U60</f>
        <v>-1.442290521488492</v>
      </c>
      <c r="V177" s="31">
        <f>BrentForwardCurves!R37-'Forward curve model'!V60</f>
        <v>-1.4447773707328471</v>
      </c>
      <c r="W177" s="31">
        <f>BrentForwardCurves!S37-'Forward curve model'!W60</f>
        <v>-1.4468046752239561</v>
      </c>
    </row>
    <row r="178" spans="1:23" s="31" customFormat="1" ht="11.25" x14ac:dyDescent="0.2">
      <c r="A178" s="41">
        <v>34698</v>
      </c>
      <c r="F178" s="31">
        <f>BrentForwardCurves!B38-'Forward curve model'!F61</f>
        <v>15.442600000000001</v>
      </c>
      <c r="G178" s="31">
        <f>BrentForwardCurves!C38-'Forward curve model'!G61</f>
        <v>15.2098</v>
      </c>
      <c r="H178" s="31">
        <f>BrentForwardCurves!D38-'Forward curve model'!H61</f>
        <v>15.0433</v>
      </c>
      <c r="I178" s="31">
        <f>BrentForwardCurves!E38-'Forward curve model'!I61</f>
        <v>14.99730486566146</v>
      </c>
      <c r="J178" s="31">
        <f>BrentForwardCurves!F38-'Forward curve model'!J61</f>
        <v>14.95399710512404</v>
      </c>
      <c r="K178" s="31">
        <f>BrentForwardCurves!G38-'Forward curve model'!K61</f>
        <v>14.912027213034998</v>
      </c>
      <c r="L178" s="31">
        <f>BrentForwardCurves!H38-'Forward curve model'!L61</f>
        <v>14.894909711846068</v>
      </c>
      <c r="M178" s="31">
        <f>BrentForwardCurves!I38-'Forward curve model'!M61</f>
        <v>14.908192642045499</v>
      </c>
      <c r="N178" s="31">
        <f>BrentForwardCurves!J38-'Forward curve model'!N61</f>
        <v>14.929295163308479</v>
      </c>
      <c r="O178" s="31">
        <f>BrentForwardCurves!K38-'Forward curve model'!O61</f>
        <v>14.93341887562775</v>
      </c>
      <c r="P178" s="31">
        <f>BrentForwardCurves!L38-'Forward curve model'!P61</f>
        <v>14.953242041777148</v>
      </c>
      <c r="Q178" s="31">
        <f>BrentForwardCurves!M38-'Forward curve model'!Q61</f>
        <v>15.003504467883984</v>
      </c>
      <c r="R178" s="31">
        <f>BrentForwardCurves!N38-'Forward curve model'!R61</f>
        <v>-1.3884616092690925</v>
      </c>
      <c r="S178" s="31">
        <f>BrentForwardCurves!O38-'Forward curve model'!S61</f>
        <v>-1.4007263604325857</v>
      </c>
      <c r="T178" s="31">
        <f>BrentForwardCurves!P38-'Forward curve model'!T61</f>
        <v>-1.410768638593648</v>
      </c>
      <c r="U178" s="31">
        <f>BrentForwardCurves!Q38-'Forward curve model'!U61</f>
        <v>-1.4189865975023961</v>
      </c>
      <c r="V178" s="31">
        <f>BrentForwardCurves!R38-'Forward curve model'!V61</f>
        <v>-1.4257092464053496</v>
      </c>
      <c r="W178" s="31">
        <f>BrentForwardCurves!S38-'Forward curve model'!W61</f>
        <v>-1.4312074025092263</v>
      </c>
    </row>
    <row r="179" spans="1:23" s="31" customFormat="1" ht="11.25" x14ac:dyDescent="0.2">
      <c r="A179" s="41">
        <v>34730</v>
      </c>
      <c r="F179" s="31">
        <f>BrentForwardCurves!B39-'Forward curve model'!F62</f>
        <v>16.009499999999999</v>
      </c>
      <c r="G179" s="31">
        <f>BrentForwardCurves!C39-'Forward curve model'!G62</f>
        <v>15.772600000000001</v>
      </c>
      <c r="H179" s="31">
        <f>BrentForwardCurves!D39-'Forward curve model'!H62</f>
        <v>15.597099999999999</v>
      </c>
      <c r="I179" s="31">
        <f>BrentForwardCurves!E39-'Forward curve model'!I62</f>
        <v>15.425179498718627</v>
      </c>
      <c r="J179" s="31">
        <f>BrentForwardCurves!F39-'Forward curve model'!J62</f>
        <v>15.297982544311672</v>
      </c>
      <c r="K179" s="31">
        <f>BrentForwardCurves!G39-'Forward curve model'!K62</f>
        <v>15.203070563865106</v>
      </c>
      <c r="L179" s="31">
        <f>BrentForwardCurves!H39-'Forward curve model'!L62</f>
        <v>15.176892797512503</v>
      </c>
      <c r="M179" s="31">
        <f>BrentForwardCurves!I39-'Forward curve model'!M62</f>
        <v>15.149738386838354</v>
      </c>
      <c r="N179" s="31">
        <f>BrentForwardCurves!J39-'Forward curve model'!N62</f>
        <v>15.117883785454268</v>
      </c>
      <c r="O179" s="31">
        <f>BrentForwardCurves!K39-'Forward curve model'!O62</f>
        <v>15.110688554512874</v>
      </c>
      <c r="P179" s="31">
        <f>BrentForwardCurves!L39-'Forward curve model'!P62</f>
        <v>15.11241865662657</v>
      </c>
      <c r="Q179" s="31">
        <f>BrentForwardCurves!M39-'Forward curve model'!Q62</f>
        <v>15.097337328387731</v>
      </c>
      <c r="R179" s="31">
        <f>BrentForwardCurves!N39-'Forward curve model'!R62</f>
        <v>-1.3766166794196082</v>
      </c>
      <c r="S179" s="31">
        <f>BrentForwardCurves!O39-'Forward curve model'!S62</f>
        <v>-1.3911040866099078</v>
      </c>
      <c r="T179" s="31">
        <f>BrentForwardCurves!P39-'Forward curve model'!T62</f>
        <v>-1.4029341002582052</v>
      </c>
      <c r="U179" s="31">
        <f>BrentForwardCurves!Q39-'Forward curve model'!U62</f>
        <v>-1.4125983256339436</v>
      </c>
      <c r="V179" s="31">
        <f>BrentForwardCurves!R39-'Forward curve model'!V62</f>
        <v>-1.4204953913094336</v>
      </c>
      <c r="W179" s="31">
        <f>BrentForwardCurves!S39-'Forward curve model'!W62</f>
        <v>-1.4269495192160369</v>
      </c>
    </row>
    <row r="180" spans="1:23" s="31" customFormat="1" ht="11.25" x14ac:dyDescent="0.2">
      <c r="A180" s="41">
        <v>34758</v>
      </c>
      <c r="F180" s="31">
        <f>BrentForwardCurves!B40-'Forward curve model'!F63</f>
        <v>16.628699999999998</v>
      </c>
      <c r="G180" s="31">
        <f>BrentForwardCurves!C40-'Forward curve model'!G63</f>
        <v>16.306699999999999</v>
      </c>
      <c r="H180" s="31">
        <f>BrentForwardCurves!D40-'Forward curve model'!H63</f>
        <v>16.097999999999999</v>
      </c>
      <c r="I180" s="31">
        <f>BrentForwardCurves!E40-'Forward curve model'!I63</f>
        <v>15.804025137668777</v>
      </c>
      <c r="J180" s="31">
        <f>BrentForwardCurves!F40-'Forward curve model'!J63</f>
        <v>15.578243721921753</v>
      </c>
      <c r="K180" s="31">
        <f>BrentForwardCurves!G40-'Forward curve model'!K63</f>
        <v>15.450893539047069</v>
      </c>
      <c r="L180" s="31">
        <f>BrentForwardCurves!H40-'Forward curve model'!L63</f>
        <v>15.350431163947198</v>
      </c>
      <c r="M180" s="31">
        <f>BrentForwardCurves!I40-'Forward curve model'!M63</f>
        <v>15.268685134008024</v>
      </c>
      <c r="N180" s="31">
        <f>BrentForwardCurves!J40-'Forward curve model'!N63</f>
        <v>15.207386742908044</v>
      </c>
      <c r="O180" s="31">
        <f>BrentForwardCurves!K40-'Forward curve model'!O63</f>
        <v>15.147644713214493</v>
      </c>
      <c r="P180" s="31">
        <f>BrentForwardCurves!L40-'Forward curve model'!P63</f>
        <v>15.116148690663437</v>
      </c>
      <c r="Q180" s="31">
        <f>BrentForwardCurves!M40-'Forward curve model'!Q63</f>
        <v>15.107243605476995</v>
      </c>
      <c r="R180" s="31">
        <f>BrentForwardCurves!N40-'Forward curve model'!R63</f>
        <v>-1.3623051127497849</v>
      </c>
      <c r="S180" s="31">
        <f>BrentForwardCurves!O40-'Forward curve model'!S63</f>
        <v>-1.3794465298036651</v>
      </c>
      <c r="T180" s="31">
        <f>BrentForwardCurves!P40-'Forward curve model'!T63</f>
        <v>-1.3934258432119746</v>
      </c>
      <c r="U180" s="31">
        <f>BrentForwardCurves!Q40-'Forward curve model'!U63</f>
        <v>-1.404836596071892</v>
      </c>
      <c r="V180" s="31">
        <f>BrentForwardCurves!R40-'Forward curve model'!V63</f>
        <v>-1.4141559991728641</v>
      </c>
      <c r="W180" s="31">
        <f>BrentForwardCurves!S40-'Forward curve model'!W63</f>
        <v>-1.4217700652397054</v>
      </c>
    </row>
    <row r="181" spans="1:23" s="31" customFormat="1" ht="11.25" x14ac:dyDescent="0.2">
      <c r="A181" s="41">
        <v>34789</v>
      </c>
      <c r="F181" s="31">
        <f>BrentForwardCurves!B41-'Forward curve model'!F64</f>
        <v>16.3065</v>
      </c>
      <c r="G181" s="31">
        <f>BrentForwardCurves!C41-'Forward curve model'!G64</f>
        <v>16.293500000000002</v>
      </c>
      <c r="H181" s="31">
        <f>BrentForwardCurves!D41-'Forward curve model'!H64</f>
        <v>16.174800000000001</v>
      </c>
      <c r="I181" s="31">
        <f>BrentForwardCurves!E41-'Forward curve model'!I64</f>
        <v>15.804701984020323</v>
      </c>
      <c r="J181" s="31">
        <f>BrentForwardCurves!F41-'Forward curve model'!J64</f>
        <v>15.579874755805353</v>
      </c>
      <c r="K181" s="31">
        <f>BrentForwardCurves!G41-'Forward curve model'!K64</f>
        <v>15.439442591095625</v>
      </c>
      <c r="L181" s="31">
        <f>BrentForwardCurves!H41-'Forward curve model'!L64</f>
        <v>15.345826412431057</v>
      </c>
      <c r="M181" s="31">
        <f>BrentForwardCurves!I41-'Forward curve model'!M64</f>
        <v>15.271014541155555</v>
      </c>
      <c r="N181" s="31">
        <f>BrentForwardCurves!J41-'Forward curve model'!N64</f>
        <v>15.217816079105427</v>
      </c>
      <c r="O181" s="31">
        <f>BrentForwardCurves!K41-'Forward curve model'!O64</f>
        <v>15.1824281564254</v>
      </c>
      <c r="P181" s="31">
        <f>BrentForwardCurves!L41-'Forward curve model'!P64</f>
        <v>15.146826848158724</v>
      </c>
      <c r="Q181" s="31">
        <f>BrentForwardCurves!M41-'Forward curve model'!Q64</f>
        <v>15.127531733480392</v>
      </c>
      <c r="R181" s="31">
        <f>BrentForwardCurves!N41-'Forward curve model'!R64</f>
        <v>-1.3797845290184989</v>
      </c>
      <c r="S181" s="31">
        <f>BrentForwardCurves!O41-'Forward curve model'!S64</f>
        <v>-1.3938084149403962</v>
      </c>
      <c r="T181" s="31">
        <f>BrentForwardCurves!P41-'Forward curve model'!T64</f>
        <v>-1.4052046146696948</v>
      </c>
      <c r="U181" s="31">
        <f>BrentForwardCurves!Q41-'Forward curve model'!U64</f>
        <v>-1.4144856426208305</v>
      </c>
      <c r="V181" s="31">
        <f>BrentForwardCurves!R41-'Forward curve model'!V64</f>
        <v>-1.4220545660701223</v>
      </c>
      <c r="W181" s="31">
        <f>BrentForwardCurves!S41-'Forward curve model'!W64</f>
        <v>-1.4282326740603037</v>
      </c>
    </row>
    <row r="182" spans="1:23" s="31" customFormat="1" ht="11.25" x14ac:dyDescent="0.2">
      <c r="A182" s="41">
        <v>34817</v>
      </c>
      <c r="F182" s="31">
        <f>BrentForwardCurves!B42-'Forward curve model'!F65</f>
        <v>17.436599999999999</v>
      </c>
      <c r="G182" s="31">
        <f>BrentForwardCurves!C42-'Forward curve model'!G65</f>
        <v>17.397099999999998</v>
      </c>
      <c r="H182" s="31">
        <f>BrentForwardCurves!D42-'Forward curve model'!H65</f>
        <v>17.218399999999999</v>
      </c>
      <c r="I182" s="31">
        <f>BrentForwardCurves!E42-'Forward curve model'!I65</f>
        <v>16.622919000793793</v>
      </c>
      <c r="J182" s="31">
        <f>BrentForwardCurves!F42-'Forward curve model'!J65</f>
        <v>16.308078443824201</v>
      </c>
      <c r="K182" s="31">
        <f>BrentForwardCurves!G42-'Forward curve model'!K65</f>
        <v>16.075844303594657</v>
      </c>
      <c r="L182" s="31">
        <f>BrentForwardCurves!H42-'Forward curve model'!L65</f>
        <v>15.908305528205616</v>
      </c>
      <c r="M182" s="31">
        <f>BrentForwardCurves!I42-'Forward curve model'!M65</f>
        <v>15.78403207348601</v>
      </c>
      <c r="N182" s="31">
        <f>BrentForwardCurves!J42-'Forward curve model'!N65</f>
        <v>15.69423155668968</v>
      </c>
      <c r="O182" s="31">
        <f>BrentForwardCurves!K42-'Forward curve model'!O65</f>
        <v>15.616247091666088</v>
      </c>
      <c r="P182" s="31">
        <f>BrentForwardCurves!L42-'Forward curve model'!P65</f>
        <v>15.550954030167599</v>
      </c>
      <c r="Q182" s="31">
        <f>BrentForwardCurves!M42-'Forward curve model'!Q65</f>
        <v>15.506974466034082</v>
      </c>
      <c r="R182" s="31">
        <f>BrentForwardCurves!N42-'Forward curve model'!R65</f>
        <v>-1.4117877909883485</v>
      </c>
      <c r="S182" s="31">
        <f>BrentForwardCurves!O42-'Forward curve model'!S65</f>
        <v>-1.4200947155421828</v>
      </c>
      <c r="T182" s="31">
        <f>BrentForwardCurves!P42-'Forward curve model'!T65</f>
        <v>-1.4267581873818738</v>
      </c>
      <c r="U182" s="31">
        <f>BrentForwardCurves!Q42-'Forward curve model'!U65</f>
        <v>-1.4321394501118987</v>
      </c>
      <c r="V182" s="31">
        <f>BrentForwardCurves!R42-'Forward curve model'!V65</f>
        <v>-1.43650427710869</v>
      </c>
      <c r="W182" s="31">
        <f>BrentForwardCurves!S42-'Forward curve model'!W65</f>
        <v>-1.4400546558233704</v>
      </c>
    </row>
    <row r="183" spans="1:23" s="31" customFormat="1" ht="11.25" x14ac:dyDescent="0.2">
      <c r="A183" s="41">
        <v>34850</v>
      </c>
      <c r="F183" s="31">
        <f>BrentForwardCurves!B43-'Forward curve model'!F66</f>
        <v>17.2989</v>
      </c>
      <c r="G183" s="31">
        <f>BrentForwardCurves!C43-'Forward curve model'!G66</f>
        <v>17.1982</v>
      </c>
      <c r="H183" s="31">
        <f>BrentForwardCurves!D43-'Forward curve model'!H66</f>
        <v>17.036799999999999</v>
      </c>
      <c r="I183" s="31">
        <f>BrentForwardCurves!E43-'Forward curve model'!I66</f>
        <v>16.585666972207875</v>
      </c>
      <c r="J183" s="31">
        <f>BrentForwardCurves!F43-'Forward curve model'!J66</f>
        <v>16.31241913941443</v>
      </c>
      <c r="K183" s="31">
        <f>BrentForwardCurves!G43-'Forward curve model'!K66</f>
        <v>16.102483424800528</v>
      </c>
      <c r="L183" s="31">
        <f>BrentForwardCurves!H43-'Forward curve model'!L66</f>
        <v>15.938690047007228</v>
      </c>
      <c r="M183" s="31">
        <f>BrentForwardCurves!I43-'Forward curve model'!M66</f>
        <v>15.814302673487781</v>
      </c>
      <c r="N183" s="31">
        <f>BrentForwardCurves!J43-'Forward curve model'!N66</f>
        <v>15.709538363256645</v>
      </c>
      <c r="O183" s="31">
        <f>BrentForwardCurves!K43-'Forward curve model'!O66</f>
        <v>15.614165778162517</v>
      </c>
      <c r="P183" s="31">
        <f>BrentForwardCurves!L43-'Forward curve model'!P66</f>
        <v>15.552364645967847</v>
      </c>
      <c r="Q183" s="31">
        <f>BrentForwardCurves!M43-'Forward curve model'!Q66</f>
        <v>15.510179963129971</v>
      </c>
      <c r="R183" s="31">
        <f>BrentForwardCurves!N43-'Forward curve model'!R66</f>
        <v>-1.4236675861994583</v>
      </c>
      <c r="S183" s="31">
        <f>BrentForwardCurves!O43-'Forward curve model'!S66</f>
        <v>-1.4297375798800966</v>
      </c>
      <c r="T183" s="31">
        <f>BrentForwardCurves!P43-'Forward curve model'!T66</f>
        <v>-1.4346055173999188</v>
      </c>
      <c r="U183" s="31">
        <f>BrentForwardCurves!Q43-'Forward curve model'!U66</f>
        <v>-1.4385361104247762</v>
      </c>
      <c r="V183" s="31">
        <f>BrentForwardCurves!R43-'Forward curve model'!V66</f>
        <v>-1.4417239283315582</v>
      </c>
      <c r="W183" s="31">
        <f>BrentForwardCurves!S43-'Forward curve model'!W66</f>
        <v>-1.4443167316917049</v>
      </c>
    </row>
    <row r="184" spans="1:23" s="31" customFormat="1" ht="11.25" x14ac:dyDescent="0.2">
      <c r="A184" s="41">
        <v>34880</v>
      </c>
      <c r="F184" s="31">
        <f>BrentForwardCurves!B44-'Forward curve model'!F67</f>
        <v>16.18</v>
      </c>
      <c r="G184" s="31">
        <f>BrentForwardCurves!C44-'Forward curve model'!G67</f>
        <v>16.165199999999999</v>
      </c>
      <c r="H184" s="31">
        <f>BrentForwardCurves!D44-'Forward curve model'!H67</f>
        <v>16.068899999999999</v>
      </c>
      <c r="I184" s="31">
        <f>BrentForwardCurves!E44-'Forward curve model'!I67</f>
        <v>15.766163275217437</v>
      </c>
      <c r="J184" s="31">
        <f>BrentForwardCurves!F44-'Forward curve model'!J67</f>
        <v>15.583045222022108</v>
      </c>
      <c r="K184" s="31">
        <f>BrentForwardCurves!G44-'Forward curve model'!K67</f>
        <v>15.457076347963783</v>
      </c>
      <c r="L184" s="31">
        <f>BrentForwardCurves!H44-'Forward curve model'!L67</f>
        <v>15.37553725442018</v>
      </c>
      <c r="M184" s="31">
        <f>BrentForwardCurves!I44-'Forward curve model'!M67</f>
        <v>15.323352191705059</v>
      </c>
      <c r="N184" s="31">
        <f>BrentForwardCurves!J44-'Forward curve model'!N67</f>
        <v>15.275771985956238</v>
      </c>
      <c r="O184" s="31">
        <f>BrentForwardCurves!K44-'Forward curve model'!O67</f>
        <v>15.247070814626241</v>
      </c>
      <c r="P184" s="31">
        <f>BrentForwardCurves!L44-'Forward curve model'!P67</f>
        <v>15.233113995525326</v>
      </c>
      <c r="Q184" s="31">
        <f>BrentForwardCurves!M44-'Forward curve model'!Q67</f>
        <v>15.214220947505787</v>
      </c>
      <c r="R184" s="31">
        <f>BrentForwardCurves!N44-'Forward curve model'!R67</f>
        <v>-1.418717831667806</v>
      </c>
      <c r="S184" s="31">
        <f>BrentForwardCurves!O44-'Forward curve model'!S67</f>
        <v>-1.4256425336735463</v>
      </c>
      <c r="T184" s="31">
        <f>BrentForwardCurves!P44-'Forward curve model'!T67</f>
        <v>-1.4312323591342293</v>
      </c>
      <c r="U184" s="31">
        <f>BrentForwardCurves!Q44-'Forward curve model'!U67</f>
        <v>-1.4357652030080037</v>
      </c>
      <c r="V184" s="31">
        <f>BrentForwardCurves!R44-'Forward curve model'!V67</f>
        <v>-1.4394516979729723</v>
      </c>
      <c r="W184" s="31">
        <f>BrentForwardCurves!S44-'Forward curve model'!W67</f>
        <v>-1.442455491146698</v>
      </c>
    </row>
    <row r="185" spans="1:23" s="31" customFormat="1" ht="11.25" x14ac:dyDescent="0.2">
      <c r="A185" s="41">
        <v>34911</v>
      </c>
      <c r="F185" s="31">
        <f>BrentForwardCurves!B45-'Forward curve model'!F68</f>
        <v>15.0093</v>
      </c>
      <c r="G185" s="31">
        <f>BrentForwardCurves!C45-'Forward curve model'!G68</f>
        <v>15.0205</v>
      </c>
      <c r="H185" s="31">
        <f>BrentForwardCurves!D45-'Forward curve model'!H68</f>
        <v>15.0305</v>
      </c>
      <c r="I185" s="31">
        <f>BrentForwardCurves!E45-'Forward curve model'!I68</f>
        <v>14.841187055209359</v>
      </c>
      <c r="J185" s="31">
        <f>BrentForwardCurves!F45-'Forward curve model'!J68</f>
        <v>14.733977696668825</v>
      </c>
      <c r="K185" s="31">
        <f>BrentForwardCurves!G45-'Forward curve model'!K68</f>
        <v>14.689673666602173</v>
      </c>
      <c r="L185" s="31">
        <f>BrentForwardCurves!H45-'Forward curve model'!L68</f>
        <v>14.658389407090315</v>
      </c>
      <c r="M185" s="31">
        <f>BrentForwardCurves!I45-'Forward curve model'!M68</f>
        <v>14.656670927082507</v>
      </c>
      <c r="N185" s="31">
        <f>BrentForwardCurves!J45-'Forward curve model'!N68</f>
        <v>14.655339413248118</v>
      </c>
      <c r="O185" s="31">
        <f>BrentForwardCurves!K45-'Forward curve model'!O68</f>
        <v>14.662568187028267</v>
      </c>
      <c r="P185" s="31">
        <f>BrentForwardCurves!L45-'Forward curve model'!P68</f>
        <v>14.676090653749752</v>
      </c>
      <c r="Q185" s="31">
        <f>BrentForwardCurves!M45-'Forward curve model'!Q68</f>
        <v>14.704333233637664</v>
      </c>
      <c r="R185" s="31">
        <f>BrentForwardCurves!N45-'Forward curve model'!R68</f>
        <v>-1.4130829835925409</v>
      </c>
      <c r="S185" s="31">
        <f>BrentForwardCurves!O45-'Forward curve model'!S68</f>
        <v>-1.4210020993846333</v>
      </c>
      <c r="T185" s="31">
        <f>BrentForwardCurves!P45-'Forward curve model'!T68</f>
        <v>-1.427421248631674</v>
      </c>
      <c r="U185" s="31">
        <f>BrentForwardCurves!Q45-'Forward curve model'!U68</f>
        <v>-1.4326405165011102</v>
      </c>
      <c r="V185" s="31">
        <f>BrentForwardCurves!R45-'Forward curve model'!V68</f>
        <v>-1.4368925312793521</v>
      </c>
      <c r="W185" s="31">
        <f>BrentForwardCurves!S45-'Forward curve model'!W68</f>
        <v>-1.4403608999293467</v>
      </c>
    </row>
    <row r="186" spans="1:23" s="31" customFormat="1" ht="11.25" x14ac:dyDescent="0.2">
      <c r="A186" s="41">
        <v>34942</v>
      </c>
      <c r="F186" s="31">
        <f>BrentForwardCurves!B46-'Forward curve model'!F69</f>
        <v>15.4283</v>
      </c>
      <c r="G186" s="31">
        <f>BrentForwardCurves!C46-'Forward curve model'!G69</f>
        <v>15.3085</v>
      </c>
      <c r="H186" s="31">
        <f>BrentForwardCurves!D46-'Forward curve model'!H69</f>
        <v>15.2826</v>
      </c>
      <c r="I186" s="31">
        <f>BrentForwardCurves!E46-'Forward curve model'!I69</f>
        <v>15.063319408516227</v>
      </c>
      <c r="J186" s="31">
        <f>BrentForwardCurves!F46-'Forward curve model'!J69</f>
        <v>14.931472424361949</v>
      </c>
      <c r="K186" s="31">
        <f>BrentForwardCurves!G46-'Forward curve model'!K69</f>
        <v>14.84435333888104</v>
      </c>
      <c r="L186" s="31">
        <f>BrentForwardCurves!H46-'Forward curve model'!L69</f>
        <v>14.784767492337551</v>
      </c>
      <c r="M186" s="31">
        <f>BrentForwardCurves!I46-'Forward curve model'!M69</f>
        <v>14.74981055990362</v>
      </c>
      <c r="N186" s="31">
        <f>BrentForwardCurves!J46-'Forward curve model'!N69</f>
        <v>14.72935333501038</v>
      </c>
      <c r="O186" s="31">
        <f>BrentForwardCurves!K46-'Forward curve model'!O69</f>
        <v>14.725867503523585</v>
      </c>
      <c r="P186" s="31">
        <f>BrentForwardCurves!L46-'Forward curve model'!P69</f>
        <v>14.730844958134441</v>
      </c>
      <c r="Q186" s="31">
        <f>BrentForwardCurves!M46-'Forward curve model'!Q69</f>
        <v>14.760627969590153</v>
      </c>
      <c r="R186" s="31">
        <f>BrentForwardCurves!N46-'Forward curve model'!R69</f>
        <v>-1.3920464065377469</v>
      </c>
      <c r="S186" s="31">
        <f>BrentForwardCurves!O46-'Forward curve model'!S69</f>
        <v>-1.4037891321446563</v>
      </c>
      <c r="T186" s="31">
        <f>BrentForwardCurves!P46-'Forward curve model'!T69</f>
        <v>-1.4133418082858982</v>
      </c>
      <c r="U186" s="31">
        <f>BrentForwardCurves!Q46-'Forward curve model'!U69</f>
        <v>-1.4211265850101227</v>
      </c>
      <c r="V186" s="31">
        <f>BrentForwardCurves!R46-'Forward curve model'!V69</f>
        <v>-1.4274778326935504</v>
      </c>
      <c r="W186" s="31">
        <f>BrentForwardCurves!S46-'Forward curve model'!W69</f>
        <v>-1.4326632979948086</v>
      </c>
    </row>
    <row r="187" spans="1:23" s="31" customFormat="1" ht="11.25" x14ac:dyDescent="0.2">
      <c r="A187" s="41">
        <v>34971</v>
      </c>
      <c r="F187" s="31">
        <f>BrentForwardCurves!B47-'Forward curve model'!F70</f>
        <v>15.5105</v>
      </c>
      <c r="G187" s="31">
        <f>BrentForwardCurves!C47-'Forward curve model'!G70</f>
        <v>15.5229</v>
      </c>
      <c r="H187" s="31">
        <f>BrentForwardCurves!D47-'Forward curve model'!H70</f>
        <v>15.48</v>
      </c>
      <c r="I187" s="31">
        <f>BrentForwardCurves!E47-'Forward curve model'!I70</f>
        <v>15.174492759355232</v>
      </c>
      <c r="J187" s="31">
        <f>BrentForwardCurves!F47-'Forward curve model'!J70</f>
        <v>14.988204967926853</v>
      </c>
      <c r="K187" s="31">
        <f>BrentForwardCurves!G47-'Forward curve model'!K70</f>
        <v>14.844593119762543</v>
      </c>
      <c r="L187" s="31">
        <f>BrentForwardCurves!H47-'Forward curve model'!L70</f>
        <v>14.749848617474992</v>
      </c>
      <c r="M187" s="31">
        <f>BrentForwardCurves!I47-'Forward curve model'!M70</f>
        <v>14.713289529253064</v>
      </c>
      <c r="N187" s="31">
        <f>BrentForwardCurves!J47-'Forward curve model'!N70</f>
        <v>14.628473883073642</v>
      </c>
      <c r="O187" s="31">
        <f>BrentForwardCurves!K47-'Forward curve model'!O70</f>
        <v>14.574952154217371</v>
      </c>
      <c r="P187" s="31">
        <f>BrentForwardCurves!L47-'Forward curve model'!P70</f>
        <v>14.549307992497756</v>
      </c>
      <c r="Q187" s="31">
        <f>BrentForwardCurves!M47-'Forward curve model'!Q70</f>
        <v>14.520054998929515</v>
      </c>
      <c r="R187" s="31">
        <f>BrentForwardCurves!N47-'Forward curve model'!R70</f>
        <v>-1.416230895079565</v>
      </c>
      <c r="S187" s="31">
        <f>BrentForwardCurves!O47-'Forward curve model'!S70</f>
        <v>-1.423606406028928</v>
      </c>
      <c r="T187" s="31">
        <f>BrentForwardCurves!P47-'Forward curve model'!T70</f>
        <v>-1.4295664113658024</v>
      </c>
      <c r="U187" s="31">
        <f>BrentForwardCurves!Q47-'Forward curve model'!U70</f>
        <v>-1.4344026370611773</v>
      </c>
      <c r="V187" s="31">
        <f>BrentForwardCurves!R47-'Forward curve model'!V70</f>
        <v>-1.4383374966655427</v>
      </c>
      <c r="W187" s="31">
        <f>BrentForwardCurves!S47-'Forward curve model'!W70</f>
        <v>-1.4415444887296027</v>
      </c>
    </row>
    <row r="188" spans="1:23" s="31" customFormat="1" ht="11.25" x14ac:dyDescent="0.2">
      <c r="A188" s="41">
        <v>35003</v>
      </c>
      <c r="F188" s="31">
        <f>BrentForwardCurves!B48-'Forward curve model'!F71</f>
        <v>14.8523</v>
      </c>
      <c r="G188" s="31">
        <f>BrentForwardCurves!C48-'Forward curve model'!G71</f>
        <v>14.943199999999999</v>
      </c>
      <c r="H188" s="31">
        <f>BrentForwardCurves!D48-'Forward curve model'!H71</f>
        <v>14.932</v>
      </c>
      <c r="I188" s="31">
        <f>BrentForwardCurves!E48-'Forward curve model'!I71</f>
        <v>14.623305935968663</v>
      </c>
      <c r="J188" s="31">
        <f>BrentForwardCurves!F48-'Forward curve model'!J71</f>
        <v>14.435248666263444</v>
      </c>
      <c r="K188" s="31">
        <f>BrentForwardCurves!G48-'Forward curve model'!K71</f>
        <v>14.319586933875369</v>
      </c>
      <c r="L188" s="31">
        <f>BrentForwardCurves!H48-'Forward curve model'!L71</f>
        <v>14.251293223982415</v>
      </c>
      <c r="M188" s="31">
        <f>BrentForwardCurves!I48-'Forward curve model'!M71</f>
        <v>14.202467872445418</v>
      </c>
      <c r="N188" s="31">
        <f>BrentForwardCurves!J48-'Forward curve model'!N71</f>
        <v>14.158220340796001</v>
      </c>
      <c r="O188" s="31">
        <f>BrentForwardCurves!K48-'Forward curve model'!O71</f>
        <v>14.142310513666256</v>
      </c>
      <c r="P188" s="31">
        <f>BrentForwardCurves!L48-'Forward curve model'!P71</f>
        <v>14.127037806301283</v>
      </c>
      <c r="Q188" s="31">
        <f>BrentForwardCurves!M48-'Forward curve model'!Q71</f>
        <v>14.117915605702525</v>
      </c>
      <c r="R188" s="31">
        <f>BrentForwardCurves!N48-'Forward curve model'!R71</f>
        <v>-1.4340544601048286</v>
      </c>
      <c r="S188" s="31">
        <f>BrentForwardCurves!O48-'Forward curve model'!S71</f>
        <v>-1.4382038930044425</v>
      </c>
      <c r="T188" s="31">
        <f>BrentForwardCurves!P48-'Forward curve model'!T71</f>
        <v>-1.4415137489066836</v>
      </c>
      <c r="U188" s="31">
        <f>BrentForwardCurves!Q48-'Forward curve model'!U71</f>
        <v>-1.4441768441771801</v>
      </c>
      <c r="V188" s="31">
        <f>BrentForwardCurves!R48-'Forward curve model'!V71</f>
        <v>-1.446331729370661</v>
      </c>
      <c r="W188" s="31">
        <f>BrentForwardCurves!S48-'Forward curve model'!W71</f>
        <v>-1.4480818012654855</v>
      </c>
    </row>
    <row r="189" spans="1:23" s="31" customFormat="1" ht="11.25" x14ac:dyDescent="0.2">
      <c r="A189" s="41">
        <v>35033</v>
      </c>
      <c r="F189" s="31">
        <f>BrentForwardCurves!B49-'Forward curve model'!F72</f>
        <v>15.6759</v>
      </c>
      <c r="G189" s="31">
        <f>BrentForwardCurves!C49-'Forward curve model'!G72</f>
        <v>15.4916</v>
      </c>
      <c r="H189" s="31">
        <f>BrentForwardCurves!D49-'Forward curve model'!H72</f>
        <v>15.4048</v>
      </c>
      <c r="I189" s="31">
        <f>BrentForwardCurves!E49-'Forward curve model'!I72</f>
        <v>15.061896573742825</v>
      </c>
      <c r="J189" s="31">
        <f>BrentForwardCurves!F49-'Forward curve model'!J72</f>
        <v>14.835186774034238</v>
      </c>
      <c r="K189" s="31">
        <f>BrentForwardCurves!G49-'Forward curve model'!K72</f>
        <v>14.68044174176568</v>
      </c>
      <c r="L189" s="31">
        <f>BrentForwardCurves!H49-'Forward curve model'!L72</f>
        <v>14.562699679360017</v>
      </c>
      <c r="M189" s="31">
        <f>BrentForwardCurves!I49-'Forward curve model'!M72</f>
        <v>14.478048540844105</v>
      </c>
      <c r="N189" s="31">
        <f>BrentForwardCurves!J49-'Forward curve model'!N72</f>
        <v>14.42050028456644</v>
      </c>
      <c r="O189" s="31">
        <f>BrentForwardCurves!K49-'Forward curve model'!O72</f>
        <v>14.38100826091984</v>
      </c>
      <c r="P189" s="31">
        <f>BrentForwardCurves!L49-'Forward curve model'!P72</f>
        <v>14.349433670015667</v>
      </c>
      <c r="Q189" s="31">
        <f>BrentForwardCurves!M49-'Forward curve model'!Q72</f>
        <v>14.323452573781998</v>
      </c>
      <c r="R189" s="31">
        <f>BrentForwardCurves!N49-'Forward curve model'!R72</f>
        <v>-1.4213573950822631</v>
      </c>
      <c r="S189" s="31">
        <f>BrentForwardCurves!O49-'Forward curve model'!S72</f>
        <v>-1.4277848435097376</v>
      </c>
      <c r="T189" s="31">
        <f>BrentForwardCurves!P49-'Forward curve model'!T72</f>
        <v>-1.4329762374563115</v>
      </c>
      <c r="U189" s="31">
        <f>BrentForwardCurves!Q49-'Forward curve model'!U72</f>
        <v>-1.4371872437761795</v>
      </c>
      <c r="V189" s="31">
        <f>BrentForwardCurves!R49-'Forward curve model'!V72</f>
        <v>-1.4406125013368751</v>
      </c>
      <c r="W189" s="31">
        <f>BrentForwardCurves!S49-'Forward curve model'!W72</f>
        <v>-1.4434036288421335</v>
      </c>
    </row>
    <row r="190" spans="1:23" s="31" customFormat="1" ht="11.25" x14ac:dyDescent="0.2">
      <c r="A190" s="41">
        <v>35062</v>
      </c>
      <c r="F190" s="31">
        <f>BrentForwardCurves!B50-'Forward curve model'!F73</f>
        <v>16.989799999999999</v>
      </c>
      <c r="G190" s="31">
        <f>BrentForwardCurves!C50-'Forward curve model'!G73</f>
        <v>16.568000000000001</v>
      </c>
      <c r="H190" s="31">
        <f>BrentForwardCurves!D50-'Forward curve model'!H73</f>
        <v>16.348199999999999</v>
      </c>
      <c r="I190" s="31">
        <f>BrentForwardCurves!E50-'Forward curve model'!I73</f>
        <v>15.905000040688904</v>
      </c>
      <c r="J190" s="31">
        <f>BrentForwardCurves!F50-'Forward curve model'!J73</f>
        <v>15.596264295292491</v>
      </c>
      <c r="K190" s="31">
        <f>BrentForwardCurves!G50-'Forward curve model'!K73</f>
        <v>15.373073539258581</v>
      </c>
      <c r="L190" s="31">
        <f>BrentForwardCurves!H50-'Forward curve model'!L73</f>
        <v>15.206699892757138</v>
      </c>
      <c r="M190" s="31">
        <f>BrentForwardCurves!I50-'Forward curve model'!M73</f>
        <v>15.074089081369429</v>
      </c>
      <c r="N190" s="31">
        <f>BrentForwardCurves!J50-'Forward curve model'!N73</f>
        <v>14.97482069458249</v>
      </c>
      <c r="O190" s="31">
        <f>BrentForwardCurves!K50-'Forward curve model'!O73</f>
        <v>14.843009034613129</v>
      </c>
      <c r="P190" s="31">
        <f>BrentForwardCurves!L50-'Forward curve model'!P73</f>
        <v>14.832304136218299</v>
      </c>
      <c r="Q190" s="31">
        <f>BrentForwardCurves!M50-'Forward curve model'!Q73</f>
        <v>14.776260399907548</v>
      </c>
      <c r="R190" s="31">
        <f>BrentForwardCurves!N50-'Forward curve model'!R73</f>
        <v>-1.3992504740021141</v>
      </c>
      <c r="S190" s="31">
        <f>BrentForwardCurves!O50-'Forward curve model'!S73</f>
        <v>-1.4096979407660615</v>
      </c>
      <c r="T190" s="31">
        <f>BrentForwardCurves!P50-'Forward curve model'!T73</f>
        <v>-1.4181826444298327</v>
      </c>
      <c r="U190" s="31">
        <f>BrentForwardCurves!Q50-'Forward curve model'!U73</f>
        <v>-1.4250895112636752</v>
      </c>
      <c r="V190" s="31">
        <f>BrentForwardCurves!R50-'Forward curve model'!V73</f>
        <v>-1.430720489582149</v>
      </c>
      <c r="W190" s="31">
        <f>BrentForwardCurves!S50-'Forward curve model'!W73</f>
        <v>-1.4353157612432452</v>
      </c>
    </row>
    <row r="191" spans="1:23" s="31" customFormat="1" ht="11.25" x14ac:dyDescent="0.2">
      <c r="A191" s="41">
        <v>35095</v>
      </c>
      <c r="F191" s="31">
        <f>BrentForwardCurves!B51-'Forward curve model'!F74</f>
        <v>16.558599999999998</v>
      </c>
      <c r="G191" s="31">
        <f>BrentForwardCurves!C51-'Forward curve model'!G74</f>
        <v>16.228000000000002</v>
      </c>
      <c r="H191" s="31">
        <f>BrentForwardCurves!D51-'Forward curve model'!H74</f>
        <v>15.948</v>
      </c>
      <c r="I191" s="31">
        <f>BrentForwardCurves!E51-'Forward curve model'!I74</f>
        <v>15.492452040464254</v>
      </c>
      <c r="J191" s="31">
        <f>BrentForwardCurves!F51-'Forward curve model'!J74</f>
        <v>15.191240207194781</v>
      </c>
      <c r="K191" s="31">
        <f>BrentForwardCurves!G51-'Forward curve model'!K74</f>
        <v>14.982570849588221</v>
      </c>
      <c r="L191" s="31">
        <f>BrentForwardCurves!H51-'Forward curve model'!L74</f>
        <v>14.837425697842484</v>
      </c>
      <c r="M191" s="31">
        <f>BrentForwardCurves!I51-'Forward curve model'!M74</f>
        <v>14.731026571614509</v>
      </c>
      <c r="N191" s="31">
        <f>BrentForwardCurves!J51-'Forward curve model'!N74</f>
        <v>14.606588456207996</v>
      </c>
      <c r="O191" s="31">
        <f>BrentForwardCurves!K51-'Forward curve model'!O74</f>
        <v>14.580243519457484</v>
      </c>
      <c r="P191" s="31">
        <f>BrentForwardCurves!L51-'Forward curve model'!P74</f>
        <v>14.528268428269183</v>
      </c>
      <c r="Q191" s="31">
        <f>BrentForwardCurves!M51-'Forward curve model'!Q74</f>
        <v>14.498374844926998</v>
      </c>
      <c r="R191" s="31">
        <f>BrentForwardCurves!N51-'Forward curve model'!R74</f>
        <v>-1.4164611071831272</v>
      </c>
      <c r="S191" s="31">
        <f>BrentForwardCurves!O51-'Forward curve model'!S74</f>
        <v>-1.4237951518096665</v>
      </c>
      <c r="T191" s="31">
        <f>BrentForwardCurves!P51-'Forward curve model'!T74</f>
        <v>-1.4297209626090506</v>
      </c>
      <c r="U191" s="31">
        <f>BrentForwardCurves!Q51-'Forward curve model'!U74</f>
        <v>-1.4345290978987775</v>
      </c>
      <c r="V191" s="31">
        <f>BrentForwardCurves!R51-'Forward curve model'!V74</f>
        <v>-1.4384409310395345</v>
      </c>
      <c r="W191" s="31">
        <f>BrentForwardCurves!S51-'Forward curve model'!W74</f>
        <v>-1.4416290704216472</v>
      </c>
    </row>
    <row r="192" spans="1:23" s="31" customFormat="1" ht="11.25" x14ac:dyDescent="0.2">
      <c r="A192" s="41">
        <v>35124</v>
      </c>
      <c r="F192" s="31">
        <f>BrentForwardCurves!B52-'Forward curve model'!F75</f>
        <v>15.898300000000001</v>
      </c>
      <c r="G192" s="31">
        <f>BrentForwardCurves!C52-'Forward curve model'!G75</f>
        <v>15.7407</v>
      </c>
      <c r="H192" s="31">
        <f>BrentForwardCurves!D52-'Forward curve model'!H75</f>
        <v>15.515499999999999</v>
      </c>
      <c r="I192" s="31">
        <f>BrentForwardCurves!E52-'Forward curve model'!I75</f>
        <v>15.057672071542143</v>
      </c>
      <c r="J192" s="31">
        <f>BrentForwardCurves!F52-'Forward curve model'!J75</f>
        <v>14.785000480479654</v>
      </c>
      <c r="K192" s="31">
        <f>BrentForwardCurves!G52-'Forward curve model'!K75</f>
        <v>14.626324487674994</v>
      </c>
      <c r="L192" s="31">
        <f>BrentForwardCurves!H52-'Forward curve model'!L75</f>
        <v>14.526597646127039</v>
      </c>
      <c r="M192" s="31">
        <f>BrentForwardCurves!I52-'Forward curve model'!M75</f>
        <v>14.456055858633539</v>
      </c>
      <c r="N192" s="31">
        <f>BrentForwardCurves!J52-'Forward curve model'!N75</f>
        <v>14.402312627210168</v>
      </c>
      <c r="O192" s="31">
        <f>BrentForwardCurves!K52-'Forward curve model'!O75</f>
        <v>14.365376463215529</v>
      </c>
      <c r="P192" s="31">
        <f>BrentForwardCurves!L52-'Forward curve model'!P75</f>
        <v>14.336188805809481</v>
      </c>
      <c r="Q192" s="31">
        <f>BrentForwardCurves!M52-'Forward curve model'!Q75</f>
        <v>14.322179559722175</v>
      </c>
      <c r="R192" s="31">
        <f>BrentForwardCurves!N52-'Forward curve model'!R75</f>
        <v>-1.4520634977008775</v>
      </c>
      <c r="S192" s="31">
        <f>BrentForwardCurves!O52-'Forward curve model'!S75</f>
        <v>-1.4529651217811395</v>
      </c>
      <c r="T192" s="31">
        <f>BrentForwardCurves!P52-'Forward curve model'!T75</f>
        <v>-1.4536008997029735</v>
      </c>
      <c r="U192" s="31">
        <f>BrentForwardCurves!Q52-'Forward curve model'!U75</f>
        <v>-1.4540682803679634</v>
      </c>
      <c r="V192" s="31">
        <f>BrentForwardCurves!R52-'Forward curve model'!V75</f>
        <v>-1.4544232435493978</v>
      </c>
      <c r="W192" s="31">
        <f>BrentForwardCurves!S52-'Forward curve model'!W75</f>
        <v>-1.4546993570391176</v>
      </c>
    </row>
    <row r="193" spans="1:23" s="31" customFormat="1" ht="11.25" x14ac:dyDescent="0.2">
      <c r="A193" s="41">
        <v>35153</v>
      </c>
      <c r="F193" s="31">
        <f>BrentForwardCurves!B53-'Forward curve model'!F76</f>
        <v>16.963799999999999</v>
      </c>
      <c r="G193" s="31">
        <f>BrentForwardCurves!C53-'Forward curve model'!G76</f>
        <v>16.555499999999999</v>
      </c>
      <c r="H193" s="31">
        <f>BrentForwardCurves!D53-'Forward curve model'!H76</f>
        <v>16.1767</v>
      </c>
      <c r="I193" s="31">
        <f>BrentForwardCurves!E53-'Forward curve model'!I76</f>
        <v>15.52817922249039</v>
      </c>
      <c r="J193" s="31">
        <f>BrentForwardCurves!F53-'Forward curve model'!J76</f>
        <v>15.189585602100626</v>
      </c>
      <c r="K193" s="31">
        <f>BrentForwardCurves!G53-'Forward curve model'!K76</f>
        <v>14.990448790920954</v>
      </c>
      <c r="L193" s="31">
        <f>BrentForwardCurves!H53-'Forward curve model'!L76</f>
        <v>14.857242646555052</v>
      </c>
      <c r="M193" s="31">
        <f>BrentForwardCurves!I53-'Forward curve model'!M76</f>
        <v>14.755834362418431</v>
      </c>
      <c r="N193" s="31">
        <f>BrentForwardCurves!J53-'Forward curve model'!N76</f>
        <v>14.675622031031802</v>
      </c>
      <c r="O193" s="31">
        <f>BrentForwardCurves!K53-'Forward curve model'!O76</f>
        <v>14.611101922132786</v>
      </c>
      <c r="P193" s="31">
        <f>BrentForwardCurves!L53-'Forward curve model'!P76</f>
        <v>14.559323845938156</v>
      </c>
      <c r="Q193" s="31">
        <f>BrentForwardCurves!M53-'Forward curve model'!Q76</f>
        <v>14.51840469118223</v>
      </c>
      <c r="R193" s="31">
        <f>BrentForwardCurves!N53-'Forward curve model'!R76</f>
        <v>-1.4891208262038762</v>
      </c>
      <c r="S193" s="31">
        <f>BrentForwardCurves!O53-'Forward curve model'!S76</f>
        <v>-1.4833263961365444</v>
      </c>
      <c r="T193" s="31">
        <f>BrentForwardCurves!P53-'Forward curve model'!T76</f>
        <v>-1.478456607825722</v>
      </c>
      <c r="U193" s="31">
        <f>BrentForwardCurves!Q53-'Forward curve model'!U76</f>
        <v>-1.4744065739741576</v>
      </c>
      <c r="V193" s="31">
        <f>BrentForwardCurves!R53-'Forward curve model'!V76</f>
        <v>-1.4710597850599452</v>
      </c>
      <c r="W193" s="31">
        <f>BrentForwardCurves!S53-'Forward curve model'!W76</f>
        <v>-1.4683050814713896</v>
      </c>
    </row>
    <row r="194" spans="1:23" s="31" customFormat="1" ht="11.25" x14ac:dyDescent="0.2">
      <c r="A194" s="41">
        <v>35185</v>
      </c>
      <c r="F194" s="31">
        <f>BrentForwardCurves!B54-'Forward curve model'!F77</f>
        <v>17.641400000000001</v>
      </c>
      <c r="G194" s="31">
        <f>BrentForwardCurves!C54-'Forward curve model'!G77</f>
        <v>17.305</v>
      </c>
      <c r="H194" s="31">
        <f>BrentForwardCurves!D54-'Forward curve model'!H77</f>
        <v>16.846699999999998</v>
      </c>
      <c r="I194" s="31">
        <f>BrentForwardCurves!E54-'Forward curve model'!I77</f>
        <v>16.085846963045327</v>
      </c>
      <c r="J194" s="31">
        <f>BrentForwardCurves!F54-'Forward curve model'!J77</f>
        <v>15.7052602145818</v>
      </c>
      <c r="K194" s="31">
        <f>BrentForwardCurves!G54-'Forward curve model'!K77</f>
        <v>15.493173822776038</v>
      </c>
      <c r="L194" s="31">
        <f>BrentForwardCurves!H54-'Forward curve model'!L77</f>
        <v>15.36241816507453</v>
      </c>
      <c r="M194" s="31">
        <f>BrentForwardCurves!I54-'Forward curve model'!M77</f>
        <v>15.270131689890921</v>
      </c>
      <c r="N194" s="31">
        <f>BrentForwardCurves!J54-'Forward curve model'!N77</f>
        <v>15.198814355080582</v>
      </c>
      <c r="O194" s="31">
        <f>BrentForwardCurves!K54-'Forward curve model'!O77</f>
        <v>15.139077347853325</v>
      </c>
      <c r="P194" s="31">
        <f>BrentForwardCurves!L54-'Forward curve model'!P77</f>
        <v>15.123758413505472</v>
      </c>
      <c r="Q194" s="31">
        <f>BrentForwardCurves!M54-'Forward curve model'!Q77</f>
        <v>15.059980352330117</v>
      </c>
      <c r="R194" s="31">
        <f>BrentForwardCurves!N54-'Forward curve model'!R77</f>
        <v>-1.5485635329973868</v>
      </c>
      <c r="S194" s="31">
        <f>BrentForwardCurves!O54-'Forward curve model'!S77</f>
        <v>-1.5319582675193657</v>
      </c>
      <c r="T194" s="31">
        <f>BrentForwardCurves!P54-'Forward curve model'!T77</f>
        <v>-1.5182327061915133</v>
      </c>
      <c r="U194" s="31">
        <f>BrentForwardCurves!Q54-'Forward curve model'!U77</f>
        <v>-1.5069338302700843</v>
      </c>
      <c r="V194" s="31">
        <f>BrentForwardCurves!R54-'Forward curve model'!V77</f>
        <v>-1.4976563145854207</v>
      </c>
      <c r="W194" s="31">
        <f>BrentForwardCurves!S54-'Forward curve model'!W77</f>
        <v>-1.4900507351799106</v>
      </c>
    </row>
    <row r="195" spans="1:23" s="31" customFormat="1" ht="11.25" x14ac:dyDescent="0.2">
      <c r="A195" s="41">
        <v>35216</v>
      </c>
      <c r="F195" s="31">
        <f>BrentForwardCurves!B55-'Forward curve model'!F78</f>
        <v>16.893000000000001</v>
      </c>
      <c r="G195" s="31">
        <f>BrentForwardCurves!C55-'Forward curve model'!G78</f>
        <v>16.648</v>
      </c>
      <c r="H195" s="31">
        <f>BrentForwardCurves!D55-'Forward curve model'!H78</f>
        <v>16.34</v>
      </c>
      <c r="I195" s="31">
        <f>BrentForwardCurves!E55-'Forward curve model'!I78</f>
        <v>15.949452441861666</v>
      </c>
      <c r="J195" s="31">
        <f>BrentForwardCurves!F55-'Forward curve model'!J78</f>
        <v>15.717112437606678</v>
      </c>
      <c r="K195" s="31">
        <f>BrentForwardCurves!G55-'Forward curve model'!K78</f>
        <v>15.552815750719327</v>
      </c>
      <c r="L195" s="31">
        <f>BrentForwardCurves!H55-'Forward curve model'!L78</f>
        <v>15.426446121190114</v>
      </c>
      <c r="M195" s="31">
        <f>BrentForwardCurves!I55-'Forward curve model'!M78</f>
        <v>15.319767423934952</v>
      </c>
      <c r="N195" s="31">
        <f>BrentForwardCurves!J55-'Forward curve model'!N78</f>
        <v>15.228664798015146</v>
      </c>
      <c r="O195" s="31">
        <f>BrentForwardCurves!K55-'Forward curve model'!O78</f>
        <v>15.146527769352709</v>
      </c>
      <c r="P195" s="31">
        <f>BrentForwardCurves!L55-'Forward curve model'!P78</f>
        <v>15.032300066752807</v>
      </c>
      <c r="Q195" s="31">
        <f>BrentForwardCurves!M55-'Forward curve model'!Q78</f>
        <v>15.009961259366138</v>
      </c>
      <c r="R195" s="31">
        <f>BrentForwardCurves!N55-'Forward curve model'!R78</f>
        <v>-1.4968764313695793</v>
      </c>
      <c r="S195" s="31">
        <f>BrentForwardCurves!O55-'Forward curve model'!S78</f>
        <v>-1.4895143251881739</v>
      </c>
      <c r="T195" s="31">
        <f>BrentForwardCurves!P55-'Forward curve model'!T78</f>
        <v>-1.4834355839723379</v>
      </c>
      <c r="U195" s="31">
        <f>BrentForwardCurves!Q55-'Forward curve model'!U78</f>
        <v>-1.478435184705027</v>
      </c>
      <c r="V195" s="31">
        <f>BrentForwardCurves!R55-'Forward curve model'!V78</f>
        <v>-1.4743313281436379</v>
      </c>
      <c r="W195" s="31">
        <f>BrentForwardCurves!S55-'Forward curve model'!W78</f>
        <v>-1.4709681194140747</v>
      </c>
    </row>
    <row r="196" spans="1:23" s="31" customFormat="1" ht="11.25" x14ac:dyDescent="0.2">
      <c r="A196" s="41">
        <v>35244</v>
      </c>
      <c r="F196" s="31">
        <f>BrentForwardCurves!B56-'Forward curve model'!F79</f>
        <v>17.253499999999999</v>
      </c>
      <c r="G196" s="31">
        <f>BrentForwardCurves!C56-'Forward curve model'!G79</f>
        <v>16.6082</v>
      </c>
      <c r="H196" s="31">
        <f>BrentForwardCurves!D56-'Forward curve model'!H79</f>
        <v>16.208200000000001</v>
      </c>
      <c r="I196" s="31">
        <f>BrentForwardCurves!E56-'Forward curve model'!I79</f>
        <v>16.004901216193229</v>
      </c>
      <c r="J196" s="31">
        <f>BrentForwardCurves!F56-'Forward curve model'!J79</f>
        <v>15.825030942744554</v>
      </c>
      <c r="K196" s="31">
        <f>BrentForwardCurves!G56-'Forward curve model'!K79</f>
        <v>15.657516461705741</v>
      </c>
      <c r="L196" s="31">
        <f>BrentForwardCurves!H56-'Forward curve model'!L79</f>
        <v>15.513903588592116</v>
      </c>
      <c r="M196" s="31">
        <f>BrentForwardCurves!I56-'Forward curve model'!M79</f>
        <v>15.38382627191168</v>
      </c>
      <c r="N196" s="31">
        <f>BrentForwardCurves!J56-'Forward curve model'!N79</f>
        <v>15.271506183256593</v>
      </c>
      <c r="O196" s="31">
        <f>BrentForwardCurves!K56-'Forward curve model'!O79</f>
        <v>15.173756328479703</v>
      </c>
      <c r="P196" s="31">
        <f>BrentForwardCurves!L56-'Forward curve model'!P79</f>
        <v>15.074480986888029</v>
      </c>
      <c r="Q196" s="31">
        <f>BrentForwardCurves!M56-'Forward curve model'!Q79</f>
        <v>14.990921224857626</v>
      </c>
      <c r="R196" s="31">
        <f>BrentForwardCurves!N56-'Forward curve model'!R79</f>
        <v>-1.4142276808920631</v>
      </c>
      <c r="S196" s="31">
        <f>BrentForwardCurves!O56-'Forward curve model'!S79</f>
        <v>-1.4217628539265734</v>
      </c>
      <c r="T196" s="31">
        <f>BrentForwardCurves!P56-'Forward curve model'!T79</f>
        <v>-1.4279520158973069</v>
      </c>
      <c r="U196" s="31">
        <f>BrentForwardCurves!Q56-'Forward curve model'!U79</f>
        <v>-1.433026887217814</v>
      </c>
      <c r="V196" s="31">
        <f>BrentForwardCurves!R56-'Forward curve model'!V79</f>
        <v>-1.4371835715196932</v>
      </c>
      <c r="W196" s="31">
        <f>BrentForwardCurves!S56-'Forward curve model'!W79</f>
        <v>-1.4405858518652963</v>
      </c>
    </row>
    <row r="197" spans="1:23" s="31" customFormat="1" ht="11.25" x14ac:dyDescent="0.2">
      <c r="A197" s="41">
        <v>35277</v>
      </c>
      <c r="F197" s="31">
        <f>BrentForwardCurves!B57-'Forward curve model'!F80</f>
        <v>17.792999999999999</v>
      </c>
      <c r="G197" s="31">
        <f>BrentForwardCurves!C57-'Forward curve model'!G80</f>
        <v>17.479299999999999</v>
      </c>
      <c r="H197" s="31">
        <f>BrentForwardCurves!D57-'Forward curve model'!H80</f>
        <v>17.1785</v>
      </c>
      <c r="I197" s="31">
        <f>BrentForwardCurves!E57-'Forward curve model'!I80</f>
        <v>16.756834086529693</v>
      </c>
      <c r="J197" s="31">
        <f>BrentForwardCurves!F57-'Forward curve model'!J80</f>
        <v>16.430522937690885</v>
      </c>
      <c r="K197" s="31">
        <f>BrentForwardCurves!G57-'Forward curve model'!K80</f>
        <v>16.175224752931683</v>
      </c>
      <c r="L197" s="31">
        <f>BrentForwardCurves!H57-'Forward curve model'!L80</f>
        <v>15.967861775965039</v>
      </c>
      <c r="M197" s="31">
        <f>BrentForwardCurves!I57-'Forward curve model'!M80</f>
        <v>15.792727614357677</v>
      </c>
      <c r="N197" s="31">
        <f>BrentForwardCurves!J57-'Forward curve model'!N80</f>
        <v>15.636764992443922</v>
      </c>
      <c r="O197" s="31">
        <f>BrentForwardCurves!K57-'Forward curve model'!O80</f>
        <v>15.501440445978657</v>
      </c>
      <c r="P197" s="31">
        <f>BrentForwardCurves!L57-'Forward curve model'!P80</f>
        <v>15.383524724441623</v>
      </c>
      <c r="Q197" s="31">
        <f>BrentForwardCurves!M57-'Forward curve model'!Q80</f>
        <v>15.276330228754027</v>
      </c>
      <c r="R197" s="31">
        <f>BrentForwardCurves!N57-'Forward curve model'!R80</f>
        <v>-1.4723707687577632</v>
      </c>
      <c r="S197" s="31">
        <f>BrentForwardCurves!O57-'Forward curve model'!S80</f>
        <v>-1.469436385976326</v>
      </c>
      <c r="T197" s="31">
        <f>BrentForwardCurves!P57-'Forward curve model'!T80</f>
        <v>-1.4669991493677432</v>
      </c>
      <c r="U197" s="31">
        <f>BrentForwardCurves!Q57-'Forward curve model'!U80</f>
        <v>-1.464986752726259</v>
      </c>
      <c r="V197" s="31">
        <f>BrentForwardCurves!R57-'Forward curve model'!V80</f>
        <v>-1.4633312222047732</v>
      </c>
      <c r="W197" s="31">
        <f>BrentForwardCurves!S57-'Forward curve model'!W80</f>
        <v>-1.4619723988468785</v>
      </c>
    </row>
    <row r="198" spans="1:23" s="31" customFormat="1" ht="11.25" x14ac:dyDescent="0.2">
      <c r="A198" s="41">
        <v>35307</v>
      </c>
      <c r="F198" s="31">
        <f>BrentForwardCurves!B58-'Forward curve model'!F81</f>
        <v>18.6434</v>
      </c>
      <c r="G198" s="31">
        <f>BrentForwardCurves!C58-'Forward curve model'!G81</f>
        <v>18.270700000000001</v>
      </c>
      <c r="H198" s="31">
        <f>BrentForwardCurves!D58-'Forward curve model'!H81</f>
        <v>17.9223</v>
      </c>
      <c r="I198" s="31">
        <f>BrentForwardCurves!E58-'Forward curve model'!I81</f>
        <v>17.514392317252089</v>
      </c>
      <c r="J198" s="31">
        <f>BrentForwardCurves!F58-'Forward curve model'!J81</f>
        <v>17.152992426536702</v>
      </c>
      <c r="K198" s="31">
        <f>BrentForwardCurves!G58-'Forward curve model'!K81</f>
        <v>16.839529054517115</v>
      </c>
      <c r="L198" s="31">
        <f>BrentForwardCurves!H58-'Forward curve model'!L81</f>
        <v>16.56898797394317</v>
      </c>
      <c r="M198" s="31">
        <f>BrentForwardCurves!I58-'Forward curve model'!M81</f>
        <v>16.339865151602979</v>
      </c>
      <c r="N198" s="31">
        <f>BrentForwardCurves!J58-'Forward curve model'!N81</f>
        <v>16.144241790157508</v>
      </c>
      <c r="O198" s="31">
        <f>BrentForwardCurves!K58-'Forward curve model'!O81</f>
        <v>15.966322258292374</v>
      </c>
      <c r="P198" s="31">
        <f>BrentForwardCurves!L58-'Forward curve model'!P81</f>
        <v>15.807504599505712</v>
      </c>
      <c r="Q198" s="31">
        <f>BrentForwardCurves!M58-'Forward curve model'!Q81</f>
        <v>15.669267846682754</v>
      </c>
      <c r="R198" s="31">
        <f>BrentForwardCurves!N58-'Forward curve model'!R81</f>
        <v>-1.4715821379984457</v>
      </c>
      <c r="S198" s="31">
        <f>BrentForwardCurves!O58-'Forward curve model'!S81</f>
        <v>-1.4687376585479508</v>
      </c>
      <c r="T198" s="31">
        <f>BrentForwardCurves!P58-'Forward curve model'!T81</f>
        <v>-1.4663998023227214</v>
      </c>
      <c r="U198" s="31">
        <f>BrentForwardCurves!Q58-'Forward curve model'!U81</f>
        <v>-1.4644821094204172</v>
      </c>
      <c r="V198" s="31">
        <f>BrentForwardCurves!R58-'Forward curve model'!V81</f>
        <v>-1.4629110094075164</v>
      </c>
      <c r="W198" s="31">
        <f>BrentForwardCurves!S58-'Forward curve model'!W81</f>
        <v>-1.4616248642315526</v>
      </c>
    </row>
    <row r="199" spans="1:23" s="31" customFormat="1" ht="11.25" x14ac:dyDescent="0.2">
      <c r="A199" s="41">
        <v>35338</v>
      </c>
      <c r="F199" s="31">
        <f>BrentForwardCurves!B59-'Forward curve model'!F82</f>
        <v>20.420999999999999</v>
      </c>
      <c r="G199" s="31">
        <f>BrentForwardCurves!C59-'Forward curve model'!G82</f>
        <v>20.023599999999998</v>
      </c>
      <c r="H199" s="31">
        <f>BrentForwardCurves!D59-'Forward curve model'!H82</f>
        <v>19.619499999999999</v>
      </c>
      <c r="I199" s="31">
        <f>BrentForwardCurves!E59-'Forward curve model'!I82</f>
        <v>19.027262461267444</v>
      </c>
      <c r="J199" s="31">
        <f>BrentForwardCurves!F59-'Forward curve model'!J82</f>
        <v>18.491676576910464</v>
      </c>
      <c r="K199" s="31">
        <f>BrentForwardCurves!G59-'Forward curve model'!K82</f>
        <v>18.033050331382626</v>
      </c>
      <c r="L199" s="31">
        <f>BrentForwardCurves!H59-'Forward curve model'!L82</f>
        <v>17.642143268993927</v>
      </c>
      <c r="M199" s="31">
        <f>BrentForwardCurves!I59-'Forward curve model'!M82</f>
        <v>17.31246868036914</v>
      </c>
      <c r="N199" s="31">
        <f>BrentForwardCurves!J59-'Forward curve model'!N82</f>
        <v>17.037929493375259</v>
      </c>
      <c r="O199" s="31">
        <f>BrentForwardCurves!K59-'Forward curve model'!O82</f>
        <v>16.806185759360403</v>
      </c>
      <c r="P199" s="31">
        <f>BrentForwardCurves!L59-'Forward curve model'!P82</f>
        <v>16.605345070094977</v>
      </c>
      <c r="Q199" s="31">
        <f>BrentForwardCurves!M59-'Forward curve model'!Q82</f>
        <v>16.433467296303071</v>
      </c>
      <c r="R199" s="31">
        <f>BrentForwardCurves!N59-'Forward curve model'!R82</f>
        <v>-1.5254729309444326</v>
      </c>
      <c r="S199" s="31">
        <f>BrentForwardCurves!O59-'Forward curve model'!S82</f>
        <v>-1.5128454049794633</v>
      </c>
      <c r="T199" s="31">
        <f>BrentForwardCurves!P59-'Forward curve model'!T82</f>
        <v>-1.5024853783466119</v>
      </c>
      <c r="U199" s="31">
        <f>BrentForwardCurves!Q59-'Forward curve model'!U82</f>
        <v>-1.4939966794769404</v>
      </c>
      <c r="V199" s="31">
        <f>BrentForwardCurves!R59-'Forward curve model'!V82</f>
        <v>-1.4870469977655241</v>
      </c>
      <c r="W199" s="31">
        <f>BrentForwardCurves!S59-'Forward curve model'!W82</f>
        <v>-1.481360275335724</v>
      </c>
    </row>
    <row r="200" spans="1:23" s="31" customFormat="1" ht="11.25" x14ac:dyDescent="0.2">
      <c r="A200" s="41">
        <v>35369</v>
      </c>
      <c r="F200" s="31">
        <f>BrentForwardCurves!B60-'Forward curve model'!F83</f>
        <v>21.761099999999999</v>
      </c>
      <c r="G200" s="31">
        <f>BrentForwardCurves!C60-'Forward curve model'!G83</f>
        <v>21.273</v>
      </c>
      <c r="H200" s="31">
        <f>BrentForwardCurves!D60-'Forward curve model'!H83</f>
        <v>20.785900000000002</v>
      </c>
      <c r="I200" s="31">
        <f>BrentForwardCurves!E60-'Forward curve model'!I83</f>
        <v>20.237310209557243</v>
      </c>
      <c r="J200" s="31">
        <f>BrentForwardCurves!F60-'Forward curve model'!J83</f>
        <v>19.6775322562996</v>
      </c>
      <c r="K200" s="31">
        <f>BrentForwardCurves!G60-'Forward curve model'!K83</f>
        <v>19.179446053353256</v>
      </c>
      <c r="L200" s="31">
        <f>BrentForwardCurves!H60-'Forward curve model'!L83</f>
        <v>18.760579738352117</v>
      </c>
      <c r="M200" s="31">
        <f>BrentForwardCurves!I60-'Forward curve model'!M83</f>
        <v>18.425193538350538</v>
      </c>
      <c r="N200" s="31">
        <f>BrentForwardCurves!J60-'Forward curve model'!N83</f>
        <v>18.155602529756695</v>
      </c>
      <c r="O200" s="31">
        <f>BrentForwardCurves!K60-'Forward curve model'!O83</f>
        <v>17.915165791125563</v>
      </c>
      <c r="P200" s="31">
        <f>BrentForwardCurves!L60-'Forward curve model'!P83</f>
        <v>17.706004739302628</v>
      </c>
      <c r="Q200" s="31">
        <f>BrentForwardCurves!M60-'Forward curve model'!Q83</f>
        <v>17.520232133271996</v>
      </c>
      <c r="R200" s="31">
        <f>BrentForwardCurves!N60-'Forward curve model'!R83</f>
        <v>-1.5318670602038249</v>
      </c>
      <c r="S200" s="31">
        <f>BrentForwardCurves!O60-'Forward curve model'!S83</f>
        <v>-1.5179818117391977</v>
      </c>
      <c r="T200" s="31">
        <f>BrentForwardCurves!P60-'Forward curve model'!T83</f>
        <v>-1.5066371218472565</v>
      </c>
      <c r="U200" s="31">
        <f>BrentForwardCurves!Q60-'Forward curve model'!U83</f>
        <v>-1.4973660947094956</v>
      </c>
      <c r="V200" s="31">
        <f>BrentForwardCurves!R60-'Forward curve model'!V83</f>
        <v>-1.4897886456843219</v>
      </c>
      <c r="W200" s="31">
        <f>BrentForwardCurves!S60-'Forward curve model'!W83</f>
        <v>-1.4835948680264615</v>
      </c>
    </row>
    <row r="201" spans="1:23" s="31" customFormat="1" ht="11.25" x14ac:dyDescent="0.2">
      <c r="A201" s="41">
        <v>35398</v>
      </c>
      <c r="F201" s="31">
        <f>BrentForwardCurves!B61-'Forward curve model'!F84</f>
        <v>20.942900000000002</v>
      </c>
      <c r="G201" s="31">
        <f>BrentForwardCurves!C61-'Forward curve model'!G84</f>
        <v>20.5305</v>
      </c>
      <c r="H201" s="31">
        <f>BrentForwardCurves!D61-'Forward curve model'!H84</f>
        <v>20.066700000000001</v>
      </c>
      <c r="I201" s="31">
        <f>BrentForwardCurves!E61-'Forward curve model'!I84</f>
        <v>19.654730175734777</v>
      </c>
      <c r="J201" s="31">
        <f>BrentForwardCurves!F61-'Forward curve model'!J84</f>
        <v>19.226421203545073</v>
      </c>
      <c r="K201" s="31">
        <f>BrentForwardCurves!G61-'Forward curve model'!K84</f>
        <v>18.826536814678018</v>
      </c>
      <c r="L201" s="31">
        <f>BrentForwardCurves!H61-'Forward curve model'!L84</f>
        <v>18.486813455770925</v>
      </c>
      <c r="M201" s="31">
        <f>BrentForwardCurves!I61-'Forward curve model'!M84</f>
        <v>18.226987782120762</v>
      </c>
      <c r="N201" s="31">
        <f>BrentForwardCurves!J61-'Forward curve model'!N84</f>
        <v>18.003316505317848</v>
      </c>
      <c r="O201" s="31">
        <f>BrentForwardCurves!K61-'Forward curve model'!O84</f>
        <v>17.805672112137248</v>
      </c>
      <c r="P201" s="31">
        <f>BrentForwardCurves!L61-'Forward curve model'!P84</f>
        <v>17.632364476885829</v>
      </c>
      <c r="Q201" s="31">
        <f>BrentForwardCurves!M61-'Forward curve model'!Q84</f>
        <v>17.477318082335234</v>
      </c>
      <c r="R201" s="31">
        <f>BrentForwardCurves!N61-'Forward curve model'!R84</f>
        <v>-1.4960275822415532</v>
      </c>
      <c r="S201" s="31">
        <f>BrentForwardCurves!O61-'Forward curve model'!S84</f>
        <v>-1.4886590694237827</v>
      </c>
      <c r="T201" s="31">
        <f>BrentForwardCurves!P61-'Forward curve model'!T84</f>
        <v>-1.4826528199967148</v>
      </c>
      <c r="U201" s="31">
        <f>BrentForwardCurves!Q61-'Forward curve model'!U84</f>
        <v>-1.4777518843902291</v>
      </c>
      <c r="V201" s="31">
        <f>BrentForwardCurves!R61-'Forward curve model'!V84</f>
        <v>-1.4737501694518478</v>
      </c>
      <c r="W201" s="31">
        <f>BrentForwardCurves!S61-'Forward curve model'!W84</f>
        <v>-1.4704812730516632</v>
      </c>
    </row>
    <row r="202" spans="1:23" s="31" customFormat="1" ht="11.25" x14ac:dyDescent="0.2">
      <c r="A202" s="41">
        <v>35430</v>
      </c>
      <c r="F202" s="31">
        <f>BrentForwardCurves!B62-'Forward curve model'!F85</f>
        <v>21.7788</v>
      </c>
      <c r="G202" s="31">
        <f>BrentForwardCurves!C62-'Forward curve model'!G85</f>
        <v>21.201000000000001</v>
      </c>
      <c r="H202" s="31">
        <f>BrentForwardCurves!D62-'Forward curve model'!H85</f>
        <v>20.610199999999999</v>
      </c>
      <c r="I202" s="31">
        <f>BrentForwardCurves!E62-'Forward curve model'!I85</f>
        <v>20.118795517517611</v>
      </c>
      <c r="J202" s="31">
        <f>BrentForwardCurves!F62-'Forward curve model'!J85</f>
        <v>19.641647767238094</v>
      </c>
      <c r="K202" s="31">
        <f>BrentForwardCurves!G62-'Forward curve model'!K85</f>
        <v>19.203140871038748</v>
      </c>
      <c r="L202" s="31">
        <f>BrentForwardCurves!H62-'Forward curve model'!L85</f>
        <v>18.842906620223427</v>
      </c>
      <c r="M202" s="31">
        <f>BrentForwardCurves!I62-'Forward curve model'!M85</f>
        <v>18.528529764395625</v>
      </c>
      <c r="N202" s="31">
        <f>BrentForwardCurves!J62-'Forward curve model'!N85</f>
        <v>18.244202217864352</v>
      </c>
      <c r="O202" s="31">
        <f>BrentForwardCurves!K62-'Forward curve model'!O85</f>
        <v>17.984833141452256</v>
      </c>
      <c r="P202" s="31">
        <f>BrentForwardCurves!L62-'Forward curve model'!P85</f>
        <v>17.742375870873847</v>
      </c>
      <c r="Q202" s="31">
        <f>BrentForwardCurves!M62-'Forward curve model'!Q85</f>
        <v>17.521006484648453</v>
      </c>
      <c r="R202" s="31">
        <f>BrentForwardCurves!N62-'Forward curve model'!R85</f>
        <v>-1.4922760912250002</v>
      </c>
      <c r="S202" s="31">
        <f>BrentForwardCurves!O62-'Forward curve model'!S85</f>
        <v>-1.4855920171592387</v>
      </c>
      <c r="T202" s="31">
        <f>BrentForwardCurves!P62-'Forward curve model'!T85</f>
        <v>-1.4801454077467282</v>
      </c>
      <c r="U202" s="31">
        <f>BrentForwardCurves!Q62-'Forward curve model'!U85</f>
        <v>-1.4757020244370209</v>
      </c>
      <c r="V202" s="31">
        <f>BrentForwardCurves!R62-'Forward curve model'!V85</f>
        <v>-1.4720743782319803</v>
      </c>
      <c r="W202" s="31">
        <f>BrentForwardCurves!S62-'Forward curve model'!W85</f>
        <v>-1.4691112919140386</v>
      </c>
    </row>
    <row r="203" spans="1:23" s="31" customFormat="1" ht="11.25" x14ac:dyDescent="0.2">
      <c r="A203" s="41">
        <v>35461</v>
      </c>
      <c r="F203" s="31">
        <f>BrentForwardCurves!B63-'Forward curve model'!F86</f>
        <v>21.356400000000001</v>
      </c>
      <c r="G203" s="31">
        <f>BrentForwardCurves!C63-'Forward curve model'!G86</f>
        <v>20.873899999999999</v>
      </c>
      <c r="H203" s="31">
        <f>BrentForwardCurves!D63-'Forward curve model'!H86</f>
        <v>20.413599999999999</v>
      </c>
      <c r="I203" s="31">
        <f>BrentForwardCurves!E63-'Forward curve model'!I86</f>
        <v>20.065119700408825</v>
      </c>
      <c r="J203" s="31">
        <f>BrentForwardCurves!F63-'Forward curve model'!J86</f>
        <v>19.684800205781663</v>
      </c>
      <c r="K203" s="31">
        <f>BrentForwardCurves!G63-'Forward curve model'!K86</f>
        <v>19.318004307170565</v>
      </c>
      <c r="L203" s="31">
        <f>BrentForwardCurves!H63-'Forward curve model'!L86</f>
        <v>18.978543334691103</v>
      </c>
      <c r="M203" s="31">
        <f>BrentForwardCurves!I63-'Forward curve model'!M86</f>
        <v>18.669658816639668</v>
      </c>
      <c r="N203" s="31">
        <f>BrentForwardCurves!J63-'Forward curve model'!N86</f>
        <v>18.382916779387848</v>
      </c>
      <c r="O203" s="31">
        <f>BrentForwardCurves!K63-'Forward curve model'!O86</f>
        <v>18.128691154100391</v>
      </c>
      <c r="P203" s="31">
        <f>BrentForwardCurves!L63-'Forward curve model'!P86</f>
        <v>17.89238063220558</v>
      </c>
      <c r="Q203" s="31">
        <f>BrentForwardCurves!M63-'Forward curve model'!Q86</f>
        <v>17.688385019499293</v>
      </c>
      <c r="R203" s="31">
        <f>BrentForwardCurves!N63-'Forward curve model'!R86</f>
        <v>-1.5017434518405208</v>
      </c>
      <c r="S203" s="31">
        <f>BrentForwardCurves!O63-'Forward curve model'!S86</f>
        <v>-1.4933145938361567</v>
      </c>
      <c r="T203" s="31">
        <f>BrentForwardCurves!P63-'Forward curve model'!T86</f>
        <v>-1.4864499128225532</v>
      </c>
      <c r="U203" s="31">
        <f>BrentForwardCurves!Q63-'Forward curve model'!U86</f>
        <v>-1.4808515048620721</v>
      </c>
      <c r="V203" s="31">
        <f>BrentForwardCurves!R63-'Forward curve model'!V86</f>
        <v>-1.4762818061736185</v>
      </c>
      <c r="W203" s="31">
        <f>BrentForwardCurves!S63-'Forward curve model'!W86</f>
        <v>-1.472549711006369</v>
      </c>
    </row>
    <row r="204" spans="1:23" s="31" customFormat="1" ht="11.25" x14ac:dyDescent="0.2">
      <c r="A204" s="41">
        <v>35489</v>
      </c>
      <c r="F204" s="31">
        <f>BrentForwardCurves!B64-'Forward curve model'!F87</f>
        <v>18.666</v>
      </c>
      <c r="G204" s="31">
        <f>BrentForwardCurves!C64-'Forward curve model'!G87</f>
        <v>18.378499999999999</v>
      </c>
      <c r="H204" s="31">
        <f>BrentForwardCurves!D64-'Forward curve model'!H87</f>
        <v>18.079000000000001</v>
      </c>
      <c r="I204" s="31">
        <f>BrentForwardCurves!E64-'Forward curve model'!I87</f>
        <v>17.982149711063471</v>
      </c>
      <c r="J204" s="31">
        <f>BrentForwardCurves!F64-'Forward curve model'!J87</f>
        <v>17.886301529972631</v>
      </c>
      <c r="K204" s="31">
        <f>BrentForwardCurves!G64-'Forward curve model'!K87</f>
        <v>17.785906783912985</v>
      </c>
      <c r="L204" s="31">
        <f>BrentForwardCurves!H64-'Forward curve model'!L87</f>
        <v>17.692900102431427</v>
      </c>
      <c r="M204" s="31">
        <f>BrentForwardCurves!I64-'Forward curve model'!M87</f>
        <v>17.596930760936448</v>
      </c>
      <c r="N204" s="31">
        <f>BrentForwardCurves!J64-'Forward curve model'!N87</f>
        <v>17.498326036972426</v>
      </c>
      <c r="O204" s="31">
        <f>BrentForwardCurves!K64-'Forward curve model'!O87</f>
        <v>17.401631015381891</v>
      </c>
      <c r="P204" s="31">
        <f>BrentForwardCurves!L64-'Forward curve model'!P87</f>
        <v>17.30516427271959</v>
      </c>
      <c r="Q204" s="31">
        <f>BrentForwardCurves!M64-'Forward curve model'!Q87</f>
        <v>17.222318645244307</v>
      </c>
      <c r="R204" s="31">
        <f>BrentForwardCurves!N64-'Forward curve model'!R87</f>
        <v>-1.4972730482796404</v>
      </c>
      <c r="S204" s="31">
        <f>BrentForwardCurves!O64-'Forward curve model'!S87</f>
        <v>-1.4896444333516101</v>
      </c>
      <c r="T204" s="31">
        <f>BrentForwardCurves!P64-'Forward curve model'!T87</f>
        <v>-1.4834410163272027</v>
      </c>
      <c r="U204" s="31">
        <f>BrentForwardCurves!Q64-'Forward curve model'!U87</f>
        <v>-1.4783870701284267</v>
      </c>
      <c r="V204" s="31">
        <f>BrentForwardCurves!R64-'Forward curve model'!V87</f>
        <v>-1.4742645897832105</v>
      </c>
      <c r="W204" s="31">
        <f>BrentForwardCurves!S64-'Forward curve model'!W87</f>
        <v>-1.470899251886689</v>
      </c>
    </row>
    <row r="205" spans="1:23" s="31" customFormat="1" ht="11.25" x14ac:dyDescent="0.2">
      <c r="A205" s="41">
        <v>35520</v>
      </c>
      <c r="F205" s="31">
        <f>BrentForwardCurves!B65-'Forward curve model'!F88</f>
        <v>18.097999999999999</v>
      </c>
      <c r="G205" s="31">
        <f>BrentForwardCurves!C65-'Forward curve model'!G88</f>
        <v>17.915199999999999</v>
      </c>
      <c r="H205" s="31">
        <f>BrentForwardCurves!D65-'Forward curve model'!H88</f>
        <v>17.740200000000002</v>
      </c>
      <c r="I205" s="31">
        <f>BrentForwardCurves!E65-'Forward curve model'!I88</f>
        <v>17.752549354955569</v>
      </c>
      <c r="J205" s="31">
        <f>BrentForwardCurves!F65-'Forward curve model'!J88</f>
        <v>17.751288684887928</v>
      </c>
      <c r="K205" s="31">
        <f>BrentForwardCurves!G65-'Forward curve model'!K88</f>
        <v>17.739904206114417</v>
      </c>
      <c r="L205" s="31">
        <f>BrentForwardCurves!H65-'Forward curve model'!L88</f>
        <v>17.72455185015216</v>
      </c>
      <c r="M205" s="31">
        <f>BrentForwardCurves!I65-'Forward curve model'!M88</f>
        <v>17.696627589793174</v>
      </c>
      <c r="N205" s="31">
        <f>BrentForwardCurves!J65-'Forward curve model'!N88</f>
        <v>17.661885235421177</v>
      </c>
      <c r="O205" s="31">
        <f>BrentForwardCurves!K65-'Forward curve model'!O88</f>
        <v>17.622941018414327</v>
      </c>
      <c r="P205" s="31">
        <f>BrentForwardCurves!L65-'Forward curve model'!P88</f>
        <v>17.585651505066124</v>
      </c>
      <c r="Q205" s="31">
        <f>BrentForwardCurves!M65-'Forward curve model'!Q88</f>
        <v>17.552767220356916</v>
      </c>
      <c r="R205" s="31">
        <f>BrentForwardCurves!N65-'Forward curve model'!R88</f>
        <v>-1.4668319090818658</v>
      </c>
      <c r="S205" s="31">
        <f>BrentForwardCurves!O65-'Forward curve model'!S88</f>
        <v>-1.4647635726634374</v>
      </c>
      <c r="T205" s="31">
        <f>BrentForwardCurves!P65-'Forward curve model'!T88</f>
        <v>-1.4631032424259898</v>
      </c>
      <c r="U205" s="31">
        <f>BrentForwardCurves!Q65-'Forward curve model'!U88</f>
        <v>-1.4617620353660561</v>
      </c>
      <c r="V205" s="31">
        <f>BrentForwardCurves!R65-'Forward curve model'!V88</f>
        <v>-1.4606741015901297</v>
      </c>
      <c r="W205" s="31">
        <f>BrentForwardCurves!S65-'Forward curve model'!W88</f>
        <v>-1.4597892022249128</v>
      </c>
    </row>
    <row r="206" spans="1:23" s="31" customFormat="1" ht="11.25" x14ac:dyDescent="0.2">
      <c r="A206" s="41">
        <v>35550</v>
      </c>
      <c r="F206" s="31">
        <f>BrentForwardCurves!B66-'Forward curve model'!F89</f>
        <v>16.6327</v>
      </c>
      <c r="G206" s="31">
        <f>BrentForwardCurves!C66-'Forward curve model'!G89</f>
        <v>16.744299999999999</v>
      </c>
      <c r="H206" s="31">
        <f>BrentForwardCurves!D66-'Forward curve model'!H89</f>
        <v>16.744299999999999</v>
      </c>
      <c r="I206" s="31">
        <f>BrentForwardCurves!E66-'Forward curve model'!I89</f>
        <v>16.923997548561903</v>
      </c>
      <c r="J206" s="31">
        <f>BrentForwardCurves!F66-'Forward curve model'!J89</f>
        <v>17.010979837370648</v>
      </c>
      <c r="K206" s="31">
        <f>BrentForwardCurves!G66-'Forward curve model'!K89</f>
        <v>17.062845604197936</v>
      </c>
      <c r="L206" s="31">
        <f>BrentForwardCurves!H66-'Forward curve model'!L89</f>
        <v>17.087678592579579</v>
      </c>
      <c r="M206" s="31">
        <f>BrentForwardCurves!I66-'Forward curve model'!M89</f>
        <v>17.09042399770172</v>
      </c>
      <c r="N206" s="31">
        <f>BrentForwardCurves!J66-'Forward curve model'!N89</f>
        <v>17.080481054766306</v>
      </c>
      <c r="O206" s="31">
        <f>BrentForwardCurves!K66-'Forward curve model'!O89</f>
        <v>17.05995571107557</v>
      </c>
      <c r="P206" s="31">
        <f>BrentForwardCurves!L66-'Forward curve model'!P89</f>
        <v>17.037867559545411</v>
      </c>
      <c r="Q206" s="31">
        <f>BrentForwardCurves!M66-'Forward curve model'!Q89</f>
        <v>17.023870035411683</v>
      </c>
      <c r="R206" s="31">
        <f>BrentForwardCurves!N66-'Forward curve model'!R89</f>
        <v>-1.4605802337935725</v>
      </c>
      <c r="S206" s="31">
        <f>BrentForwardCurves!O66-'Forward curve model'!S89</f>
        <v>-1.4596335520035246</v>
      </c>
      <c r="T206" s="31">
        <f>BrentForwardCurves!P66-'Forward curve model'!T89</f>
        <v>-1.4588992242495564</v>
      </c>
      <c r="U206" s="31">
        <f>BrentForwardCurves!Q66-'Forward curve model'!U89</f>
        <v>-1.4583198167818727</v>
      </c>
      <c r="V206" s="31">
        <f>BrentForwardCurves!R66-'Forward curve model'!V89</f>
        <v>-1.457857193997097</v>
      </c>
      <c r="W206" s="31">
        <f>BrentForwardCurves!S66-'Forward curve model'!W89</f>
        <v>-1.4574848336956543</v>
      </c>
    </row>
    <row r="207" spans="1:23" s="31" customFormat="1" ht="11.25" x14ac:dyDescent="0.2">
      <c r="A207" s="41">
        <v>35580</v>
      </c>
      <c r="F207" s="31">
        <f>BrentForwardCurves!B67-'Forward curve model'!F90</f>
        <v>18.5517</v>
      </c>
      <c r="G207" s="31">
        <f>BrentForwardCurves!C67-'Forward curve model'!G90</f>
        <v>18.248999999999999</v>
      </c>
      <c r="H207" s="31">
        <f>BrentForwardCurves!D67-'Forward curve model'!H90</f>
        <v>18.075700000000001</v>
      </c>
      <c r="I207" s="31">
        <f>BrentForwardCurves!E67-'Forward curve model'!I90</f>
        <v>18.149518428756977</v>
      </c>
      <c r="J207" s="31">
        <f>BrentForwardCurves!F67-'Forward curve model'!J90</f>
        <v>18.152365601060776</v>
      </c>
      <c r="K207" s="31">
        <f>BrentForwardCurves!G67-'Forward curve model'!K90</f>
        <v>18.114282666197301</v>
      </c>
      <c r="L207" s="31">
        <f>BrentForwardCurves!H67-'Forward curve model'!L90</f>
        <v>18.047335464016911</v>
      </c>
      <c r="M207" s="31">
        <f>BrentForwardCurves!I67-'Forward curve model'!M90</f>
        <v>17.965079792312604</v>
      </c>
      <c r="N207" s="31">
        <f>BrentForwardCurves!J67-'Forward curve model'!N90</f>
        <v>17.87884384674069</v>
      </c>
      <c r="O207" s="31">
        <f>BrentForwardCurves!K67-'Forward curve model'!O90</f>
        <v>17.794140651077768</v>
      </c>
      <c r="P207" s="31">
        <f>BrentForwardCurves!L67-'Forward curve model'!P90</f>
        <v>17.713630240663409</v>
      </c>
      <c r="Q207" s="31">
        <f>BrentForwardCurves!M67-'Forward curve model'!Q90</f>
        <v>17.636099111863647</v>
      </c>
      <c r="R207" s="31">
        <f>BrentForwardCurves!N67-'Forward curve model'!R90</f>
        <v>-1.3968050889959134</v>
      </c>
      <c r="S207" s="31">
        <f>BrentForwardCurves!O67-'Forward curve model'!S90</f>
        <v>-1.4074624088431196</v>
      </c>
      <c r="T207" s="31">
        <f>BrentForwardCurves!P67-'Forward curve model'!T90</f>
        <v>-1.4162312198445555</v>
      </c>
      <c r="U207" s="31">
        <f>BrentForwardCurves!Q67-'Forward curve model'!U90</f>
        <v>-1.4234292489660596</v>
      </c>
      <c r="V207" s="31">
        <f>BrentForwardCurves!R67-'Forward curve model'!V90</f>
        <v>-1.4293291134702579</v>
      </c>
      <c r="W207" s="31">
        <f>BrentForwardCurves!S67-'Forward curve model'!W90</f>
        <v>-1.4341603845255682</v>
      </c>
    </row>
    <row r="208" spans="1:23" s="31" customFormat="1" ht="11.25" x14ac:dyDescent="0.2">
      <c r="A208" s="41">
        <v>35611</v>
      </c>
      <c r="F208" s="31">
        <f>BrentForwardCurves!B68-'Forward curve model'!F91</f>
        <v>17.280200000000001</v>
      </c>
      <c r="G208" s="31">
        <f>BrentForwardCurves!C68-'Forward curve model'!G91</f>
        <v>17.302399999999999</v>
      </c>
      <c r="H208" s="31">
        <f>BrentForwardCurves!D68-'Forward curve model'!H91</f>
        <v>17.280200000000001</v>
      </c>
      <c r="I208" s="31">
        <f>BrentForwardCurves!E68-'Forward curve model'!I91</f>
        <v>17.364538908653145</v>
      </c>
      <c r="J208" s="31">
        <f>BrentForwardCurves!F68-'Forward curve model'!J91</f>
        <v>17.400324968077715</v>
      </c>
      <c r="K208" s="31">
        <f>BrentForwardCurves!G68-'Forward curve model'!K91</f>
        <v>17.384063329538552</v>
      </c>
      <c r="L208" s="31">
        <f>BrentForwardCurves!H68-'Forward curve model'!L91</f>
        <v>17.33477472401966</v>
      </c>
      <c r="M208" s="31">
        <f>BrentForwardCurves!I68-'Forward curve model'!M91</f>
        <v>17.273823892513995</v>
      </c>
      <c r="N208" s="31">
        <f>BrentForwardCurves!J68-'Forward curve model'!N91</f>
        <v>17.214664616520679</v>
      </c>
      <c r="O208" s="31">
        <f>BrentForwardCurves!K68-'Forward curve model'!O91</f>
        <v>17.158969702537931</v>
      </c>
      <c r="P208" s="31">
        <f>BrentForwardCurves!L68-'Forward curve model'!P91</f>
        <v>17.105242756495457</v>
      </c>
      <c r="Q208" s="31">
        <f>BrentForwardCurves!M68-'Forward curve model'!Q91</f>
        <v>17.055116531817802</v>
      </c>
      <c r="R208" s="31">
        <f>BrentForwardCurves!N68-'Forward curve model'!R91</f>
        <v>-1.393506645473042</v>
      </c>
      <c r="S208" s="31">
        <f>BrentForwardCurves!O68-'Forward curve model'!S91</f>
        <v>-1.4048431792486764</v>
      </c>
      <c r="T208" s="31">
        <f>BrentForwardCurves!P68-'Forward curve model'!T91</f>
        <v>-1.4141300342056622</v>
      </c>
      <c r="U208" s="31">
        <f>BrentForwardCurves!Q68-'Forward curve model'!U91</f>
        <v>-1.4217323086184401</v>
      </c>
      <c r="V208" s="31">
        <f>BrentForwardCurves!R68-'Forward curve model'!V91</f>
        <v>-1.4279526631744268</v>
      </c>
      <c r="W208" s="31">
        <f>BrentForwardCurves!S68-'Forward curve model'!W91</f>
        <v>-1.4330407537859895</v>
      </c>
    </row>
    <row r="209" spans="1:23" s="31" customFormat="1" ht="11.25" x14ac:dyDescent="0.2">
      <c r="A209" s="41">
        <v>35642</v>
      </c>
      <c r="F209" s="31">
        <f>BrentForwardCurves!B69-'Forward curve model'!F92</f>
        <v>17.3489</v>
      </c>
      <c r="G209" s="31">
        <f>BrentForwardCurves!C69-'Forward curve model'!G92</f>
        <v>17.360399999999998</v>
      </c>
      <c r="H209" s="31">
        <f>BrentForwardCurves!D69-'Forward curve model'!H92</f>
        <v>17.421700000000001</v>
      </c>
      <c r="I209" s="31">
        <f>BrentForwardCurves!E69-'Forward curve model'!I92</f>
        <v>17.436946300844728</v>
      </c>
      <c r="J209" s="31">
        <f>BrentForwardCurves!F69-'Forward curve model'!J92</f>
        <v>17.428347041315991</v>
      </c>
      <c r="K209" s="31">
        <f>BrentForwardCurves!G69-'Forward curve model'!K92</f>
        <v>17.386967279407632</v>
      </c>
      <c r="L209" s="31">
        <f>BrentForwardCurves!H69-'Forward curve model'!L92</f>
        <v>17.328395632707267</v>
      </c>
      <c r="M209" s="31">
        <f>BrentForwardCurves!I69-'Forward curve model'!M92</f>
        <v>17.273931934772158</v>
      </c>
      <c r="N209" s="31">
        <f>BrentForwardCurves!J69-'Forward curve model'!N92</f>
        <v>17.220314450246299</v>
      </c>
      <c r="O209" s="31">
        <f>BrentForwardCurves!K69-'Forward curve model'!O92</f>
        <v>17.17176833815245</v>
      </c>
      <c r="P209" s="31">
        <f>BrentForwardCurves!L69-'Forward curve model'!P92</f>
        <v>17.124617113466176</v>
      </c>
      <c r="Q209" s="31">
        <f>BrentForwardCurves!M69-'Forward curve model'!Q92</f>
        <v>17.079727942062735</v>
      </c>
      <c r="R209" s="31">
        <f>BrentForwardCurves!N69-'Forward curve model'!R92</f>
        <v>-1.4193741404692801</v>
      </c>
      <c r="S209" s="31">
        <f>BrentForwardCurves!O69-'Forward curve model'!S92</f>
        <v>-1.4260559072351719</v>
      </c>
      <c r="T209" s="31">
        <f>BrentForwardCurves!P69-'Forward curve model'!T92</f>
        <v>-1.4315062508052627</v>
      </c>
      <c r="U209" s="31">
        <f>BrentForwardCurves!Q69-'Forward curve model'!U92</f>
        <v>-1.435955759500728</v>
      </c>
      <c r="V209" s="31">
        <f>BrentForwardCurves!R69-'Forward curve model'!V92</f>
        <v>-1.4395900867238127</v>
      </c>
      <c r="W209" s="31">
        <f>BrentForwardCurves!S69-'Forward curve model'!W92</f>
        <v>-1.4425595432846152</v>
      </c>
    </row>
    <row r="210" spans="1:23" s="31" customFormat="1" ht="11.25" x14ac:dyDescent="0.2">
      <c r="A210" s="41">
        <v>35671</v>
      </c>
      <c r="F210" s="31">
        <f>BrentForwardCurves!B70-'Forward curve model'!F93</f>
        <v>17.738099999999999</v>
      </c>
      <c r="G210" s="31">
        <f>BrentForwardCurves!C70-'Forward curve model'!G93</f>
        <v>17.692399999999999</v>
      </c>
      <c r="H210" s="31">
        <f>BrentForwardCurves!D70-'Forward curve model'!H93</f>
        <v>17.6814</v>
      </c>
      <c r="I210" s="31">
        <f>BrentForwardCurves!E70-'Forward curve model'!I93</f>
        <v>17.758171779593447</v>
      </c>
      <c r="J210" s="31">
        <f>BrentForwardCurves!F70-'Forward curve model'!J93</f>
        <v>17.74167934650589</v>
      </c>
      <c r="K210" s="31">
        <f>BrentForwardCurves!G70-'Forward curve model'!K93</f>
        <v>17.672210525650073</v>
      </c>
      <c r="L210" s="31">
        <f>BrentForwardCurves!H70-'Forward curve model'!L93</f>
        <v>17.596701498527228</v>
      </c>
      <c r="M210" s="31">
        <f>BrentForwardCurves!I70-'Forward curve model'!M93</f>
        <v>17.521887062933452</v>
      </c>
      <c r="N210" s="31">
        <f>BrentForwardCurves!J70-'Forward curve model'!N93</f>
        <v>17.447909035056806</v>
      </c>
      <c r="O210" s="31">
        <f>BrentForwardCurves!K70-'Forward curve model'!O93</f>
        <v>17.37713484320037</v>
      </c>
      <c r="P210" s="31">
        <f>BrentForwardCurves!L70-'Forward curve model'!P93</f>
        <v>17.308571470308898</v>
      </c>
      <c r="Q210" s="31">
        <f>BrentForwardCurves!M70-'Forward curve model'!Q93</f>
        <v>17.242072290090452</v>
      </c>
      <c r="R210" s="31">
        <f>BrentForwardCurves!N70-'Forward curve model'!R93</f>
        <v>-1.4255617861070404</v>
      </c>
      <c r="S210" s="31">
        <f>BrentForwardCurves!O70-'Forward curve model'!S93</f>
        <v>-1.4310347742308613</v>
      </c>
      <c r="T210" s="31">
        <f>BrentForwardCurves!P70-'Forward curve model'!T93</f>
        <v>-1.4355349776373643</v>
      </c>
      <c r="U210" s="31">
        <f>BrentForwardCurves!Q70-'Forward curve model'!U93</f>
        <v>-1.4392275735790165</v>
      </c>
      <c r="V210" s="31">
        <f>BrentForwardCurves!R70-'Forward curve model'!V93</f>
        <v>-1.4422534717484874</v>
      </c>
      <c r="W210" s="31">
        <f>BrentForwardCurves!S70-'Forward curve model'!W93</f>
        <v>-1.444730942937966</v>
      </c>
    </row>
    <row r="211" spans="1:23" s="31" customFormat="1" ht="11.25" x14ac:dyDescent="0.2">
      <c r="A211" s="41">
        <v>35703</v>
      </c>
      <c r="F211" s="31">
        <f>BrentForwardCurves!B71-'Forward curve model'!F94</f>
        <v>17.968900000000001</v>
      </c>
      <c r="G211" s="31">
        <f>BrentForwardCurves!C71-'Forward curve model'!G94</f>
        <v>17.852699999999999</v>
      </c>
      <c r="H211" s="31">
        <f>BrentForwardCurves!D71-'Forward curve model'!H94</f>
        <v>17.735499999999998</v>
      </c>
      <c r="I211" s="31">
        <f>BrentForwardCurves!E71-'Forward curve model'!I94</f>
        <v>17.715310663967895</v>
      </c>
      <c r="J211" s="31">
        <f>BrentForwardCurves!F71-'Forward curve model'!J94</f>
        <v>17.638800831469549</v>
      </c>
      <c r="K211" s="31">
        <f>BrentForwardCurves!G71-'Forward curve model'!K94</f>
        <v>17.538070906423279</v>
      </c>
      <c r="L211" s="31">
        <f>BrentForwardCurves!H71-'Forward curve model'!L94</f>
        <v>17.447235261019657</v>
      </c>
      <c r="M211" s="31">
        <f>BrentForwardCurves!I71-'Forward curve model'!M94</f>
        <v>17.365427843939766</v>
      </c>
      <c r="N211" s="31">
        <f>BrentForwardCurves!J71-'Forward curve model'!N94</f>
        <v>17.291126267181792</v>
      </c>
      <c r="O211" s="31">
        <f>BrentForwardCurves!K71-'Forward curve model'!O94</f>
        <v>17.226016391957625</v>
      </c>
      <c r="P211" s="31">
        <f>BrentForwardCurves!L71-'Forward curve model'!P94</f>
        <v>17.168668557811216</v>
      </c>
      <c r="Q211" s="31">
        <f>BrentForwardCurves!M71-'Forward curve model'!Q94</f>
        <v>17.119716295971234</v>
      </c>
      <c r="R211" s="31">
        <f>BrentForwardCurves!N71-'Forward curve model'!R94</f>
        <v>-1.3872644163835577</v>
      </c>
      <c r="S211" s="31">
        <f>BrentForwardCurves!O71-'Forward curve model'!S94</f>
        <v>-1.3997250981900018</v>
      </c>
      <c r="T211" s="31">
        <f>BrentForwardCurves!P71-'Forward curve model'!T94</f>
        <v>-1.409938267051555</v>
      </c>
      <c r="U211" s="31">
        <f>BrentForwardCurves!Q71-'Forward curve model'!U94</f>
        <v>-1.4183015474289817</v>
      </c>
      <c r="V211" s="31">
        <f>BrentForwardCurves!R71-'Forward curve model'!V94</f>
        <v>-1.425145944950365</v>
      </c>
      <c r="W211" s="31">
        <f>BrentForwardCurves!S71-'Forward curve model'!W94</f>
        <v>-1.4307451793137429</v>
      </c>
    </row>
    <row r="212" spans="1:23" s="31" customFormat="1" ht="11.25" x14ac:dyDescent="0.2">
      <c r="A212" s="41">
        <v>35734</v>
      </c>
      <c r="F212" s="31">
        <f>BrentForwardCurves!B72-'Forward curve model'!F95</f>
        <v>19.182600000000001</v>
      </c>
      <c r="G212" s="31">
        <f>BrentForwardCurves!C72-'Forward curve model'!G95</f>
        <v>19.0639</v>
      </c>
      <c r="H212" s="31">
        <f>BrentForwardCurves!D72-'Forward curve model'!H95</f>
        <v>18.948</v>
      </c>
      <c r="I212" s="31">
        <f>BrentForwardCurves!E72-'Forward curve model'!I95</f>
        <v>18.761526477928133</v>
      </c>
      <c r="J212" s="31">
        <f>BrentForwardCurves!F72-'Forward curve model'!J95</f>
        <v>18.567949327867897</v>
      </c>
      <c r="K212" s="31">
        <f>BrentForwardCurves!G72-'Forward curve model'!K95</f>
        <v>18.384482807271056</v>
      </c>
      <c r="L212" s="31">
        <f>BrentForwardCurves!H72-'Forward curve model'!L95</f>
        <v>18.214635409263465</v>
      </c>
      <c r="M212" s="31">
        <f>BrentForwardCurves!I72-'Forward curve model'!M95</f>
        <v>18.05668955335182</v>
      </c>
      <c r="N212" s="31">
        <f>BrentForwardCurves!J72-'Forward curve model'!N95</f>
        <v>17.928714035706093</v>
      </c>
      <c r="O212" s="31">
        <f>BrentForwardCurves!K72-'Forward curve model'!O95</f>
        <v>17.814150007210909</v>
      </c>
      <c r="P212" s="31">
        <f>BrentForwardCurves!L72-'Forward curve model'!P95</f>
        <v>17.708888471347706</v>
      </c>
      <c r="Q212" s="31">
        <f>BrentForwardCurves!M72-'Forward curve model'!Q95</f>
        <v>17.615046894066399</v>
      </c>
      <c r="R212" s="31">
        <f>BrentForwardCurves!N72-'Forward curve model'!R95</f>
        <v>-1.4128521546562605</v>
      </c>
      <c r="S212" s="31">
        <f>BrentForwardCurves!O72-'Forward curve model'!S95</f>
        <v>-1.420699450485619</v>
      </c>
      <c r="T212" s="31">
        <f>BrentForwardCurves!P72-'Forward curve model'!T95</f>
        <v>-1.427114627481807</v>
      </c>
      <c r="U212" s="31">
        <f>BrentForwardCurves!Q72-'Forward curve model'!U95</f>
        <v>-1.4323590427023181</v>
      </c>
      <c r="V212" s="31">
        <f>BrentForwardCurves!R72-'Forward curve model'!V95</f>
        <v>-1.4366463684086546</v>
      </c>
      <c r="W212" s="31">
        <f>BrentForwardCurves!S72-'Forward curve model'!W95</f>
        <v>-1.4401512808484589</v>
      </c>
    </row>
    <row r="213" spans="1:23" s="31" customFormat="1" ht="11.25" x14ac:dyDescent="0.2">
      <c r="A213" s="41">
        <v>35762</v>
      </c>
      <c r="F213" s="31">
        <f>BrentForwardCurves!B73-'Forward curve model'!F96</f>
        <v>18.483799999999999</v>
      </c>
      <c r="G213" s="31">
        <f>BrentForwardCurves!C73-'Forward curve model'!G96</f>
        <v>18.3917</v>
      </c>
      <c r="H213" s="31">
        <f>BrentForwardCurves!D73-'Forward curve model'!H96</f>
        <v>18.285799999999998</v>
      </c>
      <c r="I213" s="31">
        <f>BrentForwardCurves!E73-'Forward curve model'!I96</f>
        <v>18.074763047311631</v>
      </c>
      <c r="J213" s="31">
        <f>BrentForwardCurves!F73-'Forward curve model'!J96</f>
        <v>17.893143354381724</v>
      </c>
      <c r="K213" s="31">
        <f>BrentForwardCurves!G73-'Forward curve model'!K96</f>
        <v>17.732774294469959</v>
      </c>
      <c r="L213" s="31">
        <f>BrentForwardCurves!H73-'Forward curve model'!L96</f>
        <v>17.595180781532111</v>
      </c>
      <c r="M213" s="31">
        <f>BrentForwardCurves!I73-'Forward curve model'!M96</f>
        <v>17.485673358465338</v>
      </c>
      <c r="N213" s="31">
        <f>BrentForwardCurves!J73-'Forward curve model'!N96</f>
        <v>17.393099124273014</v>
      </c>
      <c r="O213" s="31">
        <f>BrentForwardCurves!K73-'Forward curve model'!O96</f>
        <v>17.312684221903016</v>
      </c>
      <c r="P213" s="31">
        <f>BrentForwardCurves!L73-'Forward curve model'!P96</f>
        <v>17.241680975373892</v>
      </c>
      <c r="Q213" s="31">
        <f>BrentForwardCurves!M73-'Forward curve model'!Q96</f>
        <v>17.176673428020827</v>
      </c>
      <c r="R213" s="31">
        <f>BrentForwardCurves!N73-'Forward curve model'!R96</f>
        <v>-1.4015336598789421</v>
      </c>
      <c r="S213" s="31">
        <f>BrentForwardCurves!O73-'Forward curve model'!S96</f>
        <v>-1.411481019259218</v>
      </c>
      <c r="T213" s="31">
        <f>BrentForwardCurves!P73-'Forward curve model'!T96</f>
        <v>-1.4195964189353991</v>
      </c>
      <c r="U213" s="31">
        <f>BrentForwardCurves!Q73-'Forward curve model'!U96</f>
        <v>-1.4262221675777589</v>
      </c>
      <c r="V213" s="31">
        <f>BrentForwardCurves!R73-'Forward curve model'!V96</f>
        <v>-1.4316342694225186</v>
      </c>
      <c r="W213" s="31">
        <f>BrentForwardCurves!S73-'Forward curve model'!W96</f>
        <v>-1.4360563676671534</v>
      </c>
    </row>
    <row r="214" spans="1:23" s="31" customFormat="1" ht="11.25" x14ac:dyDescent="0.2">
      <c r="A214" s="41">
        <v>35795</v>
      </c>
      <c r="F214" s="31">
        <f>BrentForwardCurves!B74-'Forward curve model'!F97</f>
        <v>16.2882</v>
      </c>
      <c r="G214" s="31">
        <f>BrentForwardCurves!C74-'Forward curve model'!G97</f>
        <v>16.373000000000001</v>
      </c>
      <c r="H214" s="31">
        <f>BrentForwardCurves!D74-'Forward curve model'!H97</f>
        <v>16.45</v>
      </c>
      <c r="I214" s="31">
        <f>BrentForwardCurves!E74-'Forward curve model'!I97</f>
        <v>16.425544671310565</v>
      </c>
      <c r="J214" s="31">
        <f>BrentForwardCurves!F74-'Forward curve model'!J97</f>
        <v>16.425099476742957</v>
      </c>
      <c r="K214" s="31">
        <f>BrentForwardCurves!G74-'Forward curve model'!K97</f>
        <v>16.425234888585191</v>
      </c>
      <c r="L214" s="31">
        <f>BrentForwardCurves!H74-'Forward curve model'!L97</f>
        <v>16.432303310320382</v>
      </c>
      <c r="M214" s="31">
        <f>BrentForwardCurves!I74-'Forward curve model'!M97</f>
        <v>16.437067243869613</v>
      </c>
      <c r="N214" s="31">
        <f>BrentForwardCurves!J74-'Forward curve model'!N97</f>
        <v>16.445124026731435</v>
      </c>
      <c r="O214" s="31">
        <f>BrentForwardCurves!K74-'Forward curve model'!O97</f>
        <v>16.453893651200026</v>
      </c>
      <c r="P214" s="31">
        <f>BrentForwardCurves!L74-'Forward curve model'!P97</f>
        <v>16.461746984451736</v>
      </c>
      <c r="Q214" s="31">
        <f>BrentForwardCurves!M74-'Forward curve model'!Q97</f>
        <v>16.460509537774112</v>
      </c>
      <c r="R214" s="31">
        <f>BrentForwardCurves!N74-'Forward curve model'!R97</f>
        <v>-1.4363437065692075</v>
      </c>
      <c r="S214" s="31">
        <f>BrentForwardCurves!O74-'Forward curve model'!S97</f>
        <v>-1.4399458741696085</v>
      </c>
      <c r="T214" s="31">
        <f>BrentForwardCurves!P74-'Forward curve model'!T97</f>
        <v>-1.4428706390037163</v>
      </c>
      <c r="U214" s="31">
        <f>BrentForwardCurves!Q74-'Forward curve model'!U97</f>
        <v>-1.4452511919342146</v>
      </c>
      <c r="V214" s="31">
        <f>BrentForwardCurves!R74-'Forward curve model'!V97</f>
        <v>-1.4471918421502563</v>
      </c>
      <c r="W214" s="31">
        <f>BrentForwardCurves!S74-'Forward curve model'!W97</f>
        <v>-1.4487754780909061</v>
      </c>
    </row>
    <row r="215" spans="1:23" s="31" customFormat="1" ht="11.25" x14ac:dyDescent="0.2">
      <c r="A215" s="41">
        <v>35825</v>
      </c>
      <c r="F215" s="31">
        <f>BrentForwardCurves!B75-'Forward curve model'!F98</f>
        <v>13.411</v>
      </c>
      <c r="G215" s="31">
        <f>BrentForwardCurves!C75-'Forward curve model'!G98</f>
        <v>13.848100000000001</v>
      </c>
      <c r="H215" s="31">
        <f>BrentForwardCurves!D75-'Forward curve model'!H98</f>
        <v>14.1595</v>
      </c>
      <c r="I215" s="31">
        <f>BrentForwardCurves!E75-'Forward curve model'!I98</f>
        <v>14.321781050976309</v>
      </c>
      <c r="J215" s="31">
        <f>BrentForwardCurves!F75-'Forward curve model'!J98</f>
        <v>14.524675023170673</v>
      </c>
      <c r="K215" s="31">
        <f>BrentForwardCurves!G75-'Forward curve model'!K98</f>
        <v>14.715712152669866</v>
      </c>
      <c r="L215" s="31">
        <f>BrentForwardCurves!H75-'Forward curve model'!L98</f>
        <v>14.901472815641888</v>
      </c>
      <c r="M215" s="31">
        <f>BrentForwardCurves!I75-'Forward curve model'!M98</f>
        <v>15.0728277874199</v>
      </c>
      <c r="N215" s="31">
        <f>BrentForwardCurves!J75-'Forward curve model'!N98</f>
        <v>15.230151582834567</v>
      </c>
      <c r="O215" s="31">
        <f>BrentForwardCurves!K75-'Forward curve model'!O98</f>
        <v>15.373507114445944</v>
      </c>
      <c r="P215" s="31">
        <f>BrentForwardCurves!L75-'Forward curve model'!P98</f>
        <v>15.487358507038277</v>
      </c>
      <c r="Q215" s="31">
        <f>BrentForwardCurves!M75-'Forward curve model'!Q98</f>
        <v>15.564093698028346</v>
      </c>
      <c r="R215" s="31">
        <f>BrentForwardCurves!N75-'Forward curve model'!R98</f>
        <v>15.700349025048308</v>
      </c>
      <c r="S215" s="31">
        <f>BrentForwardCurves!O75-'Forward curve model'!S98</f>
        <v>-1.511767427305214</v>
      </c>
      <c r="T215" s="31">
        <f>BrentForwardCurves!P75-'Forward curve model'!T98</f>
        <v>-1.5016049385852992</v>
      </c>
      <c r="U215" s="31">
        <f>BrentForwardCurves!Q75-'Forward curve model'!U98</f>
        <v>-1.4932770413787824</v>
      </c>
      <c r="V215" s="31">
        <f>BrentForwardCurves!R75-'Forward curve model'!V98</f>
        <v>-1.486458609659921</v>
      </c>
      <c r="W215" s="31">
        <f>BrentForwardCurves!S75-'Forward curve model'!W98</f>
        <v>-1.4808791512328128</v>
      </c>
    </row>
    <row r="216" spans="1:23" s="31" customFormat="1" ht="11.25" x14ac:dyDescent="0.2">
      <c r="A216" s="41">
        <v>35853</v>
      </c>
      <c r="F216" s="31">
        <f>BrentForwardCurves!B76-'Forward curve model'!F99</f>
        <v>12.3192</v>
      </c>
      <c r="G216" s="31">
        <f>BrentForwardCurves!C76-'Forward curve model'!G99</f>
        <v>12.7348</v>
      </c>
      <c r="H216" s="31">
        <f>BrentForwardCurves!D76-'Forward curve model'!H99</f>
        <v>13.0822</v>
      </c>
      <c r="I216" s="31">
        <f>BrentForwardCurves!E76-'Forward curve model'!I99</f>
        <v>13.544708256421893</v>
      </c>
      <c r="J216" s="31">
        <f>BrentForwardCurves!F76-'Forward curve model'!J99</f>
        <v>13.901465232408002</v>
      </c>
      <c r="K216" s="31">
        <f>BrentForwardCurves!G76-'Forward curve model'!K99</f>
        <v>14.202554169957148</v>
      </c>
      <c r="L216" s="31">
        <f>BrentForwardCurves!H76-'Forward curve model'!L99</f>
        <v>14.459555416698628</v>
      </c>
      <c r="M216" s="31">
        <f>BrentForwardCurves!I76-'Forward curve model'!M99</f>
        <v>14.675670850532072</v>
      </c>
      <c r="N216" s="31">
        <f>BrentForwardCurves!J76-'Forward curve model'!N99</f>
        <v>14.854649327151993</v>
      </c>
      <c r="O216" s="31">
        <f>BrentForwardCurves!K76-'Forward curve model'!O99</f>
        <v>14.99132150491207</v>
      </c>
      <c r="P216" s="31">
        <f>BrentForwardCurves!L76-'Forward curve model'!P99</f>
        <v>15.077165135862462</v>
      </c>
      <c r="Q216" s="31">
        <f>BrentForwardCurves!M76-'Forward curve model'!Q99</f>
        <v>15.140120884975317</v>
      </c>
      <c r="R216" s="31">
        <f>BrentForwardCurves!N76-'Forward curve model'!R99</f>
        <v>15.285674147453303</v>
      </c>
      <c r="S216" s="31">
        <f>BrentForwardCurves!O76-'Forward curve model'!S99</f>
        <v>-1.5235362238579624</v>
      </c>
      <c r="T216" s="31">
        <f>BrentForwardCurves!P76-'Forward curve model'!T99</f>
        <v>-1.5111499138097042</v>
      </c>
      <c r="U216" s="31">
        <f>BrentForwardCurves!Q76-'Forward curve model'!U99</f>
        <v>-1.5010404871919809</v>
      </c>
      <c r="V216" s="31">
        <f>BrentForwardCurves!R76-'Forward curve model'!V99</f>
        <v>-1.4927846144783288</v>
      </c>
      <c r="W216" s="31">
        <f>BrentForwardCurves!S76-'Forward curve model'!W99</f>
        <v>-1.4860399224745213</v>
      </c>
    </row>
    <row r="217" spans="1:23" s="31" customFormat="1" ht="11.25" x14ac:dyDescent="0.2">
      <c r="A217" s="41">
        <v>35885</v>
      </c>
      <c r="F217" s="31">
        <f>BrentForwardCurves!B77-'Forward curve model'!F100</f>
        <v>11.4757</v>
      </c>
      <c r="G217" s="31">
        <f>BrentForwardCurves!C77-'Forward curve model'!G100</f>
        <v>11.8666</v>
      </c>
      <c r="H217" s="31">
        <f>BrentForwardCurves!D77-'Forward curve model'!H100</f>
        <v>12.1884</v>
      </c>
      <c r="I217" s="31">
        <f>BrentForwardCurves!E77-'Forward curve model'!I100</f>
        <v>12.679670050442535</v>
      </c>
      <c r="J217" s="31">
        <f>BrentForwardCurves!F77-'Forward curve model'!J100</f>
        <v>13.09544503065449</v>
      </c>
      <c r="K217" s="31">
        <f>BrentForwardCurves!G77-'Forward curve model'!K100</f>
        <v>13.443394362150315</v>
      </c>
      <c r="L217" s="31">
        <f>BrentForwardCurves!H77-'Forward curve model'!L100</f>
        <v>13.734434649028293</v>
      </c>
      <c r="M217" s="31">
        <f>BrentForwardCurves!I77-'Forward curve model'!M100</f>
        <v>13.994005384203266</v>
      </c>
      <c r="N217" s="31">
        <f>BrentForwardCurves!J77-'Forward curve model'!N100</f>
        <v>14.214059495915137</v>
      </c>
      <c r="O217" s="31">
        <f>BrentForwardCurves!K77-'Forward curve model'!O100</f>
        <v>14.365701080349373</v>
      </c>
      <c r="P217" s="31">
        <f>BrentForwardCurves!L77-'Forward curve model'!P100</f>
        <v>14.475562312753276</v>
      </c>
      <c r="Q217" s="31">
        <f>BrentForwardCurves!M77-'Forward curve model'!Q100</f>
        <v>14.566679873415538</v>
      </c>
      <c r="R217" s="31">
        <f>BrentForwardCurves!N77-'Forward curve model'!R100</f>
        <v>-1.5312409118458212</v>
      </c>
      <c r="S217" s="31">
        <f>BrentForwardCurves!O77-'Forward curve model'!S100</f>
        <v>-1.5173755579616957</v>
      </c>
      <c r="T217" s="31">
        <f>BrentForwardCurves!P77-'Forward curve model'!T100</f>
        <v>-1.5060915650495919</v>
      </c>
      <c r="U217" s="31">
        <f>BrentForwardCurves!Q77-'Forward curve model'!U100</f>
        <v>-1.4968936670899895</v>
      </c>
      <c r="V217" s="31">
        <f>BrentForwardCurves!R77-'Forward curve model'!V100</f>
        <v>-1.4893884418425749</v>
      </c>
      <c r="W217" s="31">
        <f>BrentForwardCurves!S77-'Forward curve model'!W100</f>
        <v>-1.483260291473854</v>
      </c>
    </row>
    <row r="218" spans="1:23" s="31" customFormat="1" ht="11.25" x14ac:dyDescent="0.2">
      <c r="A218" s="41">
        <v>35915</v>
      </c>
      <c r="F218" s="31">
        <f>BrentForwardCurves!B78-'Forward curve model'!F101</f>
        <v>12.23</v>
      </c>
      <c r="G218" s="31">
        <f>BrentForwardCurves!C78-'Forward curve model'!G101</f>
        <v>12.5281</v>
      </c>
      <c r="H218" s="31">
        <f>BrentForwardCurves!D78-'Forward curve model'!H101</f>
        <v>12.7376</v>
      </c>
      <c r="I218" s="31">
        <f>BrentForwardCurves!E78-'Forward curve model'!I101</f>
        <v>13.19226923342211</v>
      </c>
      <c r="J218" s="31">
        <f>BrentForwardCurves!F78-'Forward curve model'!J101</f>
        <v>13.54056267155671</v>
      </c>
      <c r="K218" s="31">
        <f>BrentForwardCurves!G78-'Forward curve model'!K101</f>
        <v>13.815020183453161</v>
      </c>
      <c r="L218" s="31">
        <f>BrentForwardCurves!H78-'Forward curve model'!L101</f>
        <v>14.042810341757527</v>
      </c>
      <c r="M218" s="31">
        <f>BrentForwardCurves!I78-'Forward curve model'!M101</f>
        <v>14.215548600170504</v>
      </c>
      <c r="N218" s="31">
        <f>BrentForwardCurves!J78-'Forward curve model'!N101</f>
        <v>14.343595138114537</v>
      </c>
      <c r="O218" s="31">
        <f>BrentForwardCurves!K78-'Forward curve model'!O101</f>
        <v>14.435034821848438</v>
      </c>
      <c r="P218" s="31">
        <f>BrentForwardCurves!L78-'Forward curve model'!P101</f>
        <v>14.500215586766696</v>
      </c>
      <c r="Q218" s="31">
        <f>BrentForwardCurves!M78-'Forward curve model'!Q101</f>
        <v>14.549797413007816</v>
      </c>
      <c r="R218" s="31">
        <f>BrentForwardCurves!N78-'Forward curve model'!R101</f>
        <v>14.602245821092637</v>
      </c>
      <c r="S218" s="31">
        <f>BrentForwardCurves!O78-'Forward curve model'!S101</f>
        <v>-1.4885087464498306</v>
      </c>
      <c r="T218" s="31">
        <f>BrentForwardCurves!P78-'Forward curve model'!T101</f>
        <v>-1.4824824814191091</v>
      </c>
      <c r="U218" s="31">
        <f>BrentForwardCurves!Q78-'Forward curve model'!U101</f>
        <v>-1.4775876845730676</v>
      </c>
      <c r="V218" s="31">
        <f>BrentForwardCurves!R78-'Forward curve model'!V101</f>
        <v>-1.4736028094460829</v>
      </c>
      <c r="W218" s="31">
        <f>BrentForwardCurves!S78-'Forward curve model'!W101</f>
        <v>-1.4703538948175339</v>
      </c>
    </row>
    <row r="219" spans="1:23" s="31" customFormat="1" ht="11.25" x14ac:dyDescent="0.2">
      <c r="A219" s="41">
        <v>35944</v>
      </c>
      <c r="F219" s="31">
        <f>BrentForwardCurves!B79-'Forward curve model'!F102</f>
        <v>12.768000000000001</v>
      </c>
      <c r="G219" s="31">
        <f>BrentForwardCurves!C79-'Forward curve model'!G102</f>
        <v>12.879200000000001</v>
      </c>
      <c r="H219" s="31">
        <f>BrentForwardCurves!D79-'Forward curve model'!H102</f>
        <v>13.0358</v>
      </c>
      <c r="I219" s="31">
        <f>BrentForwardCurves!E79-'Forward curve model'!I102</f>
        <v>13.426962360598699</v>
      </c>
      <c r="J219" s="31">
        <f>BrentForwardCurves!F79-'Forward curve model'!J102</f>
        <v>13.737728775174196</v>
      </c>
      <c r="K219" s="31">
        <f>BrentForwardCurves!G79-'Forward curve model'!K102</f>
        <v>13.983912347866911</v>
      </c>
      <c r="L219" s="31">
        <f>BrentForwardCurves!H79-'Forward curve model'!L102</f>
        <v>14.176052155202418</v>
      </c>
      <c r="M219" s="31">
        <f>BrentForwardCurves!I79-'Forward curve model'!M102</f>
        <v>14.312803524296056</v>
      </c>
      <c r="N219" s="31">
        <f>BrentForwardCurves!J79-'Forward curve model'!N102</f>
        <v>14.422253644999808</v>
      </c>
      <c r="O219" s="31">
        <f>BrentForwardCurves!K79-'Forward curve model'!O102</f>
        <v>14.508047599255461</v>
      </c>
      <c r="P219" s="31">
        <f>BrentForwardCurves!L79-'Forward curve model'!P102</f>
        <v>14.580140635963529</v>
      </c>
      <c r="Q219" s="31">
        <f>BrentForwardCurves!M79-'Forward curve model'!Q102</f>
        <v>14.637147425847427</v>
      </c>
      <c r="R219" s="31">
        <f>BrentForwardCurves!N79-'Forward curve model'!R102</f>
        <v>14.806680720906662</v>
      </c>
      <c r="S219" s="31">
        <f>BrentForwardCurves!O79-'Forward curve model'!S102</f>
        <v>-1.4736204757016105</v>
      </c>
      <c r="T219" s="31">
        <f>BrentForwardCurves!P79-'Forward curve model'!T102</f>
        <v>-1.47032101710515</v>
      </c>
      <c r="U219" s="31">
        <f>BrentForwardCurves!Q79-'Forward curve model'!U102</f>
        <v>-1.4676506827332656</v>
      </c>
      <c r="V219" s="31">
        <f>BrentForwardCurves!R79-'Forward curve model'!V102</f>
        <v>-1.4654818672352226</v>
      </c>
      <c r="W219" s="31">
        <f>BrentForwardCurves!S79-'Forward curve model'!W102</f>
        <v>-1.4637163185732502</v>
      </c>
    </row>
    <row r="220" spans="1:23" s="31" customFormat="1" ht="11.25" x14ac:dyDescent="0.2">
      <c r="A220" s="41">
        <v>35976</v>
      </c>
      <c r="F220" s="31">
        <f>BrentForwardCurves!B80-'Forward curve model'!F103</f>
        <v>11.762499999999999</v>
      </c>
      <c r="G220" s="31">
        <f>BrentForwardCurves!C80-'Forward curve model'!G103</f>
        <v>12.069100000000001</v>
      </c>
      <c r="H220" s="31">
        <f>BrentForwardCurves!D80-'Forward curve model'!H103</f>
        <v>12.3561</v>
      </c>
      <c r="I220" s="31">
        <f>BrentForwardCurves!E80-'Forward curve model'!I103</f>
        <v>12.883443283663176</v>
      </c>
      <c r="J220" s="31">
        <f>BrentForwardCurves!F80-'Forward curve model'!J103</f>
        <v>13.258085885423357</v>
      </c>
      <c r="K220" s="31">
        <f>BrentForwardCurves!G80-'Forward curve model'!K103</f>
        <v>13.551900170777202</v>
      </c>
      <c r="L220" s="31">
        <f>BrentForwardCurves!H80-'Forward curve model'!L103</f>
        <v>13.77263754220194</v>
      </c>
      <c r="M220" s="31">
        <f>BrentForwardCurves!I80-'Forward curve model'!M103</f>
        <v>13.973370530913865</v>
      </c>
      <c r="N220" s="31">
        <f>BrentForwardCurves!J80-'Forward curve model'!N103</f>
        <v>14.134818226102027</v>
      </c>
      <c r="O220" s="31">
        <f>BrentForwardCurves!K80-'Forward curve model'!O103</f>
        <v>14.279720944136519</v>
      </c>
      <c r="P220" s="31">
        <f>BrentForwardCurves!L80-'Forward curve model'!P103</f>
        <v>14.408464434022108</v>
      </c>
      <c r="Q220" s="31">
        <f>BrentForwardCurves!M80-'Forward curve model'!Q103</f>
        <v>14.538364156280632</v>
      </c>
      <c r="R220" s="31">
        <f>BrentForwardCurves!N80-'Forward curve model'!R103</f>
        <v>-1.4746789884202387</v>
      </c>
      <c r="S220" s="31">
        <f>BrentForwardCurves!O80-'Forward curve model'!S103</f>
        <v>-1.4710922441586467</v>
      </c>
      <c r="T220" s="31">
        <f>BrentForwardCurves!P80-'Forward curve model'!T103</f>
        <v>-1.4682322307700875</v>
      </c>
      <c r="U220" s="31">
        <f>BrentForwardCurves!Q80-'Forward curve model'!U103</f>
        <v>-1.4659318050687107</v>
      </c>
      <c r="V220" s="31">
        <f>BrentForwardCurves!R80-'Forward curve model'!V103</f>
        <v>-1.464070858896364</v>
      </c>
      <c r="W220" s="31">
        <f>BrentForwardCurves!S80-'Forward curve model'!W103</f>
        <v>-1.4625598054020124</v>
      </c>
    </row>
    <row r="221" spans="1:23" s="31" customFormat="1" ht="11.25" x14ac:dyDescent="0.2">
      <c r="A221" s="41">
        <v>36007</v>
      </c>
      <c r="F221" s="31">
        <f>BrentForwardCurves!B81-'Forward curve model'!F104</f>
        <v>12.1348</v>
      </c>
      <c r="G221" s="31">
        <f>BrentForwardCurves!C81-'Forward curve model'!G104</f>
        <v>12.128500000000001</v>
      </c>
      <c r="H221" s="31">
        <f>BrentForwardCurves!D81-'Forward curve model'!H104</f>
        <v>12.213699999999999</v>
      </c>
      <c r="I221" s="31">
        <f>BrentForwardCurves!E81-'Forward curve model'!I104</f>
        <v>12.593797601057934</v>
      </c>
      <c r="J221" s="31">
        <f>BrentForwardCurves!F81-'Forward curve model'!J104</f>
        <v>12.858925554516766</v>
      </c>
      <c r="K221" s="31">
        <f>BrentForwardCurves!G81-'Forward curve model'!K104</f>
        <v>13.058386023563726</v>
      </c>
      <c r="L221" s="31">
        <f>BrentForwardCurves!H81-'Forward curve model'!L104</f>
        <v>13.222385854467435</v>
      </c>
      <c r="M221" s="31">
        <f>BrentForwardCurves!I81-'Forward curve model'!M104</f>
        <v>13.365119325519911</v>
      </c>
      <c r="N221" s="31">
        <f>BrentForwardCurves!J81-'Forward curve model'!N104</f>
        <v>13.496096691104567</v>
      </c>
      <c r="O221" s="31">
        <f>BrentForwardCurves!K81-'Forward curve model'!O104</f>
        <v>13.617400929726521</v>
      </c>
      <c r="P221" s="31">
        <f>BrentForwardCurves!L81-'Forward curve model'!P104</f>
        <v>13.733334372931925</v>
      </c>
      <c r="Q221" s="31">
        <f>BrentForwardCurves!M81-'Forward curve model'!Q104</f>
        <v>13.851747633473838</v>
      </c>
      <c r="R221" s="31">
        <f>BrentForwardCurves!N81-'Forward curve model'!R104</f>
        <v>13.798353446222164</v>
      </c>
      <c r="S221" s="31">
        <f>BrentForwardCurves!O81-'Forward curve model'!S104</f>
        <v>-1.4130198166450838</v>
      </c>
      <c r="T221" s="31">
        <f>BrentForwardCurves!P81-'Forward curve model'!T104</f>
        <v>-1.420755770457715</v>
      </c>
      <c r="U221" s="31">
        <f>BrentForwardCurves!Q81-'Forward curve model'!U104</f>
        <v>-1.4271182909175866</v>
      </c>
      <c r="V221" s="31">
        <f>BrentForwardCurves!R81-'Forward curve model'!V104</f>
        <v>-1.4323397768546065</v>
      </c>
      <c r="W221" s="31">
        <f>BrentForwardCurves!S81-'Forward curve model'!W104</f>
        <v>-1.4366189162444813</v>
      </c>
    </row>
    <row r="222" spans="1:23" s="31" customFormat="1" ht="11.25" x14ac:dyDescent="0.2">
      <c r="A222" s="41">
        <v>36038</v>
      </c>
      <c r="F222" s="31">
        <f>BrentForwardCurves!B82-'Forward curve model'!F105</f>
        <v>12.249000000000001</v>
      </c>
      <c r="G222" s="31">
        <f>BrentForwardCurves!C82-'Forward curve model'!G105</f>
        <v>12.106199999999999</v>
      </c>
      <c r="H222" s="31">
        <f>BrentForwardCurves!D82-'Forward curve model'!H105</f>
        <v>12.027900000000001</v>
      </c>
      <c r="I222" s="31">
        <f>BrentForwardCurves!E82-'Forward curve model'!I105</f>
        <v>12.258439531645614</v>
      </c>
      <c r="J222" s="31">
        <f>BrentForwardCurves!F82-'Forward curve model'!J105</f>
        <v>12.396053151975401</v>
      </c>
      <c r="K222" s="31">
        <f>BrentForwardCurves!G82-'Forward curve model'!K105</f>
        <v>12.513676695688009</v>
      </c>
      <c r="L222" s="31">
        <f>BrentForwardCurves!H82-'Forward curve model'!L105</f>
        <v>12.623159280326577</v>
      </c>
      <c r="M222" s="31">
        <f>BrentForwardCurves!I82-'Forward curve model'!M105</f>
        <v>12.728837871594031</v>
      </c>
      <c r="N222" s="31">
        <f>BrentForwardCurves!J82-'Forward curve model'!N105</f>
        <v>12.835396790076187</v>
      </c>
      <c r="O222" s="31">
        <f>BrentForwardCurves!K82-'Forward curve model'!O105</f>
        <v>12.938571644388944</v>
      </c>
      <c r="P222" s="31">
        <f>BrentForwardCurves!L82-'Forward curve model'!P105</f>
        <v>13.03625167089762</v>
      </c>
      <c r="Q222" s="31">
        <f>BrentForwardCurves!M82-'Forward curve model'!Q105</f>
        <v>13.132520491114766</v>
      </c>
      <c r="R222" s="31">
        <f>BrentForwardCurves!N82-'Forward curve model'!R105</f>
        <v>13.286912087793288</v>
      </c>
      <c r="S222" s="31">
        <f>BrentForwardCurves!O82-'Forward curve model'!S105</f>
        <v>-1.3569762037313335</v>
      </c>
      <c r="T222" s="31">
        <f>BrentForwardCurves!P82-'Forward curve model'!T105</f>
        <v>-1.3749412158645216</v>
      </c>
      <c r="U222" s="31">
        <f>BrentForwardCurves!Q82-'Forward curve model'!U105</f>
        <v>-1.3896651208881126</v>
      </c>
      <c r="V222" s="31">
        <f>BrentForwardCurves!R82-'Forward curve model'!V105</f>
        <v>-1.401721680476564</v>
      </c>
      <c r="W222" s="31">
        <f>BrentForwardCurves!S82-'Forward curve model'!W105</f>
        <v>-1.4115883669872353</v>
      </c>
    </row>
    <row r="223" spans="1:23" s="31" customFormat="1" ht="11.25" x14ac:dyDescent="0.2">
      <c r="A223" s="41">
        <v>36068</v>
      </c>
      <c r="F223" s="31">
        <f>BrentForwardCurves!B83-'Forward curve model'!F106</f>
        <v>13.0952</v>
      </c>
      <c r="G223" s="31">
        <f>BrentForwardCurves!C83-'Forward curve model'!G106</f>
        <v>13.038600000000001</v>
      </c>
      <c r="H223" s="31">
        <f>BrentForwardCurves!D83-'Forward curve model'!H106</f>
        <v>12.993</v>
      </c>
      <c r="I223" s="31">
        <f>BrentForwardCurves!E83-'Forward curve model'!I106</f>
        <v>13.110493944973738</v>
      </c>
      <c r="J223" s="31">
        <f>BrentForwardCurves!F83-'Forward curve model'!J106</f>
        <v>13.203155052656289</v>
      </c>
      <c r="K223" s="31">
        <f>BrentForwardCurves!G83-'Forward curve model'!K106</f>
        <v>13.286133556919923</v>
      </c>
      <c r="L223" s="31">
        <f>BrentForwardCurves!H83-'Forward curve model'!L106</f>
        <v>13.369996809975397</v>
      </c>
      <c r="M223" s="31">
        <f>BrentForwardCurves!I83-'Forward curve model'!M106</f>
        <v>13.458368793391911</v>
      </c>
      <c r="N223" s="31">
        <f>BrentForwardCurves!J83-'Forward curve model'!N106</f>
        <v>13.551985590687442</v>
      </c>
      <c r="O223" s="31">
        <f>BrentForwardCurves!K83-'Forward curve model'!O106</f>
        <v>13.648032558764777</v>
      </c>
      <c r="P223" s="31">
        <f>BrentForwardCurves!L83-'Forward curve model'!P106</f>
        <v>13.746909554823684</v>
      </c>
      <c r="Q223" s="31">
        <f>BrentForwardCurves!M83-'Forward curve model'!Q106</f>
        <v>13.86435464973045</v>
      </c>
      <c r="R223" s="31">
        <f>BrentForwardCurves!N83-'Forward curve model'!R106</f>
        <v>-1.3749046899006503</v>
      </c>
      <c r="S223" s="31">
        <f>BrentForwardCurves!O83-'Forward curve model'!S106</f>
        <v>-1.3895866041478724</v>
      </c>
      <c r="T223" s="31">
        <f>BrentForwardCurves!P83-'Forward curve model'!T106</f>
        <v>-1.4016320221320449</v>
      </c>
      <c r="U223" s="31">
        <f>BrentForwardCurves!Q83-'Forward curve model'!U106</f>
        <v>-1.4115017237035627</v>
      </c>
      <c r="V223" s="31">
        <f>BrentForwardCurves!R83-'Forward curve model'!V106</f>
        <v>-1.4195820969473039</v>
      </c>
      <c r="W223" s="31">
        <f>BrentForwardCurves!S83-'Forward curve model'!W106</f>
        <v>-1.426194088280855</v>
      </c>
    </row>
    <row r="224" spans="1:23" s="31" customFormat="1" ht="11.25" x14ac:dyDescent="0.2">
      <c r="A224" s="41">
        <v>36098</v>
      </c>
      <c r="F224" s="31">
        <f>BrentForwardCurves!B84-'Forward curve model'!F107</f>
        <v>12.7493</v>
      </c>
      <c r="G224" s="31">
        <f>BrentForwardCurves!C84-'Forward curve model'!G107</f>
        <v>12.806800000000001</v>
      </c>
      <c r="H224" s="31">
        <f>BrentForwardCurves!D84-'Forward curve model'!H107</f>
        <v>12.711600000000001</v>
      </c>
      <c r="I224" s="31">
        <f>BrentForwardCurves!E84-'Forward curve model'!I107</f>
        <v>12.767472317001598</v>
      </c>
      <c r="J224" s="31">
        <f>BrentForwardCurves!F84-'Forward curve model'!J107</f>
        <v>12.826978902468721</v>
      </c>
      <c r="K224" s="31">
        <f>BrentForwardCurves!G84-'Forward curve model'!K107</f>
        <v>12.89763937108547</v>
      </c>
      <c r="L224" s="31">
        <f>BrentForwardCurves!H84-'Forward curve model'!L107</f>
        <v>12.979269319563869</v>
      </c>
      <c r="M224" s="31">
        <f>BrentForwardCurves!I84-'Forward curve model'!M107</f>
        <v>13.068548449615921</v>
      </c>
      <c r="N224" s="31">
        <f>BrentForwardCurves!J84-'Forward curve model'!N107</f>
        <v>13.163743613775098</v>
      </c>
      <c r="O224" s="31">
        <f>BrentForwardCurves!K84-'Forward curve model'!O107</f>
        <v>13.26462762252998</v>
      </c>
      <c r="P224" s="31">
        <f>BrentForwardCurves!L84-'Forward curve model'!P107</f>
        <v>13.367731880774734</v>
      </c>
      <c r="Q224" s="31">
        <f>BrentForwardCurves!M84-'Forward curve model'!Q107</f>
        <v>13.472110579093716</v>
      </c>
      <c r="R224" s="31">
        <f>BrentForwardCurves!N84-'Forward curve model'!R107</f>
        <v>13.33945945122702</v>
      </c>
      <c r="S224" s="31">
        <f>BrentForwardCurves!O84-'Forward curve model'!S107</f>
        <v>-1.382387532142153</v>
      </c>
      <c r="T224" s="31">
        <f>BrentForwardCurves!P84-'Forward curve model'!T107</f>
        <v>-1.3957711141063454</v>
      </c>
      <c r="U224" s="31">
        <f>BrentForwardCurves!Q84-'Forward curve model'!U107</f>
        <v>-1.4067229465860107</v>
      </c>
      <c r="V224" s="31">
        <f>BrentForwardCurves!R84-'Forward curve model'!V107</f>
        <v>-1.4156818864622751</v>
      </c>
      <c r="W224" s="31">
        <f>BrentForwardCurves!S84-'Forward curve model'!W107</f>
        <v>-1.4230089782058846</v>
      </c>
    </row>
    <row r="225" spans="1:23" s="31" customFormat="1" ht="11.25" x14ac:dyDescent="0.2">
      <c r="A225" s="41">
        <v>36129</v>
      </c>
      <c r="F225" s="31">
        <f>BrentForwardCurves!B85-'Forward curve model'!F108</f>
        <v>11.7476</v>
      </c>
      <c r="G225" s="31">
        <f>BrentForwardCurves!C85-'Forward curve model'!G108</f>
        <v>11.7857</v>
      </c>
      <c r="H225" s="31">
        <f>BrentForwardCurves!D85-'Forward curve model'!H108</f>
        <v>11.7819</v>
      </c>
      <c r="I225" s="31">
        <f>BrentForwardCurves!E85-'Forward curve model'!I108</f>
        <v>11.881074150201945</v>
      </c>
      <c r="J225" s="31">
        <f>BrentForwardCurves!F85-'Forward curve model'!J108</f>
        <v>11.981374115539088</v>
      </c>
      <c r="K225" s="31">
        <f>BrentForwardCurves!G85-'Forward curve model'!K108</f>
        <v>12.093293397145693</v>
      </c>
      <c r="L225" s="31">
        <f>BrentForwardCurves!H85-'Forward curve model'!L108</f>
        <v>12.211477360466377</v>
      </c>
      <c r="M225" s="31">
        <f>BrentForwardCurves!I85-'Forward curve model'!M108</f>
        <v>12.325894323856001</v>
      </c>
      <c r="N225" s="31">
        <f>BrentForwardCurves!J85-'Forward curve model'!N108</f>
        <v>12.440422138474467</v>
      </c>
      <c r="O225" s="31">
        <f>BrentForwardCurves!K85-'Forward curve model'!O108</f>
        <v>12.559424514506233</v>
      </c>
      <c r="P225" s="31">
        <f>BrentForwardCurves!L85-'Forward curve model'!P108</f>
        <v>12.680616098106119</v>
      </c>
      <c r="Q225" s="31">
        <f>BrentForwardCurves!M85-'Forward curve model'!Q108</f>
        <v>12.801771357213958</v>
      </c>
      <c r="R225" s="31">
        <f>BrentForwardCurves!N85-'Forward curve model'!R108</f>
        <v>13.14370720593303</v>
      </c>
      <c r="S225" s="31">
        <f>BrentForwardCurves!O85-'Forward curve model'!S108</f>
        <v>-1.356444811343809</v>
      </c>
      <c r="T225" s="31">
        <f>BrentForwardCurves!P85-'Forward curve model'!T108</f>
        <v>-1.3745687379011668</v>
      </c>
      <c r="U225" s="31">
        <f>BrentForwardCurves!Q85-'Forward curve model'!U108</f>
        <v>-1.3893929982048379</v>
      </c>
      <c r="V225" s="31">
        <f>BrentForwardCurves!R85-'Forward curve model'!V108</f>
        <v>-1.4015161651915562</v>
      </c>
      <c r="W225" s="31">
        <f>BrentForwardCurves!S85-'Forward curve model'!W108</f>
        <v>-1.4114292353187026</v>
      </c>
    </row>
    <row r="226" spans="1:23" s="31" customFormat="1" ht="11.25" x14ac:dyDescent="0.2">
      <c r="A226" s="41">
        <v>36160</v>
      </c>
      <c r="F226" s="31">
        <f>BrentForwardCurves!B86-'Forward curve model'!F109</f>
        <v>10.0884</v>
      </c>
      <c r="G226" s="31">
        <f>BrentForwardCurves!C86-'Forward curve model'!G109</f>
        <v>10.291600000000001</v>
      </c>
      <c r="H226" s="31">
        <f>BrentForwardCurves!D86-'Forward curve model'!H109</f>
        <v>10.445499999999999</v>
      </c>
      <c r="I226" s="31">
        <f>BrentForwardCurves!E86-'Forward curve model'!I109</f>
        <v>10.364815585790167</v>
      </c>
      <c r="J226" s="31">
        <f>BrentForwardCurves!F86-'Forward curve model'!J109</f>
        <v>10.397784553295573</v>
      </c>
      <c r="K226" s="31">
        <f>BrentForwardCurves!G86-'Forward curve model'!K109</f>
        <v>10.492074225679138</v>
      </c>
      <c r="L226" s="31">
        <f>BrentForwardCurves!H86-'Forward curve model'!L109</f>
        <v>10.6201264149257</v>
      </c>
      <c r="M226" s="31">
        <f>BrentForwardCurves!I86-'Forward curve model'!M109</f>
        <v>10.768286083177863</v>
      </c>
      <c r="N226" s="31">
        <f>BrentForwardCurves!J86-'Forward curve model'!N109</f>
        <v>10.924497244016482</v>
      </c>
      <c r="O226" s="31">
        <f>BrentForwardCurves!K86-'Forward curve model'!O109</f>
        <v>11.083816591217856</v>
      </c>
      <c r="P226" s="31">
        <f>BrentForwardCurves!L86-'Forward curve model'!P109</f>
        <v>11.242109671962972</v>
      </c>
      <c r="Q226" s="31">
        <f>BrentForwardCurves!M86-'Forward curve model'!Q109</f>
        <v>11.402804593938281</v>
      </c>
      <c r="R226" s="31">
        <f>BrentForwardCurves!N86-'Forward curve model'!R109</f>
        <v>-1.3354142651091216</v>
      </c>
      <c r="S226" s="31">
        <f>BrentForwardCurves!O86-'Forward curve model'!S109</f>
        <v>-1.3575346521672349</v>
      </c>
      <c r="T226" s="31">
        <f>BrentForwardCurves!P86-'Forward curve model'!T109</f>
        <v>-1.3755502118845468</v>
      </c>
      <c r="U226" s="31">
        <f>BrentForwardCurves!Q86-'Forward curve model'!U109</f>
        <v>-1.3902427690315597</v>
      </c>
      <c r="V226" s="31">
        <f>BrentForwardCurves!R86-'Forward curve model'!V109</f>
        <v>-1.4022357141629924</v>
      </c>
      <c r="W226" s="31">
        <f>BrentForwardCurves!S86-'Forward curve model'!W109</f>
        <v>-1.4120305155235113</v>
      </c>
    </row>
    <row r="227" spans="1:23" s="31" customFormat="1" ht="11.25" x14ac:dyDescent="0.2">
      <c r="A227" s="41">
        <v>36189</v>
      </c>
      <c r="F227" s="31">
        <f>BrentForwardCurves!B87-'Forward curve model'!F110</f>
        <v>10.7242</v>
      </c>
      <c r="G227" s="31">
        <f>BrentForwardCurves!C87-'Forward curve model'!G110</f>
        <v>10.8735</v>
      </c>
      <c r="H227" s="31">
        <f>BrentForwardCurves!D87-'Forward curve model'!H110</f>
        <v>10.977499999999999</v>
      </c>
      <c r="I227" s="31">
        <f>BrentForwardCurves!E87-'Forward curve model'!I110</f>
        <v>10.77479255805634</v>
      </c>
      <c r="J227" s="31">
        <f>BrentForwardCurves!F87-'Forward curve model'!J110</f>
        <v>10.71390650916638</v>
      </c>
      <c r="K227" s="31">
        <f>BrentForwardCurves!G87-'Forward curve model'!K110</f>
        <v>10.729547060797273</v>
      </c>
      <c r="L227" s="31">
        <f>BrentForwardCurves!H87-'Forward curve model'!L110</f>
        <v>10.789774610220142</v>
      </c>
      <c r="M227" s="31">
        <f>BrentForwardCurves!I87-'Forward curve model'!M110</f>
        <v>10.876741136958493</v>
      </c>
      <c r="N227" s="31">
        <f>BrentForwardCurves!J87-'Forward curve model'!N110</f>
        <v>10.97945055380354</v>
      </c>
      <c r="O227" s="31">
        <f>BrentForwardCurves!K87-'Forward curve model'!O110</f>
        <v>11.089311437116379</v>
      </c>
      <c r="P227" s="31">
        <f>BrentForwardCurves!L87-'Forward curve model'!P110</f>
        <v>11.201858084751327</v>
      </c>
      <c r="Q227" s="31">
        <f>BrentForwardCurves!M87-'Forward curve model'!Q110</f>
        <v>11.322321186596572</v>
      </c>
      <c r="R227" s="31">
        <f>BrentForwardCurves!N87-'Forward curve model'!R110</f>
        <v>11.230733946950878</v>
      </c>
      <c r="S227" s="31">
        <f>BrentForwardCurves!O87-'Forward curve model'!S110</f>
        <v>-1.3763366937014767</v>
      </c>
      <c r="T227" s="31">
        <f>BrentForwardCurves!P87-'Forward curve model'!T110</f>
        <v>-1.3909410969492919</v>
      </c>
      <c r="U227" s="31">
        <f>BrentForwardCurves!Q87-'Forward curve model'!U110</f>
        <v>-1.4028353593160858</v>
      </c>
      <c r="V227" s="31">
        <f>BrentForwardCurves!R87-'Forward curve model'!V110</f>
        <v>-1.4125356882845372</v>
      </c>
      <c r="W227" s="31">
        <f>BrentForwardCurves!S87-'Forward curve model'!W110</f>
        <v>-1.420453671773964</v>
      </c>
    </row>
    <row r="228" spans="1:23" s="31" customFormat="1" ht="11.25" x14ac:dyDescent="0.2">
      <c r="A228" s="41">
        <v>36217</v>
      </c>
      <c r="F228" s="31">
        <f>BrentForwardCurves!B88-'Forward curve model'!F111</f>
        <v>10.0167</v>
      </c>
      <c r="G228" s="31">
        <f>BrentForwardCurves!C88-'Forward curve model'!G111</f>
        <v>10.2462</v>
      </c>
      <c r="H228" s="31">
        <f>BrentForwardCurves!D88-'Forward curve model'!H111</f>
        <v>10.419700000000001</v>
      </c>
      <c r="I228" s="31">
        <f>BrentForwardCurves!E88-'Forward curve model'!I111</f>
        <v>10.298891282089112</v>
      </c>
      <c r="J228" s="31">
        <f>BrentForwardCurves!F88-'Forward curve model'!J111</f>
        <v>10.275892527183219</v>
      </c>
      <c r="K228" s="31">
        <f>BrentForwardCurves!G88-'Forward curve model'!K111</f>
        <v>10.314208672774607</v>
      </c>
      <c r="L228" s="31">
        <f>BrentForwardCurves!H88-'Forward curve model'!L111</f>
        <v>10.382527342395452</v>
      </c>
      <c r="M228" s="31">
        <f>BrentForwardCurves!I88-'Forward curve model'!M111</f>
        <v>10.466000407998344</v>
      </c>
      <c r="N228" s="31">
        <f>BrentForwardCurves!J88-'Forward curve model'!N111</f>
        <v>10.549782234215639</v>
      </c>
      <c r="O228" s="31">
        <f>BrentForwardCurves!K88-'Forward curve model'!O111</f>
        <v>10.63272776368165</v>
      </c>
      <c r="P228" s="31">
        <f>BrentForwardCurves!L88-'Forward curve model'!P111</f>
        <v>10.716942046045826</v>
      </c>
      <c r="Q228" s="31">
        <f>BrentForwardCurves!M88-'Forward curve model'!Q111</f>
        <v>10.803019914748932</v>
      </c>
      <c r="R228" s="31">
        <f>BrentForwardCurves!N88-'Forward curve model'!R111</f>
        <v>10.958240406467548</v>
      </c>
      <c r="S228" s="31">
        <f>BrentForwardCurves!O88-'Forward curve model'!S111</f>
        <v>-1.3881548828122896</v>
      </c>
      <c r="T228" s="31">
        <f>BrentForwardCurves!P88-'Forward curve model'!T111</f>
        <v>-1.4005869179378632</v>
      </c>
      <c r="U228" s="31">
        <f>BrentForwardCurves!Q88-'Forward curve model'!U111</f>
        <v>-1.4107128377849667</v>
      </c>
      <c r="V228" s="31">
        <f>BrentForwardCurves!R88-'Forward curve model'!V111</f>
        <v>-1.4189714394345894</v>
      </c>
      <c r="W228" s="31">
        <f>BrentForwardCurves!S88-'Forward curve model'!W111</f>
        <v>-1.4257128139970072</v>
      </c>
    </row>
    <row r="229" spans="1:23" s="31" customFormat="1" ht="11.25" x14ac:dyDescent="0.2">
      <c r="A229" s="41">
        <v>36250</v>
      </c>
      <c r="F229" s="31">
        <f>BrentForwardCurves!B89-'Forward curve model'!F112</f>
        <v>12.401300000000001</v>
      </c>
      <c r="G229" s="31">
        <f>BrentForwardCurves!C89-'Forward curve model'!G112</f>
        <v>12.444800000000001</v>
      </c>
      <c r="H229" s="31">
        <f>BrentForwardCurves!D89-'Forward curve model'!H112</f>
        <v>12.455399999999999</v>
      </c>
      <c r="I229" s="31">
        <f>BrentForwardCurves!E89-'Forward curve model'!I112</f>
        <v>12.234263302719068</v>
      </c>
      <c r="J229" s="31">
        <f>BrentForwardCurves!F89-'Forward curve model'!J112</f>
        <v>12.10666422383354</v>
      </c>
      <c r="K229" s="31">
        <f>BrentForwardCurves!G89-'Forward curve model'!K112</f>
        <v>12.037903288536555</v>
      </c>
      <c r="L229" s="31">
        <f>BrentForwardCurves!H89-'Forward curve model'!L112</f>
        <v>11.994465751783194</v>
      </c>
      <c r="M229" s="31">
        <f>BrentForwardCurves!I89-'Forward curve model'!M112</f>
        <v>11.96679194435068</v>
      </c>
      <c r="N229" s="31">
        <f>BrentForwardCurves!J89-'Forward curve model'!N112</f>
        <v>11.952964817660169</v>
      </c>
      <c r="O229" s="31">
        <f>BrentForwardCurves!K89-'Forward curve model'!O112</f>
        <v>11.948236174911681</v>
      </c>
      <c r="P229" s="31">
        <f>BrentForwardCurves!L89-'Forward curve model'!P112</f>
        <v>11.949392379578402</v>
      </c>
      <c r="Q229" s="31">
        <f>BrentForwardCurves!M89-'Forward curve model'!Q112</f>
        <v>11.955353217574979</v>
      </c>
      <c r="R229" s="31">
        <f>BrentForwardCurves!N89-'Forward curve model'!R112</f>
        <v>-1.3692536363685834</v>
      </c>
      <c r="S229" s="31">
        <f>BrentForwardCurves!O89-'Forward curve model'!S112</f>
        <v>-1.3851741542298583</v>
      </c>
      <c r="T229" s="31">
        <f>BrentForwardCurves!P89-'Forward curve model'!T112</f>
        <v>-1.3981331281001725</v>
      </c>
      <c r="U229" s="31">
        <f>BrentForwardCurves!Q89-'Forward curve model'!U112</f>
        <v>-1.4086980036521402</v>
      </c>
      <c r="V229" s="31">
        <f>BrentForwardCurves!R89-'Forward curve model'!V112</f>
        <v>-1.4173196945840254</v>
      </c>
      <c r="W229" s="31">
        <f>BrentForwardCurves!S89-'Forward curve model'!W112</f>
        <v>-1.4243600990659835</v>
      </c>
    </row>
    <row r="230" spans="1:23" s="31" customFormat="1" ht="11.25" x14ac:dyDescent="0.2">
      <c r="A230" s="41">
        <v>36280</v>
      </c>
      <c r="F230" s="31">
        <f>BrentForwardCurves!B90-'Forward curve model'!F113</f>
        <v>14.9717</v>
      </c>
      <c r="G230" s="31">
        <f>BrentForwardCurves!C90-'Forward curve model'!G113</f>
        <v>14.9421</v>
      </c>
      <c r="H230" s="31">
        <f>BrentForwardCurves!D90-'Forward curve model'!H113</f>
        <v>14.817399999999999</v>
      </c>
      <c r="I230" s="31">
        <f>BrentForwardCurves!E90-'Forward curve model'!I113</f>
        <v>14.391527787559781</v>
      </c>
      <c r="J230" s="31">
        <f>BrentForwardCurves!F90-'Forward curve model'!J113</f>
        <v>14.107905524222867</v>
      </c>
      <c r="K230" s="31">
        <f>BrentForwardCurves!G90-'Forward curve model'!K113</f>
        <v>13.900070284641213</v>
      </c>
      <c r="L230" s="31">
        <f>BrentForwardCurves!H90-'Forward curve model'!L113</f>
        <v>13.731658438775732</v>
      </c>
      <c r="M230" s="31">
        <f>BrentForwardCurves!I90-'Forward curve model'!M113</f>
        <v>13.590249361499492</v>
      </c>
      <c r="N230" s="31">
        <f>BrentForwardCurves!J90-'Forward curve model'!N113</f>
        <v>13.472678143969112</v>
      </c>
      <c r="O230" s="31">
        <f>BrentForwardCurves!K90-'Forward curve model'!O113</f>
        <v>13.370866360323134</v>
      </c>
      <c r="P230" s="31">
        <f>BrentForwardCurves!L90-'Forward curve model'!P113</f>
        <v>13.286684927372796</v>
      </c>
      <c r="Q230" s="31">
        <f>BrentForwardCurves!M90-'Forward curve model'!Q113</f>
        <v>13.207498488400319</v>
      </c>
      <c r="R230" s="31">
        <f>BrentForwardCurves!N90-'Forward curve model'!R113</f>
        <v>13.408210911478918</v>
      </c>
      <c r="S230" s="31">
        <f>BrentForwardCurves!O90-'Forward curve model'!S113</f>
        <v>-1.386481655341697</v>
      </c>
      <c r="T230" s="31">
        <f>BrentForwardCurves!P90-'Forward curve model'!T113</f>
        <v>-1.399229120920626</v>
      </c>
      <c r="U230" s="31">
        <f>BrentForwardCurves!Q90-'Forward curve model'!U113</f>
        <v>-1.4096080649910945</v>
      </c>
      <c r="V230" s="31">
        <f>BrentForwardCurves!R90-'Forward curve model'!V113</f>
        <v>-1.4180710029580197</v>
      </c>
      <c r="W230" s="31">
        <f>BrentForwardCurves!S90-'Forward curve model'!W113</f>
        <v>-1.4249781181214256</v>
      </c>
    </row>
    <row r="231" spans="1:23" s="31" customFormat="1" ht="11.25" x14ac:dyDescent="0.2">
      <c r="A231" s="41">
        <v>36311</v>
      </c>
      <c r="F231" s="31">
        <f>BrentForwardCurves!B91-'Forward curve model'!F114</f>
        <v>15.3972</v>
      </c>
      <c r="G231" s="31">
        <f>BrentForwardCurves!C91-'Forward curve model'!G114</f>
        <v>15.388199999999999</v>
      </c>
      <c r="H231" s="31">
        <f>BrentForwardCurves!D91-'Forward curve model'!H114</f>
        <v>15.3468</v>
      </c>
      <c r="I231" s="31">
        <f>BrentForwardCurves!E91-'Forward curve model'!I114</f>
        <v>15.073317860268151</v>
      </c>
      <c r="J231" s="31">
        <f>BrentForwardCurves!F91-'Forward curve model'!J114</f>
        <v>14.851837034738178</v>
      </c>
      <c r="K231" s="31">
        <f>BrentForwardCurves!G91-'Forward curve model'!K114</f>
        <v>14.674473733605579</v>
      </c>
      <c r="L231" s="31">
        <f>BrentForwardCurves!H91-'Forward curve model'!L114</f>
        <v>14.508786338219242</v>
      </c>
      <c r="M231" s="31">
        <f>BrentForwardCurves!I91-'Forward curve model'!M114</f>
        <v>14.380294778944105</v>
      </c>
      <c r="N231" s="31">
        <f>BrentForwardCurves!J91-'Forward curve model'!N114</f>
        <v>14.283555603652701</v>
      </c>
      <c r="O231" s="31">
        <f>BrentForwardCurves!K91-'Forward curve model'!O114</f>
        <v>14.20388850224561</v>
      </c>
      <c r="P231" s="31">
        <f>BrentForwardCurves!L91-'Forward curve model'!P114</f>
        <v>14.140545273420688</v>
      </c>
      <c r="Q231" s="31">
        <f>BrentForwardCurves!M91-'Forward curve model'!Q114</f>
        <v>14.087461653158446</v>
      </c>
      <c r="R231" s="31">
        <f>BrentForwardCurves!N91-'Forward curve model'!R114</f>
        <v>14.280058705625105</v>
      </c>
      <c r="S231" s="31">
        <f>BrentForwardCurves!O91-'Forward curve model'!S114</f>
        <v>-1.3821252405949647</v>
      </c>
      <c r="T231" s="31">
        <f>BrentForwardCurves!P91-'Forward curve model'!T114</f>
        <v>-1.3956332112923706</v>
      </c>
      <c r="U231" s="31">
        <f>BrentForwardCurves!Q91-'Forward curve model'!U114</f>
        <v>-1.4066503925087444</v>
      </c>
      <c r="V231" s="31">
        <f>BrentForwardCurves!R91-'Forward curve model'!V114</f>
        <v>-1.4156436897849092</v>
      </c>
      <c r="W231" s="31">
        <f>BrentForwardCurves!S91-'Forward curve model'!W114</f>
        <v>-1.4229888575860918</v>
      </c>
    </row>
    <row r="232" spans="1:23" s="31" customFormat="1" ht="11.25" x14ac:dyDescent="0.2">
      <c r="A232" s="41">
        <v>36341</v>
      </c>
      <c r="F232" s="31">
        <f>BrentForwardCurves!B92-'Forward curve model'!F115</f>
        <v>15.5002</v>
      </c>
      <c r="G232" s="31">
        <f>BrentForwardCurves!C92-'Forward curve model'!G115</f>
        <v>15.5891</v>
      </c>
      <c r="H232" s="31">
        <f>BrentForwardCurves!D92-'Forward curve model'!H115</f>
        <v>15.592000000000001</v>
      </c>
      <c r="I232" s="31">
        <f>BrentForwardCurves!E92-'Forward curve model'!I115</f>
        <v>15.402778672872005</v>
      </c>
      <c r="J232" s="31">
        <f>BrentForwardCurves!F92-'Forward curve model'!J115</f>
        <v>15.229370636511069</v>
      </c>
      <c r="K232" s="31">
        <f>BrentForwardCurves!G92-'Forward curve model'!K115</f>
        <v>15.054613281076305</v>
      </c>
      <c r="L232" s="31">
        <f>BrentForwardCurves!H92-'Forward curve model'!L115</f>
        <v>14.911133486748897</v>
      </c>
      <c r="M232" s="31">
        <f>BrentForwardCurves!I92-'Forward curve model'!M115</f>
        <v>14.796433096999344</v>
      </c>
      <c r="N232" s="31">
        <f>BrentForwardCurves!J92-'Forward curve model'!N115</f>
        <v>14.702378561186302</v>
      </c>
      <c r="O232" s="31">
        <f>BrentForwardCurves!K92-'Forward curve model'!O115</f>
        <v>14.623105747932941</v>
      </c>
      <c r="P232" s="31">
        <f>BrentForwardCurves!L92-'Forward curve model'!P115</f>
        <v>14.553592389075249</v>
      </c>
      <c r="Q232" s="31">
        <f>BrentForwardCurves!M92-'Forward curve model'!Q115</f>
        <v>14.493871713264852</v>
      </c>
      <c r="R232" s="31">
        <f>BrentForwardCurves!N92-'Forward curve model'!R115</f>
        <v>-1.3900779764778479</v>
      </c>
      <c r="S232" s="31">
        <f>BrentForwardCurves!O92-'Forward curve model'!S115</f>
        <v>14.784248146765218</v>
      </c>
      <c r="T232" s="31">
        <f>BrentForwardCurves!P92-'Forward curve model'!T115</f>
        <v>14.783511702901231</v>
      </c>
      <c r="U232" s="31">
        <f>BrentForwardCurves!Q92-'Forward curve model'!U115</f>
        <v>14.787287953664713</v>
      </c>
      <c r="V232" s="31">
        <f>BrentForwardCurves!R92-'Forward curve model'!V115</f>
        <v>14.798937603585244</v>
      </c>
      <c r="W232" s="31">
        <f>BrentForwardCurves!S92-'Forward curve model'!W115</f>
        <v>14.836287370786124</v>
      </c>
    </row>
    <row r="233" spans="1:23" s="31" customFormat="1" ht="11.25" x14ac:dyDescent="0.2">
      <c r="A233" s="41">
        <v>36371</v>
      </c>
      <c r="F233" s="31">
        <f>BrentForwardCurves!B93-'Forward curve model'!F116</f>
        <v>17.876100000000001</v>
      </c>
      <c r="G233" s="31">
        <f>BrentForwardCurves!C93-'Forward curve model'!G116</f>
        <v>17.969799999999999</v>
      </c>
      <c r="H233" s="31">
        <f>BrentForwardCurves!D93-'Forward curve model'!H116</f>
        <v>17.907699999999998</v>
      </c>
      <c r="I233" s="31">
        <f>BrentForwardCurves!E93-'Forward curve model'!I116</f>
        <v>17.508921934006487</v>
      </c>
      <c r="J233" s="31">
        <f>BrentForwardCurves!F93-'Forward curve model'!J116</f>
        <v>17.179221420845689</v>
      </c>
      <c r="K233" s="31">
        <f>BrentForwardCurves!G93-'Forward curve model'!K116</f>
        <v>16.89840616516296</v>
      </c>
      <c r="L233" s="31">
        <f>BrentForwardCurves!H93-'Forward curve model'!L116</f>
        <v>16.661093517212933</v>
      </c>
      <c r="M233" s="31">
        <f>BrentForwardCurves!I93-'Forward curve model'!M116</f>
        <v>16.454692744244085</v>
      </c>
      <c r="N233" s="31">
        <f>BrentForwardCurves!J93-'Forward curve model'!N116</f>
        <v>16.283659706639192</v>
      </c>
      <c r="O233" s="31">
        <f>BrentForwardCurves!K93-'Forward curve model'!O116</f>
        <v>16.130165526158798</v>
      </c>
      <c r="P233" s="31">
        <f>BrentForwardCurves!L93-'Forward curve model'!P116</f>
        <v>15.988991407192252</v>
      </c>
      <c r="Q233" s="31">
        <f>BrentForwardCurves!M93-'Forward curve model'!Q116</f>
        <v>15.843299222198684</v>
      </c>
      <c r="R233" s="31">
        <f>BrentForwardCurves!N93-'Forward curve model'!R116</f>
        <v>15.740998255568091</v>
      </c>
      <c r="S233" s="31">
        <f>BrentForwardCurves!O93-'Forward curve model'!S116</f>
        <v>15.539815432645174</v>
      </c>
      <c r="T233" s="31">
        <f>BrentForwardCurves!P93-'Forward curve model'!T116</f>
        <v>15.371070870595723</v>
      </c>
      <c r="U233" s="31">
        <f>BrentForwardCurves!Q93-'Forward curve model'!U116</f>
        <v>15.202408513827814</v>
      </c>
      <c r="V233" s="31">
        <f>BrentForwardCurves!R93-'Forward curve model'!V116</f>
        <v>15.031655999358735</v>
      </c>
      <c r="W233" s="31">
        <f>BrentForwardCurves!S93-'Forward curve model'!W116</f>
        <v>14.858900348080152</v>
      </c>
    </row>
    <row r="234" spans="1:23" s="31" customFormat="1" ht="11.25" x14ac:dyDescent="0.2">
      <c r="A234" s="41">
        <v>36403</v>
      </c>
      <c r="F234" s="31">
        <f>BrentForwardCurves!B94-'Forward curve model'!F117</f>
        <v>19.477699999999999</v>
      </c>
      <c r="G234" s="31">
        <f>BrentForwardCurves!C94-'Forward curve model'!G117</f>
        <v>19.440000000000001</v>
      </c>
      <c r="H234" s="31">
        <f>BrentForwardCurves!D94-'Forward curve model'!H117</f>
        <v>19.297999999999998</v>
      </c>
      <c r="I234" s="31">
        <f>BrentForwardCurves!E94-'Forward curve model'!I117</f>
        <v>18.730540442600162</v>
      </c>
      <c r="J234" s="31">
        <f>BrentForwardCurves!F94-'Forward curve model'!J117</f>
        <v>18.25715792378978</v>
      </c>
      <c r="K234" s="31">
        <f>BrentForwardCurves!G94-'Forward curve model'!K117</f>
        <v>17.853688129377456</v>
      </c>
      <c r="L234" s="31">
        <f>BrentForwardCurves!H94-'Forward curve model'!L117</f>
        <v>17.494722196946679</v>
      </c>
      <c r="M234" s="31">
        <f>BrentForwardCurves!I94-'Forward curve model'!M117</f>
        <v>17.179608011465604</v>
      </c>
      <c r="N234" s="31">
        <f>BrentForwardCurves!J94-'Forward curve model'!N117</f>
        <v>16.901840006241049</v>
      </c>
      <c r="O234" s="31">
        <f>BrentForwardCurves!K94-'Forward curve model'!O117</f>
        <v>16.661133571626248</v>
      </c>
      <c r="P234" s="31">
        <f>BrentForwardCurves!L94-'Forward curve model'!P117</f>
        <v>16.441867253249939</v>
      </c>
      <c r="Q234" s="31">
        <f>BrentForwardCurves!M94-'Forward curve model'!Q117</f>
        <v>16.232324683801313</v>
      </c>
      <c r="R234" s="31">
        <f>BrentForwardCurves!N94-'Forward curve model'!R117</f>
        <v>16.076946194318207</v>
      </c>
      <c r="S234" s="31">
        <f>BrentForwardCurves!O94-'Forward curve model'!S117</f>
        <v>15.713991391690238</v>
      </c>
      <c r="T234" s="31">
        <f>BrentForwardCurves!P94-'Forward curve model'!T117</f>
        <v>15.451211111171052</v>
      </c>
      <c r="U234" s="31">
        <f>BrentForwardCurves!Q94-'Forward curve model'!U117</f>
        <v>15.176276592698356</v>
      </c>
      <c r="V234" s="31">
        <f>BrentForwardCurves!R94-'Forward curve model'!V117</f>
        <v>14.908638974859173</v>
      </c>
      <c r="W234" s="31">
        <f>BrentForwardCurves!S94-'Forward curve model'!W117</f>
        <v>14.691905134959462</v>
      </c>
    </row>
    <row r="235" spans="1:23" s="31" customFormat="1" ht="11.25" x14ac:dyDescent="0.2">
      <c r="A235" s="41">
        <v>36433</v>
      </c>
      <c r="F235" s="31">
        <f>BrentForwardCurves!B95-'Forward curve model'!F118</f>
        <v>21.903400000000001</v>
      </c>
      <c r="G235" s="31">
        <f>BrentForwardCurves!C95-'Forward curve model'!G118</f>
        <v>21.441400000000002</v>
      </c>
      <c r="H235" s="31">
        <f>BrentForwardCurves!D95-'Forward curve model'!H118</f>
        <v>20.973400000000002</v>
      </c>
      <c r="I235" s="31">
        <f>BrentForwardCurves!E95-'Forward curve model'!I118</f>
        <v>20.279779164453846</v>
      </c>
      <c r="J235" s="31">
        <f>BrentForwardCurves!F95-'Forward curve model'!J118</f>
        <v>19.645509380585189</v>
      </c>
      <c r="K235" s="31">
        <f>BrentForwardCurves!G95-'Forward curve model'!K118</f>
        <v>19.082410750979921</v>
      </c>
      <c r="L235" s="31">
        <f>BrentForwardCurves!H95-'Forward curve model'!L118</f>
        <v>18.567380639053233</v>
      </c>
      <c r="M235" s="31">
        <f>BrentForwardCurves!I95-'Forward curve model'!M118</f>
        <v>18.092841084678312</v>
      </c>
      <c r="N235" s="31">
        <f>BrentForwardCurves!J95-'Forward curve model'!N118</f>
        <v>17.680638811233926</v>
      </c>
      <c r="O235" s="31">
        <f>BrentForwardCurves!K95-'Forward curve model'!O118</f>
        <v>17.32214831053226</v>
      </c>
      <c r="P235" s="31">
        <f>BrentForwardCurves!L95-'Forward curve model'!P118</f>
        <v>17.014542648129002</v>
      </c>
      <c r="Q235" s="31">
        <f>BrentForwardCurves!M95-'Forward curve model'!Q118</f>
        <v>16.735058041096416</v>
      </c>
      <c r="R235" s="31">
        <f>BrentForwardCurves!N95-'Forward curve model'!R118</f>
        <v>-1.4106884702105282</v>
      </c>
      <c r="S235" s="31">
        <f>BrentForwardCurves!O95-'Forward curve model'!S118</f>
        <v>16.093299200739249</v>
      </c>
      <c r="T235" s="31">
        <f>BrentForwardCurves!P95-'Forward curve model'!T118</f>
        <v>15.813337359364402</v>
      </c>
      <c r="U235" s="31">
        <f>BrentForwardCurves!Q95-'Forward curve model'!U118</f>
        <v>15.562327031110948</v>
      </c>
      <c r="V235" s="31">
        <f>BrentForwardCurves!R95-'Forward curve model'!V118</f>
        <v>15.316031458485156</v>
      </c>
      <c r="W235" s="31">
        <f>BrentForwardCurves!S95-'Forward curve model'!W118</f>
        <v>15.126461083917746</v>
      </c>
    </row>
    <row r="236" spans="1:23" s="31" customFormat="1" ht="11.25" x14ac:dyDescent="0.2">
      <c r="A236" s="41">
        <v>36462</v>
      </c>
      <c r="F236" s="31">
        <f>BrentForwardCurves!B96-'Forward curve model'!F119</f>
        <v>21.465499999999999</v>
      </c>
      <c r="G236" s="31">
        <f>BrentForwardCurves!C96-'Forward curve model'!G119</f>
        <v>21.0029</v>
      </c>
      <c r="H236" s="31">
        <f>BrentForwardCurves!D96-'Forward curve model'!H119</f>
        <v>20.5671</v>
      </c>
      <c r="I236" s="31">
        <f>BrentForwardCurves!E96-'Forward curve model'!I119</f>
        <v>20.096166526329391</v>
      </c>
      <c r="J236" s="31">
        <f>BrentForwardCurves!F96-'Forward curve model'!J119</f>
        <v>19.601838818888528</v>
      </c>
      <c r="K236" s="31">
        <f>BrentForwardCurves!G96-'Forward curve model'!K119</f>
        <v>19.147229011053724</v>
      </c>
      <c r="L236" s="31">
        <f>BrentForwardCurves!H96-'Forward curve model'!L119</f>
        <v>18.731244838460512</v>
      </c>
      <c r="M236" s="31">
        <f>BrentForwardCurves!I96-'Forward curve model'!M119</f>
        <v>18.374598127142992</v>
      </c>
      <c r="N236" s="31">
        <f>BrentForwardCurves!J96-'Forward curve model'!N119</f>
        <v>18.076953283694845</v>
      </c>
      <c r="O236" s="31">
        <f>BrentForwardCurves!K96-'Forward curve model'!O119</f>
        <v>17.818915768745939</v>
      </c>
      <c r="P236" s="31">
        <f>BrentForwardCurves!L96-'Forward curve model'!P119</f>
        <v>17.609351612765625</v>
      </c>
      <c r="Q236" s="31">
        <f>BrentForwardCurves!M96-'Forward curve model'!Q119</f>
        <v>17.431779037738718</v>
      </c>
      <c r="R236" s="31">
        <f>BrentForwardCurves!N96-'Forward curve model'!R119</f>
        <v>17.400700385259256</v>
      </c>
      <c r="S236" s="31">
        <f>BrentForwardCurves!O96-'Forward curve model'!S119</f>
        <v>17.009707157186433</v>
      </c>
      <c r="T236" s="31">
        <f>BrentForwardCurves!P96-'Forward curve model'!T119</f>
        <v>16.7799737960935</v>
      </c>
      <c r="U236" s="31">
        <f>BrentForwardCurves!Q96-'Forward curve model'!U119</f>
        <v>16.554647514234482</v>
      </c>
      <c r="V236" s="31">
        <f>BrentForwardCurves!R96-'Forward curve model'!V119</f>
        <v>16.330137471543793</v>
      </c>
      <c r="W236" s="31">
        <f>BrentForwardCurves!S96-'Forward curve model'!W119</f>
        <v>16.19630469024467</v>
      </c>
    </row>
    <row r="237" spans="1:23" s="31" customFormat="1" ht="11.25" x14ac:dyDescent="0.2">
      <c r="A237" s="41">
        <v>36494</v>
      </c>
      <c r="F237" s="31">
        <f>BrentForwardCurves!B97-'Forward curve model'!F120</f>
        <v>23.114799999999999</v>
      </c>
      <c r="G237" s="31">
        <f>BrentForwardCurves!C97-'Forward curve model'!G120</f>
        <v>22.501999999999999</v>
      </c>
      <c r="H237" s="31">
        <f>BrentForwardCurves!D97-'Forward curve model'!H120</f>
        <v>21.8705</v>
      </c>
      <c r="I237" s="31">
        <f>BrentForwardCurves!E97-'Forward curve model'!I120</f>
        <v>21.005795193916313</v>
      </c>
      <c r="J237" s="31">
        <f>BrentForwardCurves!F97-'Forward curve model'!J120</f>
        <v>20.240195608850801</v>
      </c>
      <c r="K237" s="31">
        <f>BrentForwardCurves!G97-'Forward curve model'!K120</f>
        <v>19.599257661262893</v>
      </c>
      <c r="L237" s="31">
        <f>BrentForwardCurves!H97-'Forward curve model'!L120</f>
        <v>19.058549941823159</v>
      </c>
      <c r="M237" s="31">
        <f>BrentForwardCurves!I97-'Forward curve model'!M120</f>
        <v>18.61477066232807</v>
      </c>
      <c r="N237" s="31">
        <f>BrentForwardCurves!J97-'Forward curve model'!N120</f>
        <v>18.236430751923905</v>
      </c>
      <c r="O237" s="31">
        <f>BrentForwardCurves!K97-'Forward curve model'!O120</f>
        <v>17.935197307494917</v>
      </c>
      <c r="P237" s="31">
        <f>BrentForwardCurves!L97-'Forward curve model'!P120</f>
        <v>17.678834652068602</v>
      </c>
      <c r="Q237" s="31">
        <f>BrentForwardCurves!M97-'Forward curve model'!Q120</f>
        <v>17.44750503986381</v>
      </c>
      <c r="R237" s="31">
        <f>BrentForwardCurves!N97-'Forward curve model'!R120</f>
        <v>17.274855898932579</v>
      </c>
      <c r="S237" s="31">
        <f>BrentForwardCurves!O97-'Forward curve model'!S120</f>
        <v>16.632154527567071</v>
      </c>
      <c r="T237" s="31">
        <f>BrentForwardCurves!P97-'Forward curve model'!T120</f>
        <v>16.328299168836118</v>
      </c>
      <c r="U237" s="31">
        <f>BrentForwardCurves!Q97-'Forward curve model'!U120</f>
        <v>16.060669995726229</v>
      </c>
      <c r="V237" s="31">
        <f>BrentForwardCurves!R97-'Forward curve model'!V120</f>
        <v>15.718301204551389</v>
      </c>
      <c r="W237" s="31">
        <f>BrentForwardCurves!S97-'Forward curve model'!W120</f>
        <v>15.446464461558092</v>
      </c>
    </row>
    <row r="238" spans="1:23" s="31" customFormat="1" ht="11.25" x14ac:dyDescent="0.2">
      <c r="A238" s="41">
        <v>36525</v>
      </c>
      <c r="F238" s="31">
        <f>BrentForwardCurves!B98-'Forward curve model'!F121</f>
        <v>23.608599999999999</v>
      </c>
      <c r="G238" s="31">
        <f>BrentForwardCurves!C98-'Forward curve model'!G121</f>
        <v>23.008900000000001</v>
      </c>
      <c r="H238" s="31">
        <f>BrentForwardCurves!D98-'Forward curve model'!H121</f>
        <v>22.269100000000002</v>
      </c>
      <c r="I238" s="31">
        <f>BrentForwardCurves!E98-'Forward curve model'!I121</f>
        <v>21.223945726159055</v>
      </c>
      <c r="J238" s="31">
        <f>BrentForwardCurves!F98-'Forward curve model'!J121</f>
        <v>20.417122018038746</v>
      </c>
      <c r="K238" s="31">
        <f>BrentForwardCurves!G98-'Forward curve model'!K121</f>
        <v>19.792203277228996</v>
      </c>
      <c r="L238" s="31">
        <f>BrentForwardCurves!H98-'Forward curve model'!L121</f>
        <v>19.310830217435758</v>
      </c>
      <c r="M238" s="31">
        <f>BrentForwardCurves!I98-'Forward curve model'!M121</f>
        <v>18.903877502632625</v>
      </c>
      <c r="N238" s="31">
        <f>BrentForwardCurves!J98-'Forward curve model'!N121</f>
        <v>18.566948846182953</v>
      </c>
      <c r="O238" s="31">
        <f>BrentForwardCurves!K98-'Forward curve model'!O121</f>
        <v>18.286822188078574</v>
      </c>
      <c r="P238" s="31">
        <f>BrentForwardCurves!L98-'Forward curve model'!P121</f>
        <v>18.039642402235319</v>
      </c>
      <c r="Q238" s="31">
        <f>BrentForwardCurves!M98-'Forward curve model'!Q121</f>
        <v>17.790301154558833</v>
      </c>
      <c r="R238" s="31">
        <f>BrentForwardCurves!N98-'Forward curve model'!R121</f>
        <v>-1.4645319326939124</v>
      </c>
      <c r="S238" s="31">
        <f>BrentForwardCurves!O98-'Forward curve model'!S121</f>
        <v>16.779851885283463</v>
      </c>
      <c r="T238" s="31">
        <f>BrentForwardCurves!P98-'Forward curve model'!T121</f>
        <v>16.54757902436106</v>
      </c>
      <c r="U238" s="31">
        <f>BrentForwardCurves!Q98-'Forward curve model'!U121</f>
        <v>16.317632074185589</v>
      </c>
      <c r="V238" s="31">
        <f>BrentForwardCurves!R98-'Forward curve model'!V121</f>
        <v>16.038518918581669</v>
      </c>
      <c r="W238" s="31">
        <f>BrentForwardCurves!S98-'Forward curve model'!W121</f>
        <v>15.823957466591297</v>
      </c>
    </row>
    <row r="239" spans="1:23" s="31" customFormat="1" ht="11.25" x14ac:dyDescent="0.2">
      <c r="A239" s="41">
        <v>36556</v>
      </c>
      <c r="F239" s="31">
        <f>BrentForwardCurves!B99-'Forward curve model'!F122</f>
        <v>23.385999999999999</v>
      </c>
      <c r="G239" s="31">
        <f>BrentForwardCurves!C99-'Forward curve model'!G122</f>
        <v>22.916699999999999</v>
      </c>
      <c r="H239" s="31">
        <f>BrentForwardCurves!D99-'Forward curve model'!H122</f>
        <v>22.345700000000001</v>
      </c>
      <c r="I239" s="31">
        <f>BrentForwardCurves!E99-'Forward curve model'!I122</f>
        <v>21.55869148658233</v>
      </c>
      <c r="J239" s="31">
        <f>BrentForwardCurves!F99-'Forward curve model'!J122</f>
        <v>20.915350645660084</v>
      </c>
      <c r="K239" s="31">
        <f>BrentForwardCurves!G99-'Forward curve model'!K122</f>
        <v>20.406479169213711</v>
      </c>
      <c r="L239" s="31">
        <f>BrentForwardCurves!H99-'Forward curve model'!L122</f>
        <v>20.020205361742015</v>
      </c>
      <c r="M239" s="31">
        <f>BrentForwardCurves!I99-'Forward curve model'!M122</f>
        <v>19.697593519616127</v>
      </c>
      <c r="N239" s="31">
        <f>BrentForwardCurves!J99-'Forward curve model'!N122</f>
        <v>19.394919653394485</v>
      </c>
      <c r="O239" s="31">
        <f>BrentForwardCurves!K99-'Forward curve model'!O122</f>
        <v>19.095544552732672</v>
      </c>
      <c r="P239" s="31">
        <f>BrentForwardCurves!L99-'Forward curve model'!P122</f>
        <v>18.790844382163918</v>
      </c>
      <c r="Q239" s="31">
        <f>BrentForwardCurves!M99-'Forward curve model'!Q122</f>
        <v>18.479175084983869</v>
      </c>
      <c r="R239" s="31">
        <f>BrentForwardCurves!N99-'Forward curve model'!R122</f>
        <v>18.497806285575457</v>
      </c>
      <c r="S239" s="31">
        <f>BrentForwardCurves!O99-'Forward curve model'!S122</f>
        <v>17.41329107862968</v>
      </c>
      <c r="T239" s="31">
        <f>BrentForwardCurves!P99-'Forward curve model'!T122</f>
        <v>16.970904087686534</v>
      </c>
      <c r="U239" s="31">
        <f>BrentForwardCurves!Q99-'Forward curve model'!U122</f>
        <v>16.568613564734243</v>
      </c>
      <c r="V239" s="31">
        <f>BrentForwardCurves!R99-'Forward curve model'!V122</f>
        <v>16.17157022395795</v>
      </c>
      <c r="W239" s="31">
        <f>BrentForwardCurves!S99-'Forward curve model'!W122</f>
        <v>15.819404088092249</v>
      </c>
    </row>
    <row r="240" spans="1:23" s="31" customFormat="1" ht="11.25" x14ac:dyDescent="0.2">
      <c r="A240" s="41">
        <v>36585</v>
      </c>
      <c r="F240" s="31">
        <f>BrentForwardCurves!B100-'Forward curve model'!F123</f>
        <v>24.679500000000001</v>
      </c>
      <c r="G240" s="31">
        <f>BrentForwardCurves!C100-'Forward curve model'!G123</f>
        <v>24.140699999999999</v>
      </c>
      <c r="H240" s="31">
        <f>BrentForwardCurves!D100-'Forward curve model'!H123</f>
        <v>23.598800000000001</v>
      </c>
      <c r="I240" s="31">
        <f>BrentForwardCurves!E100-'Forward curve model'!I123</f>
        <v>22.771553523233717</v>
      </c>
      <c r="J240" s="31">
        <f>BrentForwardCurves!F100-'Forward curve model'!J123</f>
        <v>22.20066919844022</v>
      </c>
      <c r="K240" s="31">
        <f>BrentForwardCurves!G100-'Forward curve model'!K123</f>
        <v>21.751912628299504</v>
      </c>
      <c r="L240" s="31">
        <f>BrentForwardCurves!H100-'Forward curve model'!L123</f>
        <v>21.400740271573312</v>
      </c>
      <c r="M240" s="31">
        <f>BrentForwardCurves!I100-'Forward curve model'!M123</f>
        <v>21.075663045980662</v>
      </c>
      <c r="N240" s="31">
        <f>BrentForwardCurves!J100-'Forward curve model'!N123</f>
        <v>20.753880076319245</v>
      </c>
      <c r="O240" s="31">
        <f>BrentForwardCurves!K100-'Forward curve model'!O123</f>
        <v>20.390972192182492</v>
      </c>
      <c r="P240" s="31">
        <f>BrentForwardCurves!L100-'Forward curve model'!P123</f>
        <v>20.030291072673073</v>
      </c>
      <c r="Q240" s="31">
        <f>BrentForwardCurves!M100-'Forward curve model'!Q123</f>
        <v>19.672255173722885</v>
      </c>
      <c r="R240" s="31">
        <f>BrentForwardCurves!N100-'Forward curve model'!R123</f>
        <v>19.339303517962524</v>
      </c>
      <c r="S240" s="31">
        <f>BrentForwardCurves!O100-'Forward curve model'!S123</f>
        <v>18.141930191469655</v>
      </c>
      <c r="T240" s="31">
        <f>BrentForwardCurves!P100-'Forward curve model'!T123</f>
        <v>17.460459473191328</v>
      </c>
      <c r="U240" s="31">
        <f>BrentForwardCurves!Q100-'Forward curve model'!U123</f>
        <v>16.987690803284629</v>
      </c>
      <c r="V240" s="31">
        <f>BrentForwardCurves!R100-'Forward curve model'!V123</f>
        <v>16.500077866197756</v>
      </c>
      <c r="W240" s="31">
        <f>BrentForwardCurves!S100-'Forward curve model'!W123</f>
        <v>16.072723834257737</v>
      </c>
    </row>
    <row r="241" spans="1:23" s="31" customFormat="1" ht="11.25" x14ac:dyDescent="0.2">
      <c r="A241" s="41">
        <v>36616</v>
      </c>
      <c r="F241" s="31">
        <f>BrentForwardCurves!B101-'Forward curve model'!F124</f>
        <v>25.0593</v>
      </c>
      <c r="G241" s="31">
        <f>BrentForwardCurves!C101-'Forward curve model'!G124</f>
        <v>24.5276</v>
      </c>
      <c r="H241" s="31">
        <f>BrentForwardCurves!D101-'Forward curve model'!H124</f>
        <v>24.047999999999998</v>
      </c>
      <c r="I241" s="31">
        <f>BrentForwardCurves!E101-'Forward curve model'!I124</f>
        <v>23.442648612103426</v>
      </c>
      <c r="J241" s="31">
        <f>BrentForwardCurves!F101-'Forward curve model'!J124</f>
        <v>22.964614741069937</v>
      </c>
      <c r="K241" s="31">
        <f>BrentForwardCurves!G101-'Forward curve model'!K124</f>
        <v>22.594986702603578</v>
      </c>
      <c r="L241" s="31">
        <f>BrentForwardCurves!H101-'Forward curve model'!L124</f>
        <v>22.258667738619479</v>
      </c>
      <c r="M241" s="31">
        <f>BrentForwardCurves!I101-'Forward curve model'!M124</f>
        <v>21.934612427122136</v>
      </c>
      <c r="N241" s="31">
        <f>BrentForwardCurves!J101-'Forward curve model'!N124</f>
        <v>21.569223505399336</v>
      </c>
      <c r="O241" s="31">
        <f>BrentForwardCurves!K101-'Forward curve model'!O124</f>
        <v>21.167996199186575</v>
      </c>
      <c r="P241" s="31">
        <f>BrentForwardCurves!L101-'Forward curve model'!P124</f>
        <v>20.800344914289383</v>
      </c>
      <c r="Q241" s="31">
        <f>BrentForwardCurves!M101-'Forward curve model'!Q124</f>
        <v>20.444274817331426</v>
      </c>
      <c r="R241" s="31">
        <f>BrentForwardCurves!N101-'Forward curve model'!R124</f>
        <v>-1.5241730634554405</v>
      </c>
      <c r="S241" s="31">
        <f>BrentForwardCurves!O101-'Forward curve model'!S124</f>
        <v>19.030409773933869</v>
      </c>
      <c r="T241" s="31">
        <f>BrentForwardCurves!P101-'Forward curve model'!T124</f>
        <v>18.505373328363763</v>
      </c>
      <c r="U241" s="31">
        <f>BrentForwardCurves!Q101-'Forward curve model'!U124</f>
        <v>18.120603272563251</v>
      </c>
      <c r="V241" s="31">
        <f>BrentForwardCurves!R101-'Forward curve model'!V124</f>
        <v>17.740024146119062</v>
      </c>
      <c r="W241" s="31">
        <f>BrentForwardCurves!S101-'Forward curve model'!W124</f>
        <v>17.279506077601088</v>
      </c>
    </row>
    <row r="242" spans="1:23" s="31" customFormat="1" ht="11.25" x14ac:dyDescent="0.2">
      <c r="A242" s="41">
        <v>36644</v>
      </c>
      <c r="F242" s="31">
        <f>BrentForwardCurves!B102-'Forward curve model'!F125</f>
        <v>22.107399999999998</v>
      </c>
      <c r="G242" s="31">
        <f>BrentForwardCurves!C102-'Forward curve model'!G125</f>
        <v>21.8584</v>
      </c>
      <c r="H242" s="31">
        <f>BrentForwardCurves!D102-'Forward curve model'!H125</f>
        <v>21.714500000000001</v>
      </c>
      <c r="I242" s="31">
        <f>BrentForwardCurves!E102-'Forward curve model'!I125</f>
        <v>21.684678404601804</v>
      </c>
      <c r="J242" s="31">
        <f>BrentForwardCurves!F102-'Forward curve model'!J125</f>
        <v>21.594948181552923</v>
      </c>
      <c r="K242" s="31">
        <f>BrentForwardCurves!G102-'Forward curve model'!K125</f>
        <v>21.478538018680293</v>
      </c>
      <c r="L242" s="31">
        <f>BrentForwardCurves!H102-'Forward curve model'!L125</f>
        <v>21.328612816371916</v>
      </c>
      <c r="M242" s="31">
        <f>BrentForwardCurves!I102-'Forward curve model'!M125</f>
        <v>21.110656147295852</v>
      </c>
      <c r="N242" s="31">
        <f>BrentForwardCurves!J102-'Forward curve model'!N125</f>
        <v>20.854982199450077</v>
      </c>
      <c r="O242" s="31">
        <f>BrentForwardCurves!K102-'Forward curve model'!O125</f>
        <v>20.589351294042412</v>
      </c>
      <c r="P242" s="31">
        <f>BrentForwardCurves!L102-'Forward curve model'!P125</f>
        <v>20.327580284921268</v>
      </c>
      <c r="Q242" s="31">
        <f>BrentForwardCurves!M102-'Forward curve model'!Q125</f>
        <v>20.143996581961996</v>
      </c>
      <c r="R242" s="31">
        <f>BrentForwardCurves!N102-'Forward curve model'!R125</f>
        <v>19.855762147038014</v>
      </c>
      <c r="S242" s="31">
        <f>BrentForwardCurves!O102-'Forward curve model'!S125</f>
        <v>19.11808180071921</v>
      </c>
      <c r="T242" s="31">
        <f>BrentForwardCurves!P102-'Forward curve model'!T125</f>
        <v>18.609353642484525</v>
      </c>
      <c r="U242" s="31">
        <f>BrentForwardCurves!Q102-'Forward curve model'!U125</f>
        <v>18.195990798260748</v>
      </c>
      <c r="V242" s="31">
        <f>BrentForwardCurves!R102-'Forward curve model'!V125</f>
        <v>17.793429230757837</v>
      </c>
      <c r="W242" s="31">
        <f>BrentForwardCurves!S102-'Forward curve model'!W125</f>
        <v>17.458329009664716</v>
      </c>
    </row>
    <row r="243" spans="1:23" s="31" customFormat="1" ht="11.25" x14ac:dyDescent="0.2">
      <c r="A243" s="41">
        <v>36677</v>
      </c>
      <c r="F243" s="31">
        <f>BrentForwardCurves!B103-'Forward curve model'!F126</f>
        <v>25.75</v>
      </c>
      <c r="G243" s="31">
        <f>BrentForwardCurves!C103-'Forward curve model'!G126</f>
        <v>24.942299999999999</v>
      </c>
      <c r="H243" s="31">
        <f>BrentForwardCurves!D103-'Forward curve model'!H126</f>
        <v>24.4693</v>
      </c>
      <c r="I243" s="31">
        <f>BrentForwardCurves!E103-'Forward curve model'!I126</f>
        <v>24.157081477597167</v>
      </c>
      <c r="J243" s="31">
        <f>BrentForwardCurves!F103-'Forward curve model'!J126</f>
        <v>23.895490333599508</v>
      </c>
      <c r="K243" s="31">
        <f>BrentForwardCurves!G103-'Forward curve model'!K126</f>
        <v>23.598921467848253</v>
      </c>
      <c r="L243" s="31">
        <f>BrentForwardCurves!H103-'Forward curve model'!L126</f>
        <v>23.254501465623814</v>
      </c>
      <c r="M243" s="31">
        <f>BrentForwardCurves!I103-'Forward curve model'!M126</f>
        <v>22.878562512062196</v>
      </c>
      <c r="N243" s="31">
        <f>BrentForwardCurves!J103-'Forward curve model'!N126</f>
        <v>22.515407056786973</v>
      </c>
      <c r="O243" s="31">
        <f>BrentForwardCurves!K103-'Forward curve model'!O126</f>
        <v>22.150435900349049</v>
      </c>
      <c r="P243" s="31">
        <f>BrentForwardCurves!L103-'Forward curve model'!P126</f>
        <v>21.793914809020123</v>
      </c>
      <c r="Q243" s="31">
        <f>BrentForwardCurves!M103-'Forward curve model'!Q126</f>
        <v>21.450712472567108</v>
      </c>
      <c r="R243" s="31">
        <f>BrentForwardCurves!N103-'Forward curve model'!R126</f>
        <v>20.731174321771217</v>
      </c>
      <c r="S243" s="31">
        <f>BrentForwardCurves!O103-'Forward curve model'!S126</f>
        <v>20.178013792132425</v>
      </c>
      <c r="T243" s="31">
        <f>BrentForwardCurves!P103-'Forward curve model'!T126</f>
        <v>19.486061655589154</v>
      </c>
      <c r="U243" s="31">
        <f>BrentForwardCurves!Q103-'Forward curve model'!U126</f>
        <v>18.831593750590809</v>
      </c>
      <c r="V243" s="31">
        <f>BrentForwardCurves!R103-'Forward curve model'!V126</f>
        <v>18.153747356592831</v>
      </c>
      <c r="W243" s="31">
        <f>BrentForwardCurves!S103-'Forward curve model'!W126</f>
        <v>17.535331427249837</v>
      </c>
    </row>
    <row r="244" spans="1:23" s="31" customFormat="1" ht="11.25" x14ac:dyDescent="0.2">
      <c r="A244" s="41">
        <v>36707</v>
      </c>
      <c r="F244" s="31">
        <f>BrentForwardCurves!B104-'Forward curve model'!F127</f>
        <v>27.238199999999999</v>
      </c>
      <c r="G244" s="31">
        <f>BrentForwardCurves!C104-'Forward curve model'!G127</f>
        <v>26.686599999999999</v>
      </c>
      <c r="H244" s="31">
        <f>BrentForwardCurves!D104-'Forward curve model'!H127</f>
        <v>26.1889</v>
      </c>
      <c r="I244" s="31">
        <f>BrentForwardCurves!E104-'Forward curve model'!I127</f>
        <v>25.539927498023399</v>
      </c>
      <c r="J244" s="31">
        <f>BrentForwardCurves!F104-'Forward curve model'!J127</f>
        <v>25.088790026406084</v>
      </c>
      <c r="K244" s="31">
        <f>BrentForwardCurves!G104-'Forward curve model'!K127</f>
        <v>24.6210881370809</v>
      </c>
      <c r="L244" s="31">
        <f>BrentForwardCurves!H104-'Forward curve model'!L127</f>
        <v>24.176539391177805</v>
      </c>
      <c r="M244" s="31">
        <f>BrentForwardCurves!I104-'Forward curve model'!M127</f>
        <v>23.776105739665486</v>
      </c>
      <c r="N244" s="31">
        <f>BrentForwardCurves!J104-'Forward curve model'!N127</f>
        <v>23.393681597799723</v>
      </c>
      <c r="O244" s="31">
        <f>BrentForwardCurves!K104-'Forward curve model'!O127</f>
        <v>23.031878631824245</v>
      </c>
      <c r="P244" s="31">
        <f>BrentForwardCurves!L104-'Forward curve model'!P127</f>
        <v>22.680419832497797</v>
      </c>
      <c r="Q244" s="31">
        <f>BrentForwardCurves!M104-'Forward curve model'!Q127</f>
        <v>22.328494283400346</v>
      </c>
      <c r="R244" s="31">
        <f>BrentForwardCurves!N104-'Forward curve model'!R127</f>
        <v>-1.5512550654565167</v>
      </c>
      <c r="S244" s="31">
        <f>BrentForwardCurves!O104-'Forward curve model'!S127</f>
        <v>21.083223474041226</v>
      </c>
      <c r="T244" s="31">
        <f>BrentForwardCurves!P104-'Forward curve model'!T127</f>
        <v>20.376478225034614</v>
      </c>
      <c r="U244" s="31">
        <f>BrentForwardCurves!Q104-'Forward curve model'!U127</f>
        <v>19.687607507895052</v>
      </c>
      <c r="V244" s="31">
        <f>BrentForwardCurves!R104-'Forward curve model'!V127</f>
        <v>18.820744510663708</v>
      </c>
      <c r="W244" s="31">
        <f>BrentForwardCurves!S104-'Forward curve model'!W127</f>
        <v>18.092256698333031</v>
      </c>
    </row>
    <row r="245" spans="1:23" s="31" customFormat="1" ht="11.25" x14ac:dyDescent="0.2">
      <c r="A245" s="41">
        <v>36738</v>
      </c>
      <c r="F245" s="31">
        <f>BrentForwardCurves!B105-'Forward curve model'!F128</f>
        <v>26.079000000000001</v>
      </c>
      <c r="G245" s="31">
        <f>BrentForwardCurves!C105-'Forward curve model'!G128</f>
        <v>25.651700000000002</v>
      </c>
      <c r="H245" s="31">
        <f>BrentForwardCurves!D105-'Forward curve model'!H128</f>
        <v>25.495999999999999</v>
      </c>
      <c r="I245" s="31">
        <f>BrentForwardCurves!E105-'Forward curve model'!I128</f>
        <v>25.224302030025147</v>
      </c>
      <c r="J245" s="31">
        <f>BrentForwardCurves!F105-'Forward curve model'!J128</f>
        <v>24.908281745743174</v>
      </c>
      <c r="K245" s="31">
        <f>BrentForwardCurves!G105-'Forward curve model'!K128</f>
        <v>24.557446485780808</v>
      </c>
      <c r="L245" s="31">
        <f>BrentForwardCurves!H105-'Forward curve model'!L128</f>
        <v>24.216973612360864</v>
      </c>
      <c r="M245" s="31">
        <f>BrentForwardCurves!I105-'Forward curve model'!M128</f>
        <v>23.894000783323989</v>
      </c>
      <c r="N245" s="31">
        <f>BrentForwardCurves!J105-'Forward curve model'!N128</f>
        <v>23.59262590038303</v>
      </c>
      <c r="O245" s="31">
        <f>BrentForwardCurves!K105-'Forward curve model'!O128</f>
        <v>23.304073711772464</v>
      </c>
      <c r="P245" s="31">
        <f>BrentForwardCurves!L105-'Forward curve model'!P128</f>
        <v>23.039649450915473</v>
      </c>
      <c r="Q245" s="31">
        <f>BrentForwardCurves!M105-'Forward curve model'!Q128</f>
        <v>22.790685862979391</v>
      </c>
      <c r="R245" s="31">
        <f>BrentForwardCurves!N105-'Forward curve model'!R128</f>
        <v>22.576835139267953</v>
      </c>
      <c r="S245" s="31">
        <f>BrentForwardCurves!O105-'Forward curve model'!S128</f>
        <v>21.94948095330578</v>
      </c>
      <c r="T245" s="31">
        <f>BrentForwardCurves!P105-'Forward curve model'!T128</f>
        <v>21.402758151149449</v>
      </c>
      <c r="U245" s="31">
        <f>BrentForwardCurves!Q105-'Forward curve model'!U128</f>
        <v>20.855174058109572</v>
      </c>
      <c r="V245" s="31">
        <f>BrentForwardCurves!R105-'Forward curve model'!V128</f>
        <v>19.950028652949715</v>
      </c>
      <c r="W245" s="31">
        <f>BrentForwardCurves!S105-'Forward curve model'!W128</f>
        <v>19.264032518433737</v>
      </c>
    </row>
    <row r="246" spans="1:23" s="31" customFormat="1" ht="11.25" x14ac:dyDescent="0.2">
      <c r="A246" s="41">
        <v>36769</v>
      </c>
      <c r="F246" s="31">
        <f>BrentForwardCurves!B106-'Forward curve model'!F129</f>
        <v>27.003299999999999</v>
      </c>
      <c r="G246" s="31">
        <f>BrentForwardCurves!C106-'Forward curve model'!G129</f>
        <v>26.980399999999999</v>
      </c>
      <c r="H246" s="31">
        <f>BrentForwardCurves!D106-'Forward curve model'!H129</f>
        <v>26.7928</v>
      </c>
      <c r="I246" s="31">
        <f>BrentForwardCurves!E106-'Forward curve model'!I129</f>
        <v>26.230824777920933</v>
      </c>
      <c r="J246" s="31">
        <f>BrentForwardCurves!F106-'Forward curve model'!J129</f>
        <v>25.748021880259646</v>
      </c>
      <c r="K246" s="31">
        <f>BrentForwardCurves!G106-'Forward curve model'!K129</f>
        <v>25.30767024289355</v>
      </c>
      <c r="L246" s="31">
        <f>BrentForwardCurves!H106-'Forward curve model'!L129</f>
        <v>24.893227862014527</v>
      </c>
      <c r="M246" s="31">
        <f>BrentForwardCurves!I106-'Forward curve model'!M129</f>
        <v>24.539716128673124</v>
      </c>
      <c r="N246" s="31">
        <f>BrentForwardCurves!J106-'Forward curve model'!N129</f>
        <v>24.226989359526609</v>
      </c>
      <c r="O246" s="31">
        <f>BrentForwardCurves!K106-'Forward curve model'!O129</f>
        <v>23.967746561101826</v>
      </c>
      <c r="P246" s="31">
        <f>BrentForwardCurves!L106-'Forward curve model'!P129</f>
        <v>23.76729010340264</v>
      </c>
      <c r="Q246" s="31">
        <f>BrentForwardCurves!M106-'Forward curve model'!Q129</f>
        <v>23.573394852964782</v>
      </c>
      <c r="R246" s="31">
        <f>BrentForwardCurves!N106-'Forward curve model'!R129</f>
        <v>22.943824460168429</v>
      </c>
      <c r="S246" s="31">
        <f>BrentForwardCurves!O106-'Forward curve model'!S129</f>
        <v>22.497615468036869</v>
      </c>
      <c r="T246" s="31">
        <f>BrentForwardCurves!P106-'Forward curve model'!T129</f>
        <v>21.831590833245787</v>
      </c>
      <c r="U246" s="31">
        <f>BrentForwardCurves!Q106-'Forward curve model'!U129</f>
        <v>21.285834469433567</v>
      </c>
      <c r="V246" s="31">
        <f>BrentForwardCurves!R106-'Forward curve model'!V129</f>
        <v>20.633893231346995</v>
      </c>
      <c r="W246" s="31">
        <f>BrentForwardCurves!S106-'Forward curve model'!W129</f>
        <v>19.964890051664327</v>
      </c>
    </row>
    <row r="247" spans="1:23" s="31" customFormat="1" ht="11.25" x14ac:dyDescent="0.2">
      <c r="A247" s="41">
        <v>36798</v>
      </c>
      <c r="F247" s="31">
        <f>BrentForwardCurves!B107-'Forward curve model'!F130</f>
        <v>29.965699999999998</v>
      </c>
      <c r="G247" s="31">
        <f>BrentForwardCurves!C107-'Forward curve model'!G130</f>
        <v>30.4543</v>
      </c>
      <c r="H247" s="31">
        <f>BrentForwardCurves!D107-'Forward curve model'!H130</f>
        <v>29.961400000000001</v>
      </c>
      <c r="I247" s="31">
        <f>BrentForwardCurves!E107-'Forward curve model'!I130</f>
        <v>29.28079555060398</v>
      </c>
      <c r="J247" s="31">
        <f>BrentForwardCurves!F107-'Forward curve model'!J130</f>
        <v>28.665730150343112</v>
      </c>
      <c r="K247" s="31">
        <f>BrentForwardCurves!G107-'Forward curve model'!K130</f>
        <v>28.091481316187558</v>
      </c>
      <c r="L247" s="31">
        <f>BrentForwardCurves!H107-'Forward curve model'!L130</f>
        <v>27.55022824207667</v>
      </c>
      <c r="M247" s="31">
        <f>BrentForwardCurves!I107-'Forward curve model'!M130</f>
        <v>27.052329987289273</v>
      </c>
      <c r="N247" s="31">
        <f>BrentForwardCurves!J107-'Forward curve model'!N130</f>
        <v>26.629670186547717</v>
      </c>
      <c r="O247" s="31">
        <f>BrentForwardCurves!K107-'Forward curve model'!O130</f>
        <v>26.289812788962521</v>
      </c>
      <c r="P247" s="31">
        <f>BrentForwardCurves!L107-'Forward curve model'!P130</f>
        <v>25.97712840512715</v>
      </c>
      <c r="Q247" s="31">
        <f>BrentForwardCurves!M107-'Forward curve model'!Q130</f>
        <v>25.701188373477173</v>
      </c>
      <c r="R247" s="31">
        <f>BrentForwardCurves!N107-'Forward curve model'!R130</f>
        <v>-1.5375667692677328</v>
      </c>
      <c r="S247" s="31">
        <f>BrentForwardCurves!O107-'Forward curve model'!S130</f>
        <v>24.236222838489596</v>
      </c>
      <c r="T247" s="31">
        <f>BrentForwardCurves!P107-'Forward curve model'!T130</f>
        <v>23.511773758686974</v>
      </c>
      <c r="U247" s="31">
        <f>BrentForwardCurves!Q107-'Forward curve model'!U130</f>
        <v>23.104537736157759</v>
      </c>
      <c r="V247" s="31">
        <f>BrentForwardCurves!R107-'Forward curve model'!V130</f>
        <v>22.705598846787517</v>
      </c>
      <c r="W247" s="31">
        <f>BrentForwardCurves!S107-'Forward curve model'!W130</f>
        <v>22.056078502835156</v>
      </c>
    </row>
    <row r="248" spans="1:23" s="31" customFormat="1" ht="11.25" x14ac:dyDescent="0.2">
      <c r="A248" s="41">
        <v>36830</v>
      </c>
      <c r="F248" s="31">
        <f>BrentForwardCurves!B108-'Forward curve model'!F131</f>
        <v>30.5184</v>
      </c>
      <c r="G248" s="31">
        <f>BrentForwardCurves!C108-'Forward curve model'!G131</f>
        <v>29.826600000000003</v>
      </c>
      <c r="H248" s="31">
        <f>BrentForwardCurves!D108-'Forward curve model'!H131</f>
        <v>28.985499999999998</v>
      </c>
      <c r="I248" s="31">
        <f>BrentForwardCurves!E108-'Forward curve model'!I131</f>
        <v>28.795456590438754</v>
      </c>
      <c r="J248" s="31">
        <f>BrentForwardCurves!F108-'Forward curve model'!J131</f>
        <v>28.439130839515169</v>
      </c>
      <c r="K248" s="31">
        <f>BrentForwardCurves!G108-'Forward curve model'!K131</f>
        <v>28.044641412379423</v>
      </c>
      <c r="L248" s="31">
        <f>BrentForwardCurves!H108-'Forward curve model'!L131</f>
        <v>27.645541857708942</v>
      </c>
      <c r="M248" s="31">
        <f>BrentForwardCurves!I108-'Forward curve model'!M131</f>
        <v>27.257584323812921</v>
      </c>
      <c r="N248" s="31">
        <f>BrentForwardCurves!J108-'Forward curve model'!N131</f>
        <v>26.892348243813835</v>
      </c>
      <c r="O248" s="31">
        <f>BrentForwardCurves!K108-'Forward curve model'!O131</f>
        <v>26.550784898820528</v>
      </c>
      <c r="P248" s="31">
        <f>BrentForwardCurves!L108-'Forward curve model'!P131</f>
        <v>26.223256021573615</v>
      </c>
      <c r="Q248" s="31">
        <f>BrentForwardCurves!M108-'Forward curve model'!Q131</f>
        <v>25.908884989487792</v>
      </c>
      <c r="R248" s="31">
        <f>BrentForwardCurves!N108-'Forward curve model'!R131</f>
        <v>24.874346153049924</v>
      </c>
      <c r="S248" s="31">
        <f>BrentForwardCurves!O108-'Forward curve model'!S131</f>
        <v>24.460013943848974</v>
      </c>
      <c r="T248" s="31">
        <f>BrentForwardCurves!P108-'Forward curve model'!T131</f>
        <v>23.588637351008082</v>
      </c>
      <c r="U248" s="31">
        <f>BrentForwardCurves!Q108-'Forward curve model'!U131</f>
        <v>23.04972507393256</v>
      </c>
      <c r="V248" s="31">
        <f>BrentForwardCurves!R108-'Forward curve model'!V131</f>
        <v>22.500185295543417</v>
      </c>
      <c r="W248" s="31">
        <f>BrentForwardCurves!S108-'Forward curve model'!W131</f>
        <v>21.787342682509827</v>
      </c>
    </row>
    <row r="249" spans="1:23" s="31" customFormat="1" ht="11.25" x14ac:dyDescent="0.2">
      <c r="A249" s="41">
        <v>36860</v>
      </c>
      <c r="F249" s="31">
        <f>BrentForwardCurves!B109-'Forward curve model'!F132</f>
        <v>30.3139</v>
      </c>
      <c r="G249" s="31">
        <f>BrentForwardCurves!C109-'Forward curve model'!G132</f>
        <v>29.008600000000001</v>
      </c>
      <c r="H249" s="31">
        <f>BrentForwardCurves!D109-'Forward curve model'!H132</f>
        <v>28.711099999999998</v>
      </c>
      <c r="I249" s="31">
        <f>BrentForwardCurves!E109-'Forward curve model'!I132</f>
        <v>28.011987579473562</v>
      </c>
      <c r="J249" s="31">
        <f>BrentForwardCurves!F109-'Forward curve model'!J132</f>
        <v>27.379152618349028</v>
      </c>
      <c r="K249" s="31">
        <f>BrentForwardCurves!G109-'Forward curve model'!K132</f>
        <v>26.850991250471438</v>
      </c>
      <c r="L249" s="31">
        <f>BrentForwardCurves!H109-'Forward curve model'!L132</f>
        <v>26.360611161869802</v>
      </c>
      <c r="M249" s="31">
        <f>BrentForwardCurves!I109-'Forward curve model'!M132</f>
        <v>25.951613556877209</v>
      </c>
      <c r="N249" s="31">
        <f>BrentForwardCurves!J109-'Forward curve model'!N132</f>
        <v>25.578387078832446</v>
      </c>
      <c r="O249" s="31">
        <f>BrentForwardCurves!K109-'Forward curve model'!O132</f>
        <v>25.219968342761582</v>
      </c>
      <c r="P249" s="31">
        <f>BrentForwardCurves!L109-'Forward curve model'!P132</f>
        <v>24.866862576768487</v>
      </c>
      <c r="Q249" s="31">
        <f>BrentForwardCurves!M109-'Forward curve model'!Q132</f>
        <v>24.516380553084826</v>
      </c>
      <c r="R249" s="31">
        <f>BrentForwardCurves!N109-'Forward curve model'!R132</f>
        <v>23.757500336980808</v>
      </c>
      <c r="S249" s="31">
        <f>BrentForwardCurves!O109-'Forward curve model'!S132</f>
        <v>22.74859874967083</v>
      </c>
      <c r="T249" s="31">
        <f>BrentForwardCurves!P109-'Forward curve model'!T132</f>
        <v>22.076420565611386</v>
      </c>
      <c r="U249" s="31">
        <f>BrentForwardCurves!Q109-'Forward curve model'!U132</f>
        <v>21.620117412739738</v>
      </c>
      <c r="V249" s="31">
        <f>BrentForwardCurves!R109-'Forward curve model'!V132</f>
        <v>20.969771462856514</v>
      </c>
      <c r="W249" s="31">
        <f>BrentForwardCurves!S109-'Forward curve model'!W132</f>
        <v>20.243811100709358</v>
      </c>
    </row>
  </sheetData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4100" r:id="rId3" name="CommandButton1">
          <controlPr defaultSize="0" autoLine="0" r:id="rId4">
            <anchor moveWithCells="1">
              <from>
                <xdr:col>4</xdr:col>
                <xdr:colOff>666750</xdr:colOff>
                <xdr:row>1</xdr:row>
                <xdr:rowOff>0</xdr:rowOff>
              </from>
              <to>
                <xdr:col>5</xdr:col>
                <xdr:colOff>676275</xdr:colOff>
                <xdr:row>3</xdr:row>
                <xdr:rowOff>0</xdr:rowOff>
              </to>
            </anchor>
          </controlPr>
        </control>
      </mc:Choice>
      <mc:Fallback>
        <control shapeId="4100" r:id="rId3" name="CommandButton1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>
      <selection activeCell="D32" sqref="D32"/>
    </sheetView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JapaneseEnergyImports</vt:lpstr>
      <vt:lpstr>Gas&amp;FuelOil</vt:lpstr>
      <vt:lpstr>BrentForwardCurves1</vt:lpstr>
      <vt:lpstr>WTIForwardCurves</vt:lpstr>
      <vt:lpstr>BrentForwardCurves</vt:lpstr>
      <vt:lpstr>Dubai&amp;Tapis</vt:lpstr>
      <vt:lpstr>Basis</vt:lpstr>
      <vt:lpstr>Forward curve model</vt:lpstr>
      <vt:lpstr>Motion</vt:lpstr>
      <vt:lpstr>MR of spread of basis</vt:lpstr>
      <vt:lpstr>Mean Reversion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rdyk</dc:creator>
  <cp:lastModifiedBy>Jan Havlíček</cp:lastModifiedBy>
  <cp:lastPrinted>2000-12-15T18:58:32Z</cp:lastPrinted>
  <dcterms:created xsi:type="dcterms:W3CDTF">2000-12-04T16:18:05Z</dcterms:created>
  <dcterms:modified xsi:type="dcterms:W3CDTF">2023-09-13T16:24:23Z</dcterms:modified>
</cp:coreProperties>
</file>