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C7F6CE-B71C-4EF2-8C00-BAAF51D4D766}" xr6:coauthVersionLast="47" xr6:coauthVersionMax="47" xr10:uidLastSave="{00000000-0000-0000-0000-000000000000}"/>
  <bookViews>
    <workbookView xWindow="-120" yWindow="-120" windowWidth="38640" windowHeight="15720" firstSheet="2" activeTab="5"/>
  </bookViews>
  <sheets>
    <sheet name="No lag" sheetId="4" r:id="rId1"/>
    <sheet name="Lag of one, entire sample size" sheetId="5" r:id="rId2"/>
    <sheet name="Lag of one, Gulf War + 6 months" sheetId="9" r:id="rId3"/>
    <sheet name="Lag of two" sheetId="6" r:id="rId4"/>
    <sheet name="12 month regressions" sheetId="8" r:id="rId5"/>
    <sheet name="Data" sheetId="1" r:id="rId6"/>
  </sheets>
  <calcPr calcId="0" calcMode="manual" iterate="1" iterateCount="3"/>
</workbook>
</file>

<file path=xl/calcChain.xml><?xml version="1.0" encoding="utf-8"?>
<calcChain xmlns="http://schemas.openxmlformats.org/spreadsheetml/2006/main">
  <c r="F5" i="8" l="1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AB1" i="1"/>
  <c r="AC1" i="1"/>
  <c r="AB2" i="1"/>
  <c r="M3" i="1"/>
  <c r="AB3" i="1"/>
  <c r="AB4" i="1"/>
  <c r="AB5" i="1"/>
  <c r="G6" i="1"/>
  <c r="H6" i="1"/>
  <c r="AB6" i="1"/>
  <c r="G7" i="1"/>
  <c r="H7" i="1"/>
  <c r="J7" i="1"/>
  <c r="AB7" i="1"/>
  <c r="G8" i="1"/>
  <c r="H8" i="1"/>
  <c r="J8" i="1"/>
  <c r="K8" i="1"/>
  <c r="L8" i="1"/>
  <c r="M8" i="1"/>
  <c r="AB8" i="1"/>
  <c r="G9" i="1"/>
  <c r="H9" i="1"/>
  <c r="J9" i="1"/>
  <c r="K9" i="1"/>
  <c r="L9" i="1"/>
  <c r="M9" i="1"/>
  <c r="AB9" i="1"/>
  <c r="G10" i="1"/>
  <c r="H10" i="1"/>
  <c r="J10" i="1"/>
  <c r="K10" i="1"/>
  <c r="L10" i="1"/>
  <c r="M10" i="1"/>
  <c r="AB10" i="1"/>
  <c r="G11" i="1"/>
  <c r="H11" i="1"/>
  <c r="J11" i="1"/>
  <c r="K11" i="1"/>
  <c r="L11" i="1"/>
  <c r="M11" i="1"/>
  <c r="AB11" i="1"/>
  <c r="G12" i="1"/>
  <c r="H12" i="1"/>
  <c r="J12" i="1"/>
  <c r="K12" i="1"/>
  <c r="L12" i="1"/>
  <c r="M12" i="1"/>
  <c r="AB12" i="1"/>
  <c r="G13" i="1"/>
  <c r="H13" i="1"/>
  <c r="J13" i="1"/>
  <c r="K13" i="1"/>
  <c r="L13" i="1"/>
  <c r="M13" i="1"/>
  <c r="AB13" i="1"/>
  <c r="G14" i="1"/>
  <c r="H14" i="1"/>
  <c r="J14" i="1"/>
  <c r="K14" i="1"/>
  <c r="L14" i="1"/>
  <c r="M14" i="1"/>
  <c r="AB14" i="1"/>
  <c r="G15" i="1"/>
  <c r="H15" i="1"/>
  <c r="J15" i="1"/>
  <c r="K15" i="1"/>
  <c r="L15" i="1"/>
  <c r="M15" i="1"/>
  <c r="AB15" i="1"/>
  <c r="G16" i="1"/>
  <c r="H16" i="1"/>
  <c r="J16" i="1"/>
  <c r="K16" i="1"/>
  <c r="L16" i="1"/>
  <c r="M16" i="1"/>
  <c r="AB16" i="1"/>
  <c r="G17" i="1"/>
  <c r="H17" i="1"/>
  <c r="J17" i="1"/>
  <c r="K17" i="1"/>
  <c r="L17" i="1"/>
  <c r="M17" i="1"/>
  <c r="AB17" i="1"/>
  <c r="G18" i="1"/>
  <c r="H18" i="1"/>
  <c r="J18" i="1"/>
  <c r="K18" i="1"/>
  <c r="L18" i="1"/>
  <c r="M18" i="1"/>
  <c r="AB18" i="1"/>
  <c r="G19" i="1"/>
  <c r="H19" i="1"/>
  <c r="J19" i="1"/>
  <c r="K19" i="1"/>
  <c r="L19" i="1"/>
  <c r="M19" i="1"/>
  <c r="AB19" i="1"/>
  <c r="G20" i="1"/>
  <c r="H20" i="1"/>
  <c r="J20" i="1"/>
  <c r="K20" i="1"/>
  <c r="L20" i="1"/>
  <c r="M20" i="1"/>
  <c r="AB20" i="1"/>
  <c r="G21" i="1"/>
  <c r="H21" i="1"/>
  <c r="J21" i="1"/>
  <c r="K21" i="1"/>
  <c r="L21" i="1"/>
  <c r="M21" i="1"/>
  <c r="AB21" i="1"/>
  <c r="G22" i="1"/>
  <c r="H22" i="1"/>
  <c r="J22" i="1"/>
  <c r="K22" i="1"/>
  <c r="L22" i="1"/>
  <c r="M22" i="1"/>
  <c r="AB22" i="1"/>
  <c r="G23" i="1"/>
  <c r="H23" i="1"/>
  <c r="J23" i="1"/>
  <c r="K23" i="1"/>
  <c r="L23" i="1"/>
  <c r="M23" i="1"/>
  <c r="AB23" i="1"/>
  <c r="G24" i="1"/>
  <c r="H24" i="1"/>
  <c r="J24" i="1"/>
  <c r="K24" i="1"/>
  <c r="L24" i="1"/>
  <c r="M24" i="1"/>
  <c r="AB24" i="1"/>
  <c r="G25" i="1"/>
  <c r="H25" i="1"/>
  <c r="J25" i="1"/>
  <c r="K25" i="1"/>
  <c r="L25" i="1"/>
  <c r="M25" i="1"/>
  <c r="AB25" i="1"/>
  <c r="G26" i="1"/>
  <c r="H26" i="1"/>
  <c r="J26" i="1"/>
  <c r="K26" i="1"/>
  <c r="L26" i="1"/>
  <c r="M26" i="1"/>
  <c r="AB26" i="1"/>
  <c r="G27" i="1"/>
  <c r="H27" i="1"/>
  <c r="J27" i="1"/>
  <c r="K27" i="1"/>
  <c r="L27" i="1"/>
  <c r="M27" i="1"/>
  <c r="AB27" i="1"/>
  <c r="G28" i="1"/>
  <c r="H28" i="1"/>
  <c r="J28" i="1"/>
  <c r="K28" i="1"/>
  <c r="L28" i="1"/>
  <c r="M28" i="1"/>
  <c r="AB28" i="1"/>
  <c r="G29" i="1"/>
  <c r="H29" i="1"/>
  <c r="J29" i="1"/>
  <c r="K29" i="1"/>
  <c r="L29" i="1"/>
  <c r="M29" i="1"/>
  <c r="AB29" i="1"/>
  <c r="G30" i="1"/>
  <c r="H30" i="1"/>
  <c r="J30" i="1"/>
  <c r="K30" i="1"/>
  <c r="L30" i="1"/>
  <c r="M30" i="1"/>
  <c r="AB30" i="1"/>
  <c r="G31" i="1"/>
  <c r="H31" i="1"/>
  <c r="J31" i="1"/>
  <c r="K31" i="1"/>
  <c r="L31" i="1"/>
  <c r="M31" i="1"/>
  <c r="AB31" i="1"/>
  <c r="G32" i="1"/>
  <c r="H32" i="1"/>
  <c r="J32" i="1"/>
  <c r="K32" i="1"/>
  <c r="L32" i="1"/>
  <c r="M32" i="1"/>
  <c r="AB32" i="1"/>
  <c r="G33" i="1"/>
  <c r="H33" i="1"/>
  <c r="J33" i="1"/>
  <c r="K33" i="1"/>
  <c r="L33" i="1"/>
  <c r="M33" i="1"/>
  <c r="AB33" i="1"/>
  <c r="G34" i="1"/>
  <c r="H34" i="1"/>
  <c r="J34" i="1"/>
  <c r="K34" i="1"/>
  <c r="L34" i="1"/>
  <c r="M34" i="1"/>
  <c r="AB34" i="1"/>
  <c r="G35" i="1"/>
  <c r="H35" i="1"/>
  <c r="J35" i="1"/>
  <c r="K35" i="1"/>
  <c r="L35" i="1"/>
  <c r="M35" i="1"/>
  <c r="AB35" i="1"/>
  <c r="G36" i="1"/>
  <c r="H36" i="1"/>
  <c r="J36" i="1"/>
  <c r="K36" i="1"/>
  <c r="L36" i="1"/>
  <c r="M36" i="1"/>
  <c r="AB36" i="1"/>
  <c r="G37" i="1"/>
  <c r="H37" i="1"/>
  <c r="J37" i="1"/>
  <c r="K37" i="1"/>
  <c r="L37" i="1"/>
  <c r="M37" i="1"/>
  <c r="AB37" i="1"/>
  <c r="G38" i="1"/>
  <c r="H38" i="1"/>
  <c r="J38" i="1"/>
  <c r="K38" i="1"/>
  <c r="L38" i="1"/>
  <c r="M38" i="1"/>
  <c r="AB38" i="1"/>
  <c r="G39" i="1"/>
  <c r="H39" i="1"/>
  <c r="J39" i="1"/>
  <c r="K39" i="1"/>
  <c r="L39" i="1"/>
  <c r="M39" i="1"/>
  <c r="AB39" i="1"/>
  <c r="G40" i="1"/>
  <c r="H40" i="1"/>
  <c r="J40" i="1"/>
  <c r="K40" i="1"/>
  <c r="L40" i="1"/>
  <c r="M40" i="1"/>
  <c r="AB40" i="1"/>
  <c r="G41" i="1"/>
  <c r="H41" i="1"/>
  <c r="J41" i="1"/>
  <c r="K41" i="1"/>
  <c r="L41" i="1"/>
  <c r="M41" i="1"/>
  <c r="AB41" i="1"/>
  <c r="G42" i="1"/>
  <c r="H42" i="1"/>
  <c r="J42" i="1"/>
  <c r="K42" i="1"/>
  <c r="L42" i="1"/>
  <c r="M42" i="1"/>
  <c r="AB42" i="1"/>
  <c r="G43" i="1"/>
  <c r="H43" i="1"/>
  <c r="J43" i="1"/>
  <c r="K43" i="1"/>
  <c r="L43" i="1"/>
  <c r="M43" i="1"/>
  <c r="AB43" i="1"/>
  <c r="G44" i="1"/>
  <c r="H44" i="1"/>
  <c r="J44" i="1"/>
  <c r="K44" i="1"/>
  <c r="L44" i="1"/>
  <c r="M44" i="1"/>
  <c r="AB44" i="1"/>
  <c r="G45" i="1"/>
  <c r="H45" i="1"/>
  <c r="J45" i="1"/>
  <c r="K45" i="1"/>
  <c r="L45" i="1"/>
  <c r="M45" i="1"/>
  <c r="AB45" i="1"/>
  <c r="G46" i="1"/>
  <c r="H46" i="1"/>
  <c r="J46" i="1"/>
  <c r="K46" i="1"/>
  <c r="L46" i="1"/>
  <c r="M46" i="1"/>
  <c r="AB46" i="1"/>
  <c r="G47" i="1"/>
  <c r="H47" i="1"/>
  <c r="J47" i="1"/>
  <c r="K47" i="1"/>
  <c r="L47" i="1"/>
  <c r="M47" i="1"/>
  <c r="AB47" i="1"/>
  <c r="G48" i="1"/>
  <c r="H48" i="1"/>
  <c r="J48" i="1"/>
  <c r="K48" i="1"/>
  <c r="L48" i="1"/>
  <c r="M48" i="1"/>
  <c r="AB48" i="1"/>
  <c r="G49" i="1"/>
  <c r="H49" i="1"/>
  <c r="J49" i="1"/>
  <c r="K49" i="1"/>
  <c r="L49" i="1"/>
  <c r="M49" i="1"/>
  <c r="AB49" i="1"/>
  <c r="G50" i="1"/>
  <c r="H50" i="1"/>
  <c r="J50" i="1"/>
  <c r="K50" i="1"/>
  <c r="L50" i="1"/>
  <c r="M50" i="1"/>
  <c r="AB50" i="1"/>
  <c r="G51" i="1"/>
  <c r="H51" i="1"/>
  <c r="J51" i="1"/>
  <c r="K51" i="1"/>
  <c r="L51" i="1"/>
  <c r="M51" i="1"/>
  <c r="AB51" i="1"/>
  <c r="G52" i="1"/>
  <c r="H52" i="1"/>
  <c r="J52" i="1"/>
  <c r="K52" i="1"/>
  <c r="L52" i="1"/>
  <c r="M52" i="1"/>
  <c r="AB52" i="1"/>
  <c r="G53" i="1"/>
  <c r="H53" i="1"/>
  <c r="J53" i="1"/>
  <c r="K53" i="1"/>
  <c r="L53" i="1"/>
  <c r="M53" i="1"/>
  <c r="AB53" i="1"/>
  <c r="G54" i="1"/>
  <c r="H54" i="1"/>
  <c r="J54" i="1"/>
  <c r="K54" i="1"/>
  <c r="L54" i="1"/>
  <c r="M54" i="1"/>
  <c r="AB54" i="1"/>
  <c r="G55" i="1"/>
  <c r="H55" i="1"/>
  <c r="J55" i="1"/>
  <c r="K55" i="1"/>
  <c r="L55" i="1"/>
  <c r="M55" i="1"/>
  <c r="AB55" i="1"/>
  <c r="G56" i="1"/>
  <c r="H56" i="1"/>
  <c r="J56" i="1"/>
  <c r="K56" i="1"/>
  <c r="L56" i="1"/>
  <c r="M56" i="1"/>
  <c r="AB56" i="1"/>
  <c r="G57" i="1"/>
  <c r="H57" i="1"/>
  <c r="J57" i="1"/>
  <c r="K57" i="1"/>
  <c r="L57" i="1"/>
  <c r="M57" i="1"/>
  <c r="AB57" i="1"/>
  <c r="G58" i="1"/>
  <c r="H58" i="1"/>
  <c r="J58" i="1"/>
  <c r="K58" i="1"/>
  <c r="L58" i="1"/>
  <c r="M58" i="1"/>
  <c r="AB58" i="1"/>
  <c r="G59" i="1"/>
  <c r="H59" i="1"/>
  <c r="J59" i="1"/>
  <c r="K59" i="1"/>
  <c r="L59" i="1"/>
  <c r="M59" i="1"/>
  <c r="AB59" i="1"/>
  <c r="G60" i="1"/>
  <c r="H60" i="1"/>
  <c r="J60" i="1"/>
  <c r="K60" i="1"/>
  <c r="L60" i="1"/>
  <c r="M60" i="1"/>
  <c r="AB60" i="1"/>
  <c r="G61" i="1"/>
  <c r="H61" i="1"/>
  <c r="J61" i="1"/>
  <c r="K61" i="1"/>
  <c r="L61" i="1"/>
  <c r="M61" i="1"/>
  <c r="AB61" i="1"/>
  <c r="G62" i="1"/>
  <c r="H62" i="1"/>
  <c r="J62" i="1"/>
  <c r="K62" i="1"/>
  <c r="L62" i="1"/>
  <c r="M62" i="1"/>
  <c r="AB62" i="1"/>
  <c r="G63" i="1"/>
  <c r="H63" i="1"/>
  <c r="J63" i="1"/>
  <c r="K63" i="1"/>
  <c r="L63" i="1"/>
  <c r="M63" i="1"/>
  <c r="AB63" i="1"/>
  <c r="G64" i="1"/>
  <c r="H64" i="1"/>
  <c r="J64" i="1"/>
  <c r="K64" i="1"/>
  <c r="L64" i="1"/>
  <c r="M64" i="1"/>
  <c r="AB64" i="1"/>
  <c r="G65" i="1"/>
  <c r="H65" i="1"/>
  <c r="J65" i="1"/>
  <c r="K65" i="1"/>
  <c r="L65" i="1"/>
  <c r="M65" i="1"/>
  <c r="AB65" i="1"/>
  <c r="G66" i="1"/>
  <c r="H66" i="1"/>
  <c r="J66" i="1"/>
  <c r="K66" i="1"/>
  <c r="L66" i="1"/>
  <c r="M66" i="1"/>
  <c r="AB66" i="1"/>
  <c r="G67" i="1"/>
  <c r="H67" i="1"/>
  <c r="J67" i="1"/>
  <c r="K67" i="1"/>
  <c r="L67" i="1"/>
  <c r="M67" i="1"/>
  <c r="AB67" i="1"/>
  <c r="G68" i="1"/>
  <c r="H68" i="1"/>
  <c r="J68" i="1"/>
  <c r="K68" i="1"/>
  <c r="L68" i="1"/>
  <c r="M68" i="1"/>
  <c r="AB68" i="1"/>
  <c r="G69" i="1"/>
  <c r="H69" i="1"/>
  <c r="J69" i="1"/>
  <c r="K69" i="1"/>
  <c r="L69" i="1"/>
  <c r="M69" i="1"/>
  <c r="AB69" i="1"/>
  <c r="G70" i="1"/>
  <c r="H70" i="1"/>
  <c r="J70" i="1"/>
  <c r="K70" i="1"/>
  <c r="L70" i="1"/>
  <c r="M70" i="1"/>
  <c r="AB70" i="1"/>
  <c r="G71" i="1"/>
  <c r="H71" i="1"/>
  <c r="J71" i="1"/>
  <c r="K71" i="1"/>
  <c r="L71" i="1"/>
  <c r="M71" i="1"/>
  <c r="AB71" i="1"/>
  <c r="G72" i="1"/>
  <c r="H72" i="1"/>
  <c r="J72" i="1"/>
  <c r="K72" i="1"/>
  <c r="L72" i="1"/>
  <c r="M72" i="1"/>
  <c r="AB72" i="1"/>
  <c r="G73" i="1"/>
  <c r="H73" i="1"/>
  <c r="J73" i="1"/>
  <c r="K73" i="1"/>
  <c r="L73" i="1"/>
  <c r="M73" i="1"/>
  <c r="AB73" i="1"/>
  <c r="G74" i="1"/>
  <c r="H74" i="1"/>
  <c r="J74" i="1"/>
  <c r="K74" i="1"/>
  <c r="L74" i="1"/>
  <c r="M74" i="1"/>
  <c r="AB74" i="1"/>
  <c r="G75" i="1"/>
  <c r="H75" i="1"/>
  <c r="J75" i="1"/>
  <c r="K75" i="1"/>
  <c r="L75" i="1"/>
  <c r="M75" i="1"/>
  <c r="AB75" i="1"/>
  <c r="G76" i="1"/>
  <c r="H76" i="1"/>
  <c r="J76" i="1"/>
  <c r="K76" i="1"/>
  <c r="L76" i="1"/>
  <c r="M76" i="1"/>
  <c r="AB76" i="1"/>
  <c r="G77" i="1"/>
  <c r="H77" i="1"/>
  <c r="J77" i="1"/>
  <c r="K77" i="1"/>
  <c r="L77" i="1"/>
  <c r="M77" i="1"/>
  <c r="AB77" i="1"/>
  <c r="G78" i="1"/>
  <c r="H78" i="1"/>
  <c r="J78" i="1"/>
  <c r="K78" i="1"/>
  <c r="L78" i="1"/>
  <c r="M78" i="1"/>
  <c r="AB78" i="1"/>
  <c r="G79" i="1"/>
  <c r="H79" i="1"/>
  <c r="J79" i="1"/>
  <c r="K79" i="1"/>
  <c r="L79" i="1"/>
  <c r="M79" i="1"/>
  <c r="AB79" i="1"/>
  <c r="G80" i="1"/>
  <c r="H80" i="1"/>
  <c r="J80" i="1"/>
  <c r="K80" i="1"/>
  <c r="L80" i="1"/>
  <c r="M80" i="1"/>
  <c r="AB80" i="1"/>
  <c r="G81" i="1"/>
  <c r="H81" i="1"/>
  <c r="J81" i="1"/>
  <c r="K81" i="1"/>
  <c r="L81" i="1"/>
  <c r="M81" i="1"/>
  <c r="AB81" i="1"/>
  <c r="G82" i="1"/>
  <c r="H82" i="1"/>
  <c r="J82" i="1"/>
  <c r="K82" i="1"/>
  <c r="L82" i="1"/>
  <c r="M82" i="1"/>
  <c r="AB82" i="1"/>
  <c r="G83" i="1"/>
  <c r="H83" i="1"/>
  <c r="J83" i="1"/>
  <c r="K83" i="1"/>
  <c r="L83" i="1"/>
  <c r="M83" i="1"/>
  <c r="AB83" i="1"/>
  <c r="G84" i="1"/>
  <c r="H84" i="1"/>
  <c r="J84" i="1"/>
  <c r="K84" i="1"/>
  <c r="L84" i="1"/>
  <c r="M84" i="1"/>
  <c r="AB84" i="1"/>
  <c r="G85" i="1"/>
  <c r="H85" i="1"/>
  <c r="J85" i="1"/>
  <c r="K85" i="1"/>
  <c r="L85" i="1"/>
  <c r="M85" i="1"/>
  <c r="AB85" i="1"/>
  <c r="G86" i="1"/>
  <c r="H86" i="1"/>
  <c r="J86" i="1"/>
  <c r="K86" i="1"/>
  <c r="L86" i="1"/>
  <c r="M86" i="1"/>
  <c r="AB86" i="1"/>
  <c r="G87" i="1"/>
  <c r="H87" i="1"/>
  <c r="J87" i="1"/>
  <c r="K87" i="1"/>
  <c r="L87" i="1"/>
  <c r="M87" i="1"/>
  <c r="AB87" i="1"/>
  <c r="G88" i="1"/>
  <c r="H88" i="1"/>
  <c r="J88" i="1"/>
  <c r="K88" i="1"/>
  <c r="L88" i="1"/>
  <c r="M88" i="1"/>
  <c r="AB88" i="1"/>
  <c r="G89" i="1"/>
  <c r="H89" i="1"/>
  <c r="J89" i="1"/>
  <c r="K89" i="1"/>
  <c r="L89" i="1"/>
  <c r="M89" i="1"/>
  <c r="AB89" i="1"/>
  <c r="G90" i="1"/>
  <c r="H90" i="1"/>
  <c r="J90" i="1"/>
  <c r="K90" i="1"/>
  <c r="L90" i="1"/>
  <c r="M90" i="1"/>
  <c r="AB90" i="1"/>
  <c r="G91" i="1"/>
  <c r="H91" i="1"/>
  <c r="J91" i="1"/>
  <c r="K91" i="1"/>
  <c r="L91" i="1"/>
  <c r="M91" i="1"/>
  <c r="AB91" i="1"/>
  <c r="G92" i="1"/>
  <c r="H92" i="1"/>
  <c r="J92" i="1"/>
  <c r="K92" i="1"/>
  <c r="L92" i="1"/>
  <c r="M92" i="1"/>
  <c r="AB92" i="1"/>
  <c r="G93" i="1"/>
  <c r="H93" i="1"/>
  <c r="J93" i="1"/>
  <c r="K93" i="1"/>
  <c r="L93" i="1"/>
  <c r="M93" i="1"/>
  <c r="AB93" i="1"/>
  <c r="G94" i="1"/>
  <c r="H94" i="1"/>
  <c r="J94" i="1"/>
  <c r="K94" i="1"/>
  <c r="L94" i="1"/>
  <c r="M94" i="1"/>
  <c r="AB94" i="1"/>
  <c r="G95" i="1"/>
  <c r="H95" i="1"/>
  <c r="J95" i="1"/>
  <c r="K95" i="1"/>
  <c r="L95" i="1"/>
  <c r="M95" i="1"/>
  <c r="AB95" i="1"/>
  <c r="G96" i="1"/>
  <c r="H96" i="1"/>
  <c r="J96" i="1"/>
  <c r="K96" i="1"/>
  <c r="L96" i="1"/>
  <c r="M96" i="1"/>
  <c r="AB96" i="1"/>
  <c r="G97" i="1"/>
  <c r="H97" i="1"/>
  <c r="J97" i="1"/>
  <c r="K97" i="1"/>
  <c r="L97" i="1"/>
  <c r="M97" i="1"/>
  <c r="AB97" i="1"/>
  <c r="G98" i="1"/>
  <c r="H98" i="1"/>
  <c r="J98" i="1"/>
  <c r="K98" i="1"/>
  <c r="L98" i="1"/>
  <c r="M98" i="1"/>
  <c r="AB98" i="1"/>
  <c r="G99" i="1"/>
  <c r="H99" i="1"/>
  <c r="J99" i="1"/>
  <c r="K99" i="1"/>
  <c r="L99" i="1"/>
  <c r="M99" i="1"/>
  <c r="AB99" i="1"/>
  <c r="G100" i="1"/>
  <c r="H100" i="1"/>
  <c r="J100" i="1"/>
  <c r="K100" i="1"/>
  <c r="L100" i="1"/>
  <c r="M100" i="1"/>
  <c r="AB100" i="1"/>
  <c r="G101" i="1"/>
  <c r="H101" i="1"/>
  <c r="J101" i="1"/>
  <c r="K101" i="1"/>
  <c r="L101" i="1"/>
  <c r="M101" i="1"/>
  <c r="AB101" i="1"/>
  <c r="G102" i="1"/>
  <c r="H102" i="1"/>
  <c r="J102" i="1"/>
  <c r="K102" i="1"/>
  <c r="L102" i="1"/>
  <c r="M102" i="1"/>
  <c r="AB102" i="1"/>
  <c r="G103" i="1"/>
  <c r="H103" i="1"/>
  <c r="J103" i="1"/>
  <c r="K103" i="1"/>
  <c r="L103" i="1"/>
  <c r="M103" i="1"/>
  <c r="AB103" i="1"/>
  <c r="G104" i="1"/>
  <c r="H104" i="1"/>
  <c r="J104" i="1"/>
  <c r="K104" i="1"/>
  <c r="L104" i="1"/>
  <c r="M104" i="1"/>
  <c r="AB104" i="1"/>
  <c r="G105" i="1"/>
  <c r="H105" i="1"/>
  <c r="J105" i="1"/>
  <c r="K105" i="1"/>
  <c r="L105" i="1"/>
  <c r="M105" i="1"/>
  <c r="AB105" i="1"/>
  <c r="G106" i="1"/>
  <c r="H106" i="1"/>
  <c r="J106" i="1"/>
  <c r="K106" i="1"/>
  <c r="L106" i="1"/>
  <c r="M106" i="1"/>
  <c r="AB106" i="1"/>
  <c r="G107" i="1"/>
  <c r="H107" i="1"/>
  <c r="J107" i="1"/>
  <c r="K107" i="1"/>
  <c r="L107" i="1"/>
  <c r="M107" i="1"/>
  <c r="AB107" i="1"/>
  <c r="G108" i="1"/>
  <c r="H108" i="1"/>
  <c r="J108" i="1"/>
  <c r="K108" i="1"/>
  <c r="L108" i="1"/>
  <c r="M108" i="1"/>
  <c r="AB108" i="1"/>
  <c r="G109" i="1"/>
  <c r="H109" i="1"/>
  <c r="J109" i="1"/>
  <c r="K109" i="1"/>
  <c r="L109" i="1"/>
  <c r="M109" i="1"/>
  <c r="AB109" i="1"/>
  <c r="G110" i="1"/>
  <c r="H110" i="1"/>
  <c r="J110" i="1"/>
  <c r="K110" i="1"/>
  <c r="L110" i="1"/>
  <c r="M110" i="1"/>
  <c r="AB110" i="1"/>
  <c r="G111" i="1"/>
  <c r="H111" i="1"/>
  <c r="J111" i="1"/>
  <c r="K111" i="1"/>
  <c r="L111" i="1"/>
  <c r="M111" i="1"/>
  <c r="AB111" i="1"/>
  <c r="G112" i="1"/>
  <c r="H112" i="1"/>
  <c r="J112" i="1"/>
  <c r="K112" i="1"/>
  <c r="L112" i="1"/>
  <c r="M112" i="1"/>
  <c r="AB112" i="1"/>
  <c r="G113" i="1"/>
  <c r="H113" i="1"/>
  <c r="J113" i="1"/>
  <c r="K113" i="1"/>
  <c r="L113" i="1"/>
  <c r="M113" i="1"/>
  <c r="AB113" i="1"/>
  <c r="G114" i="1"/>
  <c r="H114" i="1"/>
  <c r="J114" i="1"/>
  <c r="K114" i="1"/>
  <c r="L114" i="1"/>
  <c r="M114" i="1"/>
  <c r="AB114" i="1"/>
  <c r="G115" i="1"/>
  <c r="H115" i="1"/>
  <c r="J115" i="1"/>
  <c r="K115" i="1"/>
  <c r="L115" i="1"/>
  <c r="M115" i="1"/>
  <c r="AB115" i="1"/>
  <c r="G116" i="1"/>
  <c r="H116" i="1"/>
  <c r="J116" i="1"/>
  <c r="K116" i="1"/>
  <c r="L116" i="1"/>
  <c r="M116" i="1"/>
  <c r="AB116" i="1"/>
  <c r="G117" i="1"/>
  <c r="H117" i="1"/>
  <c r="J117" i="1"/>
  <c r="K117" i="1"/>
  <c r="L117" i="1"/>
  <c r="M117" i="1"/>
  <c r="AB117" i="1"/>
  <c r="G118" i="1"/>
  <c r="H118" i="1"/>
  <c r="J118" i="1"/>
  <c r="K118" i="1"/>
  <c r="L118" i="1"/>
  <c r="M118" i="1"/>
  <c r="AB118" i="1"/>
  <c r="G119" i="1"/>
  <c r="H119" i="1"/>
  <c r="J119" i="1"/>
  <c r="K119" i="1"/>
  <c r="L119" i="1"/>
  <c r="M119" i="1"/>
  <c r="AB119" i="1"/>
  <c r="G120" i="1"/>
  <c r="H120" i="1"/>
  <c r="J120" i="1"/>
  <c r="K120" i="1"/>
  <c r="L120" i="1"/>
  <c r="M120" i="1"/>
  <c r="AB120" i="1"/>
  <c r="G121" i="1"/>
  <c r="H121" i="1"/>
  <c r="J121" i="1"/>
  <c r="K121" i="1"/>
  <c r="L121" i="1"/>
  <c r="M121" i="1"/>
  <c r="AB121" i="1"/>
  <c r="G122" i="1"/>
  <c r="H122" i="1"/>
  <c r="J122" i="1"/>
  <c r="K122" i="1"/>
  <c r="L122" i="1"/>
  <c r="M122" i="1"/>
  <c r="AB122" i="1"/>
  <c r="G123" i="1"/>
  <c r="H123" i="1"/>
  <c r="J123" i="1"/>
  <c r="K123" i="1"/>
  <c r="L123" i="1"/>
  <c r="M123" i="1"/>
  <c r="AB123" i="1"/>
  <c r="G124" i="1"/>
  <c r="H124" i="1"/>
  <c r="J124" i="1"/>
  <c r="K124" i="1"/>
  <c r="L124" i="1"/>
  <c r="M124" i="1"/>
  <c r="AB124" i="1"/>
  <c r="G125" i="1"/>
  <c r="H125" i="1"/>
  <c r="J125" i="1"/>
  <c r="K125" i="1"/>
  <c r="L125" i="1"/>
  <c r="M125" i="1"/>
  <c r="AB125" i="1"/>
  <c r="G126" i="1"/>
  <c r="H126" i="1"/>
  <c r="J126" i="1"/>
  <c r="K126" i="1"/>
  <c r="L126" i="1"/>
  <c r="M126" i="1"/>
  <c r="AB126" i="1"/>
  <c r="G127" i="1"/>
  <c r="H127" i="1"/>
  <c r="J127" i="1"/>
  <c r="K127" i="1"/>
  <c r="L127" i="1"/>
  <c r="M127" i="1"/>
  <c r="AB127" i="1"/>
  <c r="G128" i="1"/>
  <c r="H128" i="1"/>
  <c r="J128" i="1"/>
  <c r="K128" i="1"/>
  <c r="L128" i="1"/>
  <c r="M128" i="1"/>
  <c r="AB128" i="1"/>
  <c r="G129" i="1"/>
  <c r="H129" i="1"/>
  <c r="J129" i="1"/>
  <c r="K129" i="1"/>
  <c r="L129" i="1"/>
  <c r="M129" i="1"/>
  <c r="AB129" i="1"/>
  <c r="G130" i="1"/>
  <c r="H130" i="1"/>
  <c r="J130" i="1"/>
  <c r="K130" i="1"/>
  <c r="L130" i="1"/>
  <c r="M130" i="1"/>
  <c r="AB130" i="1"/>
  <c r="G131" i="1"/>
  <c r="H131" i="1"/>
  <c r="J131" i="1"/>
  <c r="K131" i="1"/>
  <c r="L131" i="1"/>
  <c r="M131" i="1"/>
  <c r="AB131" i="1"/>
  <c r="G132" i="1"/>
  <c r="H132" i="1"/>
  <c r="J132" i="1"/>
  <c r="K132" i="1"/>
  <c r="L132" i="1"/>
  <c r="M132" i="1"/>
  <c r="AB132" i="1"/>
  <c r="G133" i="1"/>
  <c r="H133" i="1"/>
  <c r="J133" i="1"/>
  <c r="K133" i="1"/>
  <c r="L133" i="1"/>
  <c r="M133" i="1"/>
  <c r="AB133" i="1"/>
  <c r="G134" i="1"/>
  <c r="H134" i="1"/>
  <c r="J134" i="1"/>
  <c r="K134" i="1"/>
  <c r="L134" i="1"/>
  <c r="M134" i="1"/>
  <c r="AB134" i="1"/>
  <c r="G135" i="1"/>
  <c r="H135" i="1"/>
  <c r="J135" i="1"/>
  <c r="K135" i="1"/>
  <c r="L135" i="1"/>
  <c r="M135" i="1"/>
  <c r="AB135" i="1"/>
  <c r="G136" i="1"/>
  <c r="H136" i="1"/>
  <c r="J136" i="1"/>
  <c r="K136" i="1"/>
  <c r="L136" i="1"/>
  <c r="M136" i="1"/>
  <c r="AB136" i="1"/>
  <c r="G137" i="1"/>
  <c r="H137" i="1"/>
  <c r="J137" i="1"/>
  <c r="K137" i="1"/>
  <c r="L137" i="1"/>
  <c r="M137" i="1"/>
  <c r="AB137" i="1"/>
  <c r="G138" i="1"/>
  <c r="H138" i="1"/>
  <c r="J138" i="1"/>
  <c r="K138" i="1"/>
  <c r="L138" i="1"/>
  <c r="M138" i="1"/>
  <c r="AB138" i="1"/>
  <c r="G139" i="1"/>
  <c r="H139" i="1"/>
  <c r="J139" i="1"/>
  <c r="K139" i="1"/>
  <c r="L139" i="1"/>
  <c r="M139" i="1"/>
  <c r="AB139" i="1"/>
  <c r="G140" i="1"/>
  <c r="H140" i="1"/>
  <c r="J140" i="1"/>
  <c r="K140" i="1"/>
  <c r="L140" i="1"/>
  <c r="M140" i="1"/>
  <c r="AB140" i="1"/>
  <c r="G141" i="1"/>
  <c r="H141" i="1"/>
  <c r="J141" i="1"/>
  <c r="K141" i="1"/>
  <c r="L141" i="1"/>
  <c r="M141" i="1"/>
  <c r="AB141" i="1"/>
  <c r="G142" i="1"/>
  <c r="H142" i="1"/>
  <c r="J142" i="1"/>
  <c r="K142" i="1"/>
  <c r="L142" i="1"/>
  <c r="M142" i="1"/>
  <c r="AB142" i="1"/>
  <c r="G143" i="1"/>
  <c r="H143" i="1"/>
  <c r="J143" i="1"/>
  <c r="K143" i="1"/>
  <c r="L143" i="1"/>
  <c r="M143" i="1"/>
  <c r="AB143" i="1"/>
  <c r="G144" i="1"/>
  <c r="H144" i="1"/>
  <c r="J144" i="1"/>
  <c r="K144" i="1"/>
  <c r="L144" i="1"/>
  <c r="M144" i="1"/>
  <c r="AB144" i="1"/>
  <c r="G145" i="1"/>
  <c r="H145" i="1"/>
  <c r="J145" i="1"/>
  <c r="K145" i="1"/>
  <c r="L145" i="1"/>
  <c r="M145" i="1"/>
  <c r="AB145" i="1"/>
  <c r="G146" i="1"/>
  <c r="H146" i="1"/>
  <c r="J146" i="1"/>
  <c r="K146" i="1"/>
  <c r="L146" i="1"/>
  <c r="M146" i="1"/>
  <c r="AB146" i="1"/>
  <c r="G147" i="1"/>
  <c r="H147" i="1"/>
  <c r="J147" i="1"/>
  <c r="K147" i="1"/>
  <c r="L147" i="1"/>
  <c r="M147" i="1"/>
  <c r="AB147" i="1"/>
  <c r="G148" i="1"/>
  <c r="H148" i="1"/>
  <c r="J148" i="1"/>
  <c r="K148" i="1"/>
  <c r="L148" i="1"/>
  <c r="M148" i="1"/>
  <c r="AB148" i="1"/>
  <c r="G149" i="1"/>
  <c r="H149" i="1"/>
  <c r="J149" i="1"/>
  <c r="K149" i="1"/>
  <c r="L149" i="1"/>
  <c r="M149" i="1"/>
  <c r="AB149" i="1"/>
  <c r="G150" i="1"/>
  <c r="H150" i="1"/>
  <c r="J150" i="1"/>
  <c r="K150" i="1"/>
  <c r="L150" i="1"/>
  <c r="M150" i="1"/>
  <c r="AB150" i="1"/>
  <c r="G151" i="1"/>
  <c r="H151" i="1"/>
  <c r="J151" i="1"/>
  <c r="K151" i="1"/>
  <c r="L151" i="1"/>
  <c r="M151" i="1"/>
  <c r="AB151" i="1"/>
  <c r="G152" i="1"/>
  <c r="H152" i="1"/>
  <c r="J152" i="1"/>
  <c r="K152" i="1"/>
  <c r="L152" i="1"/>
  <c r="M152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J25" i="5"/>
  <c r="J28" i="5"/>
  <c r="L28" i="5"/>
  <c r="J29" i="5"/>
  <c r="E4" i="9"/>
  <c r="E5" i="9"/>
  <c r="E6" i="9"/>
  <c r="E7" i="9"/>
  <c r="E8" i="9"/>
</calcChain>
</file>

<file path=xl/sharedStrings.xml><?xml version="1.0" encoding="utf-8"?>
<sst xmlns="http://schemas.openxmlformats.org/spreadsheetml/2006/main" count="3637" uniqueCount="194">
  <si>
    <t>Month</t>
  </si>
  <si>
    <t>Prompt
Brent</t>
  </si>
  <si>
    <t>JCC Imports</t>
  </si>
  <si>
    <t>Dated
Brent</t>
  </si>
  <si>
    <t>Prompt Brent LN returns</t>
  </si>
  <si>
    <t>JCC LN returns</t>
  </si>
  <si>
    <t>Brent LN returns, t-1</t>
  </si>
  <si>
    <t>Brent LN returns, t-2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</si>
  <si>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</si>
  <si>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</si>
  <si>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</si>
  <si>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</si>
  <si>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</si>
  <si>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</si>
  <si>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</si>
  <si>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</si>
  <si>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</si>
  <si>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</si>
  <si>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</si>
  <si>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</si>
  <si>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</si>
  <si>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</si>
  <si>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</si>
  <si>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</si>
  <si>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</si>
  <si>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</si>
  <si>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</si>
  <si>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</si>
  <si>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</si>
  <si>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</si>
  <si>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</si>
  <si>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</si>
  <si>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</si>
  <si>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</si>
  <si>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</si>
  <si>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</si>
  <si>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</si>
  <si>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</si>
  <si>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</si>
  <si>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</si>
  <si>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</si>
  <si>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Lag of one provides best statistical fit</t>
  </si>
  <si>
    <t>Slope Coefficient</t>
  </si>
  <si>
    <t>Macro was built to run regressions on a 12 month rolling window.</t>
  </si>
  <si>
    <t>This test the stability of the hedge parameter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</si>
  <si>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</si>
  <si>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</si>
  <si>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</si>
  <si>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</si>
  <si>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</si>
  <si>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</si>
  <si>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</si>
  <si>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</si>
  <si>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</si>
  <si>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</si>
  <si>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</si>
  <si>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</si>
  <si>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</si>
  <si>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</si>
  <si>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</si>
  <si>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</si>
  <si>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</si>
  <si>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</si>
  <si>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</si>
  <si>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</si>
  <si>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</si>
  <si>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</si>
  <si>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</si>
  <si>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</si>
  <si>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</si>
  <si>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</si>
  <si>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</si>
  <si>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</si>
  <si>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</si>
  <si>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</si>
  <si>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</si>
  <si>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</si>
  <si>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</si>
  <si>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</si>
  <si>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</si>
  <si>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</si>
  <si>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</si>
  <si>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</si>
  <si>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</si>
  <si>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</si>
  <si>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</si>
  <si>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</si>
  <si>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</si>
  <si>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</si>
  <si>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</si>
  <si>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</si>
  <si>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</si>
  <si>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</si>
  <si>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</si>
  <si>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</si>
  <si>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</si>
  <si>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</si>
  <si>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</si>
  <si>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</si>
  <si>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</si>
  <si>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</si>
  <si>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</si>
  <si>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</si>
  <si>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</si>
  <si>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</si>
  <si>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</si>
  <si>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</si>
  <si>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</si>
  <si>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</si>
  <si>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</si>
  <si>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</si>
  <si>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</si>
  <si>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</si>
  <si>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</si>
  <si>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</si>
  <si>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</si>
  <si>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</si>
  <si>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</si>
  <si>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</si>
  <si>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</si>
  <si>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</si>
  <si>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</si>
  <si>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</si>
  <si>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</si>
  <si>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</si>
  <si>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</si>
  <si>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</si>
  <si>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</si>
  <si>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</si>
  <si>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</si>
  <si>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</si>
  <si>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</si>
  <si>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</si>
  <si>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</si>
  <si>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</si>
  <si>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</si>
  <si>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</si>
  <si>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</si>
  <si>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</si>
  <si>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</si>
  <si>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</si>
  <si>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</si>
  <si>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</si>
  <si>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</si>
  <si>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</si>
  <si>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</si>
  <si>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</si>
  <si>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</si>
  <si>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</si>
  <si>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</si>
  <si>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</si>
  <si>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</si>
  <si>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</si>
  <si>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</si>
  <si>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</si>
  <si>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</si>
  <si>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</si>
  <si>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</si>
  <si>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</si>
  <si>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</si>
  <si>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</si>
  <si>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</si>
  <si>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</si>
  <si>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</si>
  <si>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</si>
  <si>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</si>
  <si>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</si>
  <si>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</si>
  <si>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</si>
  <si>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</si>
  <si>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</si>
  <si>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</si>
  <si>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</si>
  <si>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</si>
  <si>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</si>
  <si>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</si>
  <si>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</si>
  <si>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</si>
  <si>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</si>
  <si>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</si>
  <si>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</si>
  <si>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</si>
  <si>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</si>
  <si>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</si>
  <si>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</si>
  <si>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</si>
  <si>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</si>
  <si>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</si>
  <si>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</si>
  <si>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</si>
  <si>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Fitted values</t>
  </si>
  <si>
    <t>Gulf War + 6 months</t>
  </si>
  <si>
    <t>Post GW FV</t>
  </si>
  <si>
    <t>Post GW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</si>
</sst>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b/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7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43" fontId="3" fillId="0" borderId="2" xfId="1" applyFont="1" applyBorder="1" applyAlignment="1">
      <alignment horizontal="center" wrapText="1"/>
    </xf>
    <xf numFmtId="17" fontId="4" fillId="0" borderId="3" xfId="0" applyNumberFormat="1" applyFont="1" applyBorder="1"/>
    <xf numFmtId="2" fontId="0" fillId="0" borderId="4" xfId="0" applyNumberFormat="1" applyBorder="1" applyAlignment="1">
      <alignment horizontal="center"/>
    </xf>
    <xf numFmtId="43" fontId="1" fillId="0" borderId="5" xfId="1" applyBorder="1"/>
    <xf numFmtId="17" fontId="4" fillId="2" borderId="3" xfId="0" applyNumberFormat="1" applyFont="1" applyFill="1" applyBorder="1"/>
    <xf numFmtId="2" fontId="0" fillId="2" borderId="4" xfId="0" applyNumberFormat="1" applyFill="1" applyBorder="1" applyAlignment="1">
      <alignment horizontal="center"/>
    </xf>
    <xf numFmtId="43" fontId="1" fillId="2" borderId="5" xfId="1" applyFill="1" applyBorder="1"/>
    <xf numFmtId="17" fontId="4" fillId="0" borderId="0" xfId="0" applyNumberFormat="1" applyFont="1" applyBorder="1"/>
    <xf numFmtId="43" fontId="1" fillId="0" borderId="0" xfId="1" applyBorder="1"/>
    <xf numFmtId="43" fontId="1" fillId="0" borderId="0" xfId="1"/>
    <xf numFmtId="43" fontId="5" fillId="0" borderId="6" xfId="1" applyFont="1" applyBorder="1"/>
    <xf numFmtId="0" fontId="5" fillId="0" borderId="0" xfId="0" quotePrefix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7" fontId="4" fillId="3" borderId="0" xfId="0" applyNumberFormat="1" applyFont="1" applyFill="1" applyBorder="1"/>
    <xf numFmtId="2" fontId="0" fillId="3" borderId="4" xfId="0" applyNumberFormat="1" applyFill="1" applyBorder="1" applyAlignment="1">
      <alignment horizontal="center"/>
    </xf>
    <xf numFmtId="0" fontId="5" fillId="3" borderId="0" xfId="0" applyFont="1" applyFill="1" applyBorder="1" applyAlignment="1">
      <alignment horizontal="right"/>
    </xf>
    <xf numFmtId="43" fontId="0" fillId="0" borderId="0" xfId="1" applyFont="1" applyAlignment="1">
      <alignment horizontal="right"/>
    </xf>
    <xf numFmtId="17" fontId="4" fillId="2" borderId="0" xfId="0" applyNumberFormat="1" applyFont="1" applyFill="1" applyBorder="1"/>
    <xf numFmtId="0" fontId="0" fillId="2" borderId="0" xfId="0" applyFill="1"/>
    <xf numFmtId="43" fontId="0" fillId="2" borderId="0" xfId="1" applyFont="1" applyFill="1" applyAlignment="1">
      <alignment horizontal="right"/>
    </xf>
    <xf numFmtId="0" fontId="6" fillId="0" borderId="0" xfId="0" applyFont="1" applyAlignment="1">
      <alignment horizontal="center" wrapText="1"/>
    </xf>
    <xf numFmtId="0" fontId="0" fillId="0" borderId="0" xfId="0" applyFill="1" applyBorder="1" applyAlignment="1"/>
    <xf numFmtId="0" fontId="0" fillId="0" borderId="7" xfId="0" applyFill="1" applyBorder="1" applyAlignment="1"/>
    <xf numFmtId="0" fontId="7" fillId="0" borderId="8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Continuous"/>
    </xf>
    <xf numFmtId="0" fontId="0" fillId="2" borderId="7" xfId="0" applyFill="1" applyBorder="1" applyAlignment="1"/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0" fillId="4" borderId="0" xfId="0" applyFill="1"/>
    <xf numFmtId="17" fontId="4" fillId="4" borderId="3" xfId="0" applyNumberFormat="1" applyFont="1" applyFill="1" applyBorder="1"/>
    <xf numFmtId="2" fontId="0" fillId="4" borderId="4" xfId="0" applyNumberFormat="1" applyFill="1" applyBorder="1" applyAlignment="1">
      <alignment horizontal="center"/>
    </xf>
    <xf numFmtId="43" fontId="1" fillId="4" borderId="5" xfId="1" applyFill="1" applyBorder="1"/>
    <xf numFmtId="0" fontId="0" fillId="4" borderId="7" xfId="0" applyFill="1" applyBorder="1" applyAlignment="1"/>
    <xf numFmtId="2" fontId="0" fillId="4" borderId="0" xfId="0" applyNumberFormat="1" applyFill="1" applyBorder="1" applyAlignment="1">
      <alignment horizontal="left"/>
    </xf>
    <xf numFmtId="0" fontId="8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 Variable 1  Residual Plot</a:t>
            </a:r>
          </a:p>
        </c:rich>
      </c:tx>
      <c:layout>
        <c:manualLayout>
          <c:xMode val="edge"/>
          <c:yMode val="edge"/>
          <c:x val="0.23437559604796357"/>
          <c:y val="4.6242774566473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170110499345"/>
          <c:y val="0.3583815028901734"/>
          <c:w val="0.79427285327365438"/>
          <c:h val="0.358381502890173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Data!$G$8:$G$152</c:f>
              <c:numCache>
                <c:formatCode>General</c:formatCode>
                <c:ptCount val="145"/>
                <c:pt idx="0">
                  <c:v>2.6018767821702826E-2</c:v>
                </c:pt>
                <c:pt idx="1">
                  <c:v>-5.3185742922254274E-2</c:v>
                </c:pt>
                <c:pt idx="2">
                  <c:v>-2.2125634928655838E-2</c:v>
                </c:pt>
                <c:pt idx="3">
                  <c:v>-3.1022848579715382E-2</c:v>
                </c:pt>
                <c:pt idx="4">
                  <c:v>-6.815028723134324E-2</c:v>
                </c:pt>
                <c:pt idx="5">
                  <c:v>-6.8519229646050214E-2</c:v>
                </c:pt>
                <c:pt idx="6">
                  <c:v>0.11422750446604377</c:v>
                </c:pt>
                <c:pt idx="7">
                  <c:v>-9.7021026156238512E-3</c:v>
                </c:pt>
                <c:pt idx="8">
                  <c:v>-5.304136083806657E-2</c:v>
                </c:pt>
                <c:pt idx="9">
                  <c:v>-4.405026514064482E-2</c:v>
                </c:pt>
                <c:pt idx="10">
                  <c:v>2.3004627836035159E-3</c:v>
                </c:pt>
                <c:pt idx="11">
                  <c:v>-0.11550372706050467</c:v>
                </c:pt>
                <c:pt idx="12">
                  <c:v>-6.748797223081919E-2</c:v>
                </c:pt>
                <c:pt idx="13">
                  <c:v>3.9410976173143888E-2</c:v>
                </c:pt>
                <c:pt idx="14">
                  <c:v>0.16012408226636823</c:v>
                </c:pt>
                <c:pt idx="15">
                  <c:v>0.10892159542643776</c:v>
                </c:pt>
                <c:pt idx="16">
                  <c:v>-1.4589501073994718E-2</c:v>
                </c:pt>
                <c:pt idx="17">
                  <c:v>0.1121501852938122</c:v>
                </c:pt>
                <c:pt idx="18">
                  <c:v>5.605633170507484E-2</c:v>
                </c:pt>
                <c:pt idx="19">
                  <c:v>-7.4437432222340658E-2</c:v>
                </c:pt>
                <c:pt idx="20">
                  <c:v>-4.5171671049431081E-2</c:v>
                </c:pt>
                <c:pt idx="21">
                  <c:v>1.2521235428846172E-2</c:v>
                </c:pt>
                <c:pt idx="22">
                  <c:v>-3.7311950843479609E-2</c:v>
                </c:pt>
                <c:pt idx="23">
                  <c:v>4.1196412832771291E-2</c:v>
                </c:pt>
                <c:pt idx="24">
                  <c:v>6.6569386131643357E-2</c:v>
                </c:pt>
                <c:pt idx="25">
                  <c:v>6.8472426807599362E-3</c:v>
                </c:pt>
                <c:pt idx="26">
                  <c:v>3.6292869122993718E-2</c:v>
                </c:pt>
                <c:pt idx="27">
                  <c:v>5.5444514687130603E-2</c:v>
                </c:pt>
                <c:pt idx="28">
                  <c:v>-5.4453127595114705E-2</c:v>
                </c:pt>
                <c:pt idx="29">
                  <c:v>-7.6066918574538026E-2</c:v>
                </c:pt>
                <c:pt idx="30">
                  <c:v>-0.10095709098992983</c:v>
                </c:pt>
                <c:pt idx="31">
                  <c:v>3.5959404665082124E-3</c:v>
                </c:pt>
                <c:pt idx="32">
                  <c:v>-6.4907508272084954E-2</c:v>
                </c:pt>
                <c:pt idx="33">
                  <c:v>0.11473551979174713</c:v>
                </c:pt>
                <c:pt idx="34">
                  <c:v>0.44269467048431027</c:v>
                </c:pt>
                <c:pt idx="35">
                  <c:v>0.24868653035268856</c:v>
                </c:pt>
                <c:pt idx="36">
                  <c:v>2.6014959221844394E-2</c:v>
                </c:pt>
                <c:pt idx="37">
                  <c:v>-8.9258503332472594E-2</c:v>
                </c:pt>
                <c:pt idx="38">
                  <c:v>-0.16531705337404187</c:v>
                </c:pt>
                <c:pt idx="39">
                  <c:v>-0.1737095174229992</c:v>
                </c:pt>
                <c:pt idx="40">
                  <c:v>-0.19729704618315644</c:v>
                </c:pt>
                <c:pt idx="41">
                  <c:v>4.8276241613579808E-3</c:v>
                </c:pt>
                <c:pt idx="42">
                  <c:v>-1.6083451220379038E-3</c:v>
                </c:pt>
                <c:pt idx="43">
                  <c:v>-3.2504337901623922E-3</c:v>
                </c:pt>
                <c:pt idx="44">
                  <c:v>-5.6141193669405016E-2</c:v>
                </c:pt>
                <c:pt idx="45">
                  <c:v>6.6143757019711702E-2</c:v>
                </c:pt>
                <c:pt idx="46">
                  <c:v>1.6124693454981558E-2</c:v>
                </c:pt>
                <c:pt idx="47">
                  <c:v>3.757881350886929E-2</c:v>
                </c:pt>
                <c:pt idx="48">
                  <c:v>7.7812567147895306E-2</c:v>
                </c:pt>
                <c:pt idx="49">
                  <c:v>-5.0012847599654062E-2</c:v>
                </c:pt>
                <c:pt idx="50">
                  <c:v>-0.14292917948749914</c:v>
                </c:pt>
                <c:pt idx="51">
                  <c:v>-7.352127092461881E-3</c:v>
                </c:pt>
                <c:pt idx="52">
                  <c:v>-3.867793754172468E-3</c:v>
                </c:pt>
                <c:pt idx="53">
                  <c:v>-2.353760514890265E-2</c:v>
                </c:pt>
                <c:pt idx="54">
                  <c:v>7.3398617745655162E-2</c:v>
                </c:pt>
                <c:pt idx="55">
                  <c:v>4.9816960847036296E-2</c:v>
                </c:pt>
                <c:pt idx="56">
                  <c:v>5.8471869951329108E-2</c:v>
                </c:pt>
                <c:pt idx="57">
                  <c:v>-4.1238189302271057E-2</c:v>
                </c:pt>
                <c:pt idx="58">
                  <c:v>-2.6341834334068188E-2</c:v>
                </c:pt>
                <c:pt idx="59">
                  <c:v>2.4052224955342351E-2</c:v>
                </c:pt>
                <c:pt idx="60">
                  <c:v>6.7019176891394108E-4</c:v>
                </c:pt>
                <c:pt idx="61">
                  <c:v>-5.5982895244903512E-2</c:v>
                </c:pt>
                <c:pt idx="62">
                  <c:v>-5.1243116275808138E-2</c:v>
                </c:pt>
                <c:pt idx="63">
                  <c:v>-4.0472462786411534E-2</c:v>
                </c:pt>
                <c:pt idx="64">
                  <c:v>5.3185040983101166E-2</c:v>
                </c:pt>
                <c:pt idx="65">
                  <c:v>1.8002745208438066E-2</c:v>
                </c:pt>
                <c:pt idx="66">
                  <c:v>-1.1173898937405938E-3</c:v>
                </c:pt>
                <c:pt idx="67">
                  <c:v>-9.2153734313817782E-3</c:v>
                </c:pt>
                <c:pt idx="68">
                  <c:v>-5.3119008585973793E-2</c:v>
                </c:pt>
                <c:pt idx="69">
                  <c:v>-4.8374344196490726E-2</c:v>
                </c:pt>
                <c:pt idx="70">
                  <c:v>5.6481893109845487E-4</c:v>
                </c:pt>
                <c:pt idx="71">
                  <c:v>-4.1647530484145684E-2</c:v>
                </c:pt>
                <c:pt idx="72">
                  <c:v>3.1491701915472778E-2</c:v>
                </c:pt>
                <c:pt idx="73">
                  <c:v>-8.5704897128281943E-2</c:v>
                </c:pt>
                <c:pt idx="74">
                  <c:v>-0.1203925120611495</c:v>
                </c:pt>
                <c:pt idx="75">
                  <c:v>5.0936469988045907E-2</c:v>
                </c:pt>
                <c:pt idx="76">
                  <c:v>-3.6395953399594436E-2</c:v>
                </c:pt>
                <c:pt idx="77">
                  <c:v>-3.4185174877323206E-4</c:v>
                </c:pt>
                <c:pt idx="78">
                  <c:v>0.10041388250013845</c:v>
                </c:pt>
                <c:pt idx="79">
                  <c:v>7.3001503478909921E-2</c:v>
                </c:pt>
                <c:pt idx="80">
                  <c:v>4.4015802596172542E-2</c:v>
                </c:pt>
                <c:pt idx="81">
                  <c:v>5.6987033759975568E-2</c:v>
                </c:pt>
                <c:pt idx="82">
                  <c:v>-6.5421686207628282E-2</c:v>
                </c:pt>
                <c:pt idx="83">
                  <c:v>-5.2345454092721372E-2</c:v>
                </c:pt>
                <c:pt idx="84">
                  <c:v>3.1319046083256613E-2</c:v>
                </c:pt>
                <c:pt idx="85">
                  <c:v>5.105817120302001E-2</c:v>
                </c:pt>
                <c:pt idx="86">
                  <c:v>-8.5248697260742468E-2</c:v>
                </c:pt>
                <c:pt idx="87">
                  <c:v>3.9145377387254723E-2</c:v>
                </c:pt>
                <c:pt idx="88">
                  <c:v>3.7878501414715188E-2</c:v>
                </c:pt>
                <c:pt idx="89">
                  <c:v>-5.8792181741964267E-3</c:v>
                </c:pt>
                <c:pt idx="90">
                  <c:v>9.0091899522683469E-2</c:v>
                </c:pt>
                <c:pt idx="91">
                  <c:v>-5.4297908791567668E-3</c:v>
                </c:pt>
                <c:pt idx="92">
                  <c:v>-7.6031841231123776E-2</c:v>
                </c:pt>
                <c:pt idx="93">
                  <c:v>-7.8764921407977723E-2</c:v>
                </c:pt>
                <c:pt idx="94">
                  <c:v>1.144993921639733E-2</c:v>
                </c:pt>
                <c:pt idx="95">
                  <c:v>2.7602750035388392E-2</c:v>
                </c:pt>
                <c:pt idx="96">
                  <c:v>-3.0286172729897278E-2</c:v>
                </c:pt>
                <c:pt idx="97">
                  <c:v>4.3526116342592222E-2</c:v>
                </c:pt>
                <c:pt idx="98">
                  <c:v>7.5408622936778982E-2</c:v>
                </c:pt>
                <c:pt idx="99">
                  <c:v>-9.9874610019948917E-3</c:v>
                </c:pt>
                <c:pt idx="100">
                  <c:v>-1.0228117974174972E-2</c:v>
                </c:pt>
                <c:pt idx="101">
                  <c:v>0.10219241195163549</c:v>
                </c:pt>
                <c:pt idx="102">
                  <c:v>6.2071633301670627E-2</c:v>
                </c:pt>
                <c:pt idx="103">
                  <c:v>-8.7390477748183301E-2</c:v>
                </c:pt>
                <c:pt idx="104">
                  <c:v>-3.99987774218186E-2</c:v>
                </c:pt>
                <c:pt idx="105">
                  <c:v>6.3466603026880369E-2</c:v>
                </c:pt>
                <c:pt idx="106">
                  <c:v>4.3214521596568661E-2</c:v>
                </c:pt>
                <c:pt idx="107">
                  <c:v>0.11086962540105284</c:v>
                </c:pt>
                <c:pt idx="108">
                  <c:v>5.2837089213614782E-2</c:v>
                </c:pt>
                <c:pt idx="109">
                  <c:v>-4.996862902142471E-2</c:v>
                </c:pt>
                <c:pt idx="110">
                  <c:v>4.1200432489626751E-2</c:v>
                </c:pt>
                <c:pt idx="111">
                  <c:v>-2.0987860087523236E-2</c:v>
                </c:pt>
                <c:pt idx="112">
                  <c:v>-0.12098423095378584</c:v>
                </c:pt>
                <c:pt idx="113">
                  <c:v>-6.5222132585674539E-2</c:v>
                </c:pt>
                <c:pt idx="114">
                  <c:v>-9.5939183110340748E-2</c:v>
                </c:pt>
                <c:pt idx="115">
                  <c:v>7.6728203730142969E-2</c:v>
                </c:pt>
                <c:pt idx="116">
                  <c:v>-7.3786381160624248E-2</c:v>
                </c:pt>
                <c:pt idx="117">
                  <c:v>3.9283669913219459E-2</c:v>
                </c:pt>
                <c:pt idx="118">
                  <c:v>1.2592189652149463E-2</c:v>
                </c:pt>
                <c:pt idx="119">
                  <c:v>-1.1568620539214904E-2</c:v>
                </c:pt>
                <c:pt idx="120">
                  <c:v>7.9527324468094976E-2</c:v>
                </c:pt>
                <c:pt idx="121">
                  <c:v>-3.8670870063449443E-2</c:v>
                </c:pt>
                <c:pt idx="122">
                  <c:v>-0.10404331567916447</c:v>
                </c:pt>
                <c:pt idx="123">
                  <c:v>-0.1191325417418715</c:v>
                </c:pt>
                <c:pt idx="124">
                  <c:v>-7.3998135648479749E-2</c:v>
                </c:pt>
                <c:pt idx="125">
                  <c:v>-6.5763806726678878E-2</c:v>
                </c:pt>
                <c:pt idx="126">
                  <c:v>2.4645491080299519E-2</c:v>
                </c:pt>
                <c:pt idx="127">
                  <c:v>5.4264849654017441E-2</c:v>
                </c:pt>
                <c:pt idx="128">
                  <c:v>-0.11339625608535918</c:v>
                </c:pt>
                <c:pt idx="129">
                  <c:v>-3.4913063680359666E-2</c:v>
                </c:pt>
                <c:pt idx="130">
                  <c:v>-2.8501117324818685E-2</c:v>
                </c:pt>
                <c:pt idx="131">
                  <c:v>0.11008591237401791</c:v>
                </c:pt>
                <c:pt idx="132">
                  <c:v>-5.2913385412849762E-2</c:v>
                </c:pt>
                <c:pt idx="133">
                  <c:v>-0.11832687628771434</c:v>
                </c:pt>
                <c:pt idx="134">
                  <c:v>-0.11846494769437189</c:v>
                </c:pt>
                <c:pt idx="135">
                  <c:v>9.61603691875315E-2</c:v>
                </c:pt>
                <c:pt idx="136">
                  <c:v>-7.3384625988727609E-2</c:v>
                </c:pt>
                <c:pt idx="137">
                  <c:v>0.21022433510229047</c:v>
                </c:pt>
                <c:pt idx="138">
                  <c:v>0.1903558001692055</c:v>
                </c:pt>
                <c:pt idx="139">
                  <c:v>1.5264066415462912E-2</c:v>
                </c:pt>
                <c:pt idx="140">
                  <c:v>2.0130600736371265E-2</c:v>
                </c:pt>
                <c:pt idx="141">
                  <c:v>0.16707554202322028</c:v>
                </c:pt>
                <c:pt idx="142">
                  <c:v>7.8269511141132397E-2</c:v>
                </c:pt>
                <c:pt idx="143">
                  <c:v>0.11743322105724695</c:v>
                </c:pt>
                <c:pt idx="144">
                  <c:v>-4.115575300784189E-2</c:v>
                </c:pt>
              </c:numCache>
            </c:numRef>
          </c:xVal>
          <c:yVal>
            <c:numRef>
              <c:f>'No lag'!$C$25:$C$169</c:f>
              <c:numCache>
                <c:formatCode>General</c:formatCode>
                <c:ptCount val="145"/>
                <c:pt idx="0">
                  <c:v>-6.791961266929338E-3</c:v>
                </c:pt>
                <c:pt idx="1">
                  <c:v>1.1569601575260399E-2</c:v>
                </c:pt>
                <c:pt idx="2">
                  <c:v>4.2513665844435755E-3</c:v>
                </c:pt>
                <c:pt idx="3">
                  <c:v>-5.8239378003576165E-3</c:v>
                </c:pt>
                <c:pt idx="4">
                  <c:v>-8.477408104192171E-3</c:v>
                </c:pt>
                <c:pt idx="5">
                  <c:v>-8.8827760896311586E-4</c:v>
                </c:pt>
                <c:pt idx="6">
                  <c:v>-6.7945074939821701E-2</c:v>
                </c:pt>
                <c:pt idx="7">
                  <c:v>-4.964506686498114E-3</c:v>
                </c:pt>
                <c:pt idx="8">
                  <c:v>-1.3151135628141495E-2</c:v>
                </c:pt>
                <c:pt idx="9">
                  <c:v>-1.5055415208084904E-2</c:v>
                </c:pt>
                <c:pt idx="10">
                  <c:v>-5.1758181134494111E-2</c:v>
                </c:pt>
                <c:pt idx="11">
                  <c:v>-3.3257524196751952E-3</c:v>
                </c:pt>
                <c:pt idx="12">
                  <c:v>-3.4985650924866607E-2</c:v>
                </c:pt>
                <c:pt idx="13">
                  <c:v>-0.12014375761373934</c:v>
                </c:pt>
                <c:pt idx="14">
                  <c:v>-7.7391158557462869E-2</c:v>
                </c:pt>
                <c:pt idx="15">
                  <c:v>6.9835395028686201E-2</c:v>
                </c:pt>
                <c:pt idx="16">
                  <c:v>0.1251879539412645</c:v>
                </c:pt>
                <c:pt idx="17">
                  <c:v>5.1285710306495411E-2</c:v>
                </c:pt>
                <c:pt idx="18">
                  <c:v>2.7133713494080107E-2</c:v>
                </c:pt>
                <c:pt idx="19">
                  <c:v>7.9877437576089019E-2</c:v>
                </c:pt>
                <c:pt idx="20">
                  <c:v>7.6237399697954358E-3</c:v>
                </c:pt>
                <c:pt idx="21">
                  <c:v>-3.2590701588382121E-2</c:v>
                </c:pt>
                <c:pt idx="22">
                  <c:v>-1.0863294708318684E-2</c:v>
                </c:pt>
                <c:pt idx="23">
                  <c:v>-3.1279374019307062E-2</c:v>
                </c:pt>
                <c:pt idx="24">
                  <c:v>-9.1172593500919476E-3</c:v>
                </c:pt>
                <c:pt idx="25">
                  <c:v>2.5346787725971019E-2</c:v>
                </c:pt>
                <c:pt idx="26">
                  <c:v>-1.0234832446809009E-3</c:v>
                </c:pt>
                <c:pt idx="27">
                  <c:v>3.9507247051157254E-2</c:v>
                </c:pt>
                <c:pt idx="28">
                  <c:v>2.6173050824030517E-3</c:v>
                </c:pt>
                <c:pt idx="29">
                  <c:v>5.8667495178322364E-2</c:v>
                </c:pt>
                <c:pt idx="30">
                  <c:v>-2.6663711968408711E-2</c:v>
                </c:pt>
                <c:pt idx="31">
                  <c:v>-8.6378580254964463E-2</c:v>
                </c:pt>
                <c:pt idx="32">
                  <c:v>-2.3351204804640528E-2</c:v>
                </c:pt>
                <c:pt idx="33">
                  <c:v>-7.4868937103370795E-2</c:v>
                </c:pt>
                <c:pt idx="34">
                  <c:v>-3.6660380407510497E-2</c:v>
                </c:pt>
                <c:pt idx="35">
                  <c:v>0.25881926133388949</c:v>
                </c:pt>
                <c:pt idx="36">
                  <c:v>0.29483076263109392</c:v>
                </c:pt>
                <c:pt idx="37">
                  <c:v>0.13693769538868567</c:v>
                </c:pt>
                <c:pt idx="38">
                  <c:v>-6.6047052868848793E-3</c:v>
                </c:pt>
                <c:pt idx="39">
                  <c:v>-9.9339199328926653E-2</c:v>
                </c:pt>
                <c:pt idx="40">
                  <c:v>-0.10388224517689704</c:v>
                </c:pt>
                <c:pt idx="41">
                  <c:v>-0.25904802853592152</c:v>
                </c:pt>
                <c:pt idx="42">
                  <c:v>-8.9872276967316853E-2</c:v>
                </c:pt>
                <c:pt idx="43">
                  <c:v>-1.5526938511805004E-3</c:v>
                </c:pt>
                <c:pt idx="44">
                  <c:v>3.9345196112177711E-2</c:v>
                </c:pt>
                <c:pt idx="45">
                  <c:v>-1.2209637447108014E-2</c:v>
                </c:pt>
                <c:pt idx="46">
                  <c:v>2.2719878394722476E-2</c:v>
                </c:pt>
                <c:pt idx="47">
                  <c:v>1.5734802955564727E-2</c:v>
                </c:pt>
                <c:pt idx="48">
                  <c:v>1.9613471500956662E-2</c:v>
                </c:pt>
                <c:pt idx="49">
                  <c:v>6.5003693202915228E-2</c:v>
                </c:pt>
                <c:pt idx="50">
                  <c:v>4.8115871216557873E-2</c:v>
                </c:pt>
                <c:pt idx="51">
                  <c:v>-0.10943819356000806</c:v>
                </c:pt>
                <c:pt idx="52">
                  <c:v>-5.3173429049946062E-2</c:v>
                </c:pt>
                <c:pt idx="53">
                  <c:v>-1.4446084891207595E-2</c:v>
                </c:pt>
                <c:pt idx="54">
                  <c:v>-3.6645510940464063E-3</c:v>
                </c:pt>
                <c:pt idx="55">
                  <c:v>1.3321679963760637E-2</c:v>
                </c:pt>
                <c:pt idx="56">
                  <c:v>3.0747282861180308E-2</c:v>
                </c:pt>
                <c:pt idx="57">
                  <c:v>7.5170826457604076E-2</c:v>
                </c:pt>
                <c:pt idx="58">
                  <c:v>1.8613805008347521E-2</c:v>
                </c:pt>
                <c:pt idx="59">
                  <c:v>-3.2565442794044691E-2</c:v>
                </c:pt>
                <c:pt idx="60">
                  <c:v>-6.1921394146006014E-3</c:v>
                </c:pt>
                <c:pt idx="61">
                  <c:v>1.3559404971344688E-2</c:v>
                </c:pt>
                <c:pt idx="62">
                  <c:v>-2.9655309267053055E-2</c:v>
                </c:pt>
                <c:pt idx="63">
                  <c:v>-3.9006028992934885E-2</c:v>
                </c:pt>
                <c:pt idx="64">
                  <c:v>-5.9467090935963848E-2</c:v>
                </c:pt>
                <c:pt idx="65">
                  <c:v>9.4897984277328394E-3</c:v>
                </c:pt>
                <c:pt idx="66">
                  <c:v>2.4333081352345423E-2</c:v>
                </c:pt>
                <c:pt idx="67">
                  <c:v>2.2836002869336326E-2</c:v>
                </c:pt>
                <c:pt idx="68">
                  <c:v>-1.7656050512206839E-4</c:v>
                </c:pt>
                <c:pt idx="69">
                  <c:v>-1.9334530785463475E-2</c:v>
                </c:pt>
                <c:pt idx="70">
                  <c:v>-6.1383521712136277E-2</c:v>
                </c:pt>
                <c:pt idx="71">
                  <c:v>-8.5441680257055327E-3</c:v>
                </c:pt>
                <c:pt idx="72">
                  <c:v>-2.3564080016153115E-2</c:v>
                </c:pt>
                <c:pt idx="73">
                  <c:v>2.8982390112886832E-2</c:v>
                </c:pt>
                <c:pt idx="74">
                  <c:v>-7.0137739672382453E-3</c:v>
                </c:pt>
                <c:pt idx="75">
                  <c:v>-0.11950678686412836</c:v>
                </c:pt>
                <c:pt idx="76">
                  <c:v>2.4507840317385541E-2</c:v>
                </c:pt>
                <c:pt idx="77">
                  <c:v>2.994817780206523E-3</c:v>
                </c:pt>
                <c:pt idx="78">
                  <c:v>-4.4742303299367445E-2</c:v>
                </c:pt>
                <c:pt idx="79">
                  <c:v>3.7714721581731926E-2</c:v>
                </c:pt>
                <c:pt idx="80">
                  <c:v>4.7956398163510675E-2</c:v>
                </c:pt>
                <c:pt idx="81">
                  <c:v>3.6060875061256853E-2</c:v>
                </c:pt>
                <c:pt idx="82">
                  <c:v>7.641283440884214E-2</c:v>
                </c:pt>
                <c:pt idx="83">
                  <c:v>1.1392884091015331E-2</c:v>
                </c:pt>
                <c:pt idx="84">
                  <c:v>-4.4700385249623914E-2</c:v>
                </c:pt>
                <c:pt idx="85">
                  <c:v>-2.8262390685056871E-2</c:v>
                </c:pt>
                <c:pt idx="86">
                  <c:v>4.4764711904440979E-2</c:v>
                </c:pt>
                <c:pt idx="87">
                  <c:v>-1.9801442326582638E-2</c:v>
                </c:pt>
                <c:pt idx="88">
                  <c:v>9.7017685861361894E-3</c:v>
                </c:pt>
                <c:pt idx="89">
                  <c:v>3.1357472085307266E-2</c:v>
                </c:pt>
                <c:pt idx="90">
                  <c:v>-1.2716503074916931E-2</c:v>
                </c:pt>
                <c:pt idx="91">
                  <c:v>3.2666928303551057E-2</c:v>
                </c:pt>
                <c:pt idx="92">
                  <c:v>2.3707867283222037E-2</c:v>
                </c:pt>
                <c:pt idx="93">
                  <c:v>-3.877642812363237E-2</c:v>
                </c:pt>
                <c:pt idx="94">
                  <c:v>-6.3358840277259007E-2</c:v>
                </c:pt>
                <c:pt idx="95">
                  <c:v>-1.6966927629428929E-2</c:v>
                </c:pt>
                <c:pt idx="96">
                  <c:v>1.7041942460477133E-2</c:v>
                </c:pt>
                <c:pt idx="97">
                  <c:v>-2.8576496242274235E-2</c:v>
                </c:pt>
                <c:pt idx="98">
                  <c:v>8.4119024378620788E-3</c:v>
                </c:pt>
                <c:pt idx="99">
                  <c:v>7.3580184573930937E-2</c:v>
                </c:pt>
                <c:pt idx="100">
                  <c:v>1.3751659778010907E-2</c:v>
                </c:pt>
                <c:pt idx="101">
                  <c:v>-4.4024250314342053E-2</c:v>
                </c:pt>
                <c:pt idx="102">
                  <c:v>1.6375756584755589E-2</c:v>
                </c:pt>
                <c:pt idx="103">
                  <c:v>4.6529855656531116E-2</c:v>
                </c:pt>
                <c:pt idx="104">
                  <c:v>-3.5276601815466139E-3</c:v>
                </c:pt>
                <c:pt idx="105">
                  <c:v>-1.9549776805865258E-2</c:v>
                </c:pt>
                <c:pt idx="106">
                  <c:v>1.4200240066894309E-2</c:v>
                </c:pt>
                <c:pt idx="107">
                  <c:v>8.5376392164392828E-3</c:v>
                </c:pt>
                <c:pt idx="108">
                  <c:v>4.1781562309542435E-2</c:v>
                </c:pt>
                <c:pt idx="109">
                  <c:v>7.4746932921827408E-2</c:v>
                </c:pt>
                <c:pt idx="110">
                  <c:v>-5.8331273581960158E-3</c:v>
                </c:pt>
                <c:pt idx="111">
                  <c:v>2.7871880969688109E-2</c:v>
                </c:pt>
                <c:pt idx="112">
                  <c:v>2.8174861163762031E-2</c:v>
                </c:pt>
                <c:pt idx="113">
                  <c:v>-6.9841966763712127E-2</c:v>
                </c:pt>
                <c:pt idx="114">
                  <c:v>-5.0635481687819089E-2</c:v>
                </c:pt>
                <c:pt idx="115">
                  <c:v>-7.7062218235709773E-2</c:v>
                </c:pt>
                <c:pt idx="116">
                  <c:v>4.2922651102139102E-2</c:v>
                </c:pt>
                <c:pt idx="117">
                  <c:v>-4.4911457392921232E-2</c:v>
                </c:pt>
                <c:pt idx="118">
                  <c:v>-3.3439192318907213E-2</c:v>
                </c:pt>
                <c:pt idx="119">
                  <c:v>2.1688298410378993E-2</c:v>
                </c:pt>
                <c:pt idx="120">
                  <c:v>-2.9416186006680708E-3</c:v>
                </c:pt>
                <c:pt idx="121">
                  <c:v>4.2620166375415859E-2</c:v>
                </c:pt>
                <c:pt idx="122">
                  <c:v>3.5353522347203223E-2</c:v>
                </c:pt>
                <c:pt idx="123">
                  <c:v>-8.6159757973957432E-2</c:v>
                </c:pt>
                <c:pt idx="124">
                  <c:v>-0.15158622641820754</c:v>
                </c:pt>
                <c:pt idx="125">
                  <c:v>-9.8607778158016343E-2</c:v>
                </c:pt>
                <c:pt idx="126">
                  <c:v>-9.0752801699561361E-2</c:v>
                </c:pt>
                <c:pt idx="127">
                  <c:v>2.4788070527583701E-2</c:v>
                </c:pt>
                <c:pt idx="128">
                  <c:v>4.7513164549281769E-2</c:v>
                </c:pt>
                <c:pt idx="129">
                  <c:v>-2.8805306021333615E-2</c:v>
                </c:pt>
                <c:pt idx="130">
                  <c:v>7.3894410791248907E-3</c:v>
                </c:pt>
                <c:pt idx="131">
                  <c:v>-5.2970513027321926E-2</c:v>
                </c:pt>
                <c:pt idx="132">
                  <c:v>9.3176615424234957E-2</c:v>
                </c:pt>
                <c:pt idx="133">
                  <c:v>1.6714987358820911E-2</c:v>
                </c:pt>
                <c:pt idx="134">
                  <c:v>-4.0693219466218483E-2</c:v>
                </c:pt>
                <c:pt idx="135">
                  <c:v>-0.1477706894790185</c:v>
                </c:pt>
                <c:pt idx="136">
                  <c:v>2.6275952635168864E-2</c:v>
                </c:pt>
                <c:pt idx="137">
                  <c:v>-6.8983681207654801E-2</c:v>
                </c:pt>
                <c:pt idx="138">
                  <c:v>6.030091625773254E-3</c:v>
                </c:pt>
                <c:pt idx="139">
                  <c:v>0.27043673680711611</c:v>
                </c:pt>
                <c:pt idx="140">
                  <c:v>4.5774820051484491E-2</c:v>
                </c:pt>
                <c:pt idx="141">
                  <c:v>-1.7401850883398125E-2</c:v>
                </c:pt>
                <c:pt idx="142">
                  <c:v>8.6481792512111966E-2</c:v>
                </c:pt>
                <c:pt idx="143">
                  <c:v>6.1348274723821414E-2</c:v>
                </c:pt>
                <c:pt idx="144">
                  <c:v>0.11670313320434963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F-482D-8BE1-C183C3C1D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696351"/>
        <c:axId val="1"/>
      </c:scatterChart>
      <c:valAx>
        <c:axId val="1100696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Variable 1</a:t>
                </a:r>
              </a:p>
            </c:rich>
          </c:tx>
          <c:layout>
            <c:manualLayout>
              <c:xMode val="edge"/>
              <c:yMode val="edge"/>
              <c:x val="0.42448024617575625"/>
              <c:y val="0.780346820809248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35260115606936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69635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 Variable 1  Residual Plot</a:t>
            </a:r>
          </a:p>
        </c:rich>
      </c:tx>
      <c:layout>
        <c:manualLayout>
          <c:xMode val="edge"/>
          <c:yMode val="edge"/>
          <c:x val="0.23437559604796357"/>
          <c:y val="4.6242774566473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170110499345"/>
          <c:y val="0.3583815028901734"/>
          <c:w val="0.79427285327365438"/>
          <c:h val="0.358381502890173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Data!$K$8:$K$152</c:f>
              <c:numCache>
                <c:formatCode>General</c:formatCode>
                <c:ptCount val="145"/>
                <c:pt idx="0">
                  <c:v>-4.4666708362012413E-2</c:v>
                </c:pt>
                <c:pt idx="1">
                  <c:v>-3.2496793029883397E-2</c:v>
                </c:pt>
                <c:pt idx="2">
                  <c:v>2.6018767821702826E-2</c:v>
                </c:pt>
                <c:pt idx="3">
                  <c:v>-5.3185742922254274E-2</c:v>
                </c:pt>
                <c:pt idx="4">
                  <c:v>-2.2125634928655838E-2</c:v>
                </c:pt>
                <c:pt idx="5">
                  <c:v>-3.1022848579715382E-2</c:v>
                </c:pt>
                <c:pt idx="6">
                  <c:v>-6.815028723134324E-2</c:v>
                </c:pt>
                <c:pt idx="7">
                  <c:v>-6.8519229646050214E-2</c:v>
                </c:pt>
                <c:pt idx="8">
                  <c:v>0.11422750446604377</c:v>
                </c:pt>
                <c:pt idx="9">
                  <c:v>-9.7021026156238512E-3</c:v>
                </c:pt>
                <c:pt idx="10">
                  <c:v>-5.304136083806657E-2</c:v>
                </c:pt>
                <c:pt idx="11">
                  <c:v>-4.405026514064482E-2</c:v>
                </c:pt>
                <c:pt idx="12">
                  <c:v>2.3004627836035159E-3</c:v>
                </c:pt>
                <c:pt idx="13">
                  <c:v>-0.11550372706050467</c:v>
                </c:pt>
                <c:pt idx="14">
                  <c:v>-6.748797223081919E-2</c:v>
                </c:pt>
                <c:pt idx="15">
                  <c:v>3.9410976173143888E-2</c:v>
                </c:pt>
                <c:pt idx="16">
                  <c:v>0.16012408226636823</c:v>
                </c:pt>
                <c:pt idx="17">
                  <c:v>0.10892159542643776</c:v>
                </c:pt>
                <c:pt idx="18">
                  <c:v>-1.4589501073994718E-2</c:v>
                </c:pt>
                <c:pt idx="19">
                  <c:v>0.1121501852938122</c:v>
                </c:pt>
                <c:pt idx="20">
                  <c:v>5.605633170507484E-2</c:v>
                </c:pt>
                <c:pt idx="21">
                  <c:v>-7.4437432222340658E-2</c:v>
                </c:pt>
                <c:pt idx="22">
                  <c:v>-4.5171671049431081E-2</c:v>
                </c:pt>
                <c:pt idx="23">
                  <c:v>1.2521235428846172E-2</c:v>
                </c:pt>
                <c:pt idx="24">
                  <c:v>-3.7311950843479609E-2</c:v>
                </c:pt>
                <c:pt idx="25">
                  <c:v>4.1196412832771291E-2</c:v>
                </c:pt>
                <c:pt idx="26">
                  <c:v>6.6569386131643357E-2</c:v>
                </c:pt>
                <c:pt idx="27">
                  <c:v>6.8472426807599362E-3</c:v>
                </c:pt>
                <c:pt idx="28">
                  <c:v>3.6292869122993718E-2</c:v>
                </c:pt>
                <c:pt idx="29">
                  <c:v>5.5444514687130603E-2</c:v>
                </c:pt>
                <c:pt idx="30">
                  <c:v>-5.4453127595114705E-2</c:v>
                </c:pt>
                <c:pt idx="31">
                  <c:v>-7.6066918574538026E-2</c:v>
                </c:pt>
                <c:pt idx="32">
                  <c:v>-0.10095709098992983</c:v>
                </c:pt>
                <c:pt idx="33">
                  <c:v>3.5959404665082124E-3</c:v>
                </c:pt>
                <c:pt idx="34">
                  <c:v>-6.4907508272084954E-2</c:v>
                </c:pt>
                <c:pt idx="35">
                  <c:v>0.11473551979174713</c:v>
                </c:pt>
                <c:pt idx="36">
                  <c:v>0.44269467048431027</c:v>
                </c:pt>
                <c:pt idx="37">
                  <c:v>0.24868653035268856</c:v>
                </c:pt>
                <c:pt idx="38">
                  <c:v>2.6014959221844394E-2</c:v>
                </c:pt>
                <c:pt idx="39">
                  <c:v>-8.9258503332472594E-2</c:v>
                </c:pt>
                <c:pt idx="40">
                  <c:v>-0.16531705337404187</c:v>
                </c:pt>
                <c:pt idx="41">
                  <c:v>-0.1737095174229992</c:v>
                </c:pt>
                <c:pt idx="42">
                  <c:v>-0.19729704618315644</c:v>
                </c:pt>
                <c:pt idx="43">
                  <c:v>4.8276241613579808E-3</c:v>
                </c:pt>
                <c:pt idx="44">
                  <c:v>-1.6083451220379038E-3</c:v>
                </c:pt>
                <c:pt idx="45">
                  <c:v>-3.2504337901623922E-3</c:v>
                </c:pt>
                <c:pt idx="46">
                  <c:v>-5.6141193669405016E-2</c:v>
                </c:pt>
                <c:pt idx="47">
                  <c:v>6.6143757019711702E-2</c:v>
                </c:pt>
                <c:pt idx="48">
                  <c:v>1.6124693454981558E-2</c:v>
                </c:pt>
                <c:pt idx="49">
                  <c:v>3.757881350886929E-2</c:v>
                </c:pt>
                <c:pt idx="50">
                  <c:v>7.7812567147895306E-2</c:v>
                </c:pt>
                <c:pt idx="51">
                  <c:v>-5.0012847599654062E-2</c:v>
                </c:pt>
                <c:pt idx="52">
                  <c:v>-0.14292917948749914</c:v>
                </c:pt>
                <c:pt idx="53">
                  <c:v>-7.352127092461881E-3</c:v>
                </c:pt>
                <c:pt idx="54">
                  <c:v>-3.867793754172468E-3</c:v>
                </c:pt>
                <c:pt idx="55">
                  <c:v>-2.353760514890265E-2</c:v>
                </c:pt>
                <c:pt idx="56">
                  <c:v>7.3398617745655162E-2</c:v>
                </c:pt>
                <c:pt idx="57">
                  <c:v>4.9816960847036296E-2</c:v>
                </c:pt>
                <c:pt idx="58">
                  <c:v>5.8471869951329108E-2</c:v>
                </c:pt>
                <c:pt idx="59">
                  <c:v>-4.1238189302271057E-2</c:v>
                </c:pt>
                <c:pt idx="60">
                  <c:v>-2.6341834334068188E-2</c:v>
                </c:pt>
                <c:pt idx="61">
                  <c:v>2.4052224955342351E-2</c:v>
                </c:pt>
                <c:pt idx="62">
                  <c:v>6.7019176891394108E-4</c:v>
                </c:pt>
                <c:pt idx="63">
                  <c:v>-5.5982895244903512E-2</c:v>
                </c:pt>
                <c:pt idx="64">
                  <c:v>-5.1243116275808138E-2</c:v>
                </c:pt>
                <c:pt idx="65">
                  <c:v>-4.0472462786411534E-2</c:v>
                </c:pt>
                <c:pt idx="66">
                  <c:v>5.3185040983101166E-2</c:v>
                </c:pt>
                <c:pt idx="67">
                  <c:v>1.8002745208438066E-2</c:v>
                </c:pt>
                <c:pt idx="68">
                  <c:v>-1.1173898937405938E-3</c:v>
                </c:pt>
                <c:pt idx="69">
                  <c:v>-9.2153734313817782E-3</c:v>
                </c:pt>
                <c:pt idx="70">
                  <c:v>-5.3119008585973793E-2</c:v>
                </c:pt>
                <c:pt idx="71">
                  <c:v>-4.8374344196490726E-2</c:v>
                </c:pt>
                <c:pt idx="72">
                  <c:v>5.6481893109845487E-4</c:v>
                </c:pt>
                <c:pt idx="73">
                  <c:v>-4.1647530484145684E-2</c:v>
                </c:pt>
                <c:pt idx="74">
                  <c:v>3.1491701915472778E-2</c:v>
                </c:pt>
                <c:pt idx="75">
                  <c:v>-8.5704897128281943E-2</c:v>
                </c:pt>
                <c:pt idx="76">
                  <c:v>-0.1203925120611495</c:v>
                </c:pt>
                <c:pt idx="77">
                  <c:v>5.0936469988045907E-2</c:v>
                </c:pt>
                <c:pt idx="78">
                  <c:v>-3.6395953399594436E-2</c:v>
                </c:pt>
                <c:pt idx="79">
                  <c:v>-3.4185174877323206E-4</c:v>
                </c:pt>
                <c:pt idx="80">
                  <c:v>0.10041388250013845</c:v>
                </c:pt>
                <c:pt idx="81">
                  <c:v>7.3001503478909921E-2</c:v>
                </c:pt>
                <c:pt idx="82">
                  <c:v>4.4015802596172542E-2</c:v>
                </c:pt>
                <c:pt idx="83">
                  <c:v>5.6987033759975568E-2</c:v>
                </c:pt>
                <c:pt idx="84">
                  <c:v>-6.5421686207628282E-2</c:v>
                </c:pt>
                <c:pt idx="85">
                  <c:v>-5.2345454092721372E-2</c:v>
                </c:pt>
                <c:pt idx="86">
                  <c:v>3.1319046083256613E-2</c:v>
                </c:pt>
                <c:pt idx="87">
                  <c:v>5.105817120302001E-2</c:v>
                </c:pt>
                <c:pt idx="88">
                  <c:v>-8.5248697260742468E-2</c:v>
                </c:pt>
                <c:pt idx="89">
                  <c:v>3.9145377387254723E-2</c:v>
                </c:pt>
                <c:pt idx="90">
                  <c:v>3.7878501414715188E-2</c:v>
                </c:pt>
                <c:pt idx="91">
                  <c:v>-5.8792181741964267E-3</c:v>
                </c:pt>
                <c:pt idx="92">
                  <c:v>9.0091899522683469E-2</c:v>
                </c:pt>
                <c:pt idx="93">
                  <c:v>-5.4297908791567668E-3</c:v>
                </c:pt>
                <c:pt idx="94">
                  <c:v>-7.6031841231123776E-2</c:v>
                </c:pt>
                <c:pt idx="95">
                  <c:v>-7.8764921407977723E-2</c:v>
                </c:pt>
                <c:pt idx="96">
                  <c:v>1.144993921639733E-2</c:v>
                </c:pt>
                <c:pt idx="97">
                  <c:v>2.7602750035388392E-2</c:v>
                </c:pt>
                <c:pt idx="98">
                  <c:v>-3.0286172729897278E-2</c:v>
                </c:pt>
                <c:pt idx="99">
                  <c:v>4.3526116342592222E-2</c:v>
                </c:pt>
                <c:pt idx="100">
                  <c:v>7.5408622936778982E-2</c:v>
                </c:pt>
                <c:pt idx="101">
                  <c:v>-9.9874610019948917E-3</c:v>
                </c:pt>
                <c:pt idx="102">
                  <c:v>-1.0228117974174972E-2</c:v>
                </c:pt>
                <c:pt idx="103">
                  <c:v>0.10219241195163549</c:v>
                </c:pt>
                <c:pt idx="104">
                  <c:v>6.2071633301670627E-2</c:v>
                </c:pt>
                <c:pt idx="105">
                  <c:v>-8.7390477748183301E-2</c:v>
                </c:pt>
                <c:pt idx="106">
                  <c:v>-3.99987774218186E-2</c:v>
                </c:pt>
                <c:pt idx="107">
                  <c:v>6.3466603026880369E-2</c:v>
                </c:pt>
                <c:pt idx="108">
                  <c:v>4.3214521596568661E-2</c:v>
                </c:pt>
                <c:pt idx="109">
                  <c:v>0.11086962540105284</c:v>
                </c:pt>
                <c:pt idx="110">
                  <c:v>5.2837089213614782E-2</c:v>
                </c:pt>
                <c:pt idx="111">
                  <c:v>-4.996862902142471E-2</c:v>
                </c:pt>
                <c:pt idx="112">
                  <c:v>4.1200432489626751E-2</c:v>
                </c:pt>
                <c:pt idx="113">
                  <c:v>-2.0987860087523236E-2</c:v>
                </c:pt>
                <c:pt idx="114">
                  <c:v>-0.12098423095378584</c:v>
                </c:pt>
                <c:pt idx="115">
                  <c:v>-6.5222132585674539E-2</c:v>
                </c:pt>
                <c:pt idx="116">
                  <c:v>-9.5939183110340748E-2</c:v>
                </c:pt>
                <c:pt idx="117">
                  <c:v>7.6728203730142969E-2</c:v>
                </c:pt>
                <c:pt idx="118">
                  <c:v>-7.3786381160624248E-2</c:v>
                </c:pt>
                <c:pt idx="119">
                  <c:v>3.9283669913219459E-2</c:v>
                </c:pt>
                <c:pt idx="120">
                  <c:v>1.2592189652149463E-2</c:v>
                </c:pt>
                <c:pt idx="121">
                  <c:v>-1.1568620539214904E-2</c:v>
                </c:pt>
                <c:pt idx="122">
                  <c:v>7.9527324468094976E-2</c:v>
                </c:pt>
                <c:pt idx="123">
                  <c:v>-3.8670870063449443E-2</c:v>
                </c:pt>
                <c:pt idx="124">
                  <c:v>-0.10404331567916447</c:v>
                </c:pt>
                <c:pt idx="125">
                  <c:v>-0.1191325417418715</c:v>
                </c:pt>
                <c:pt idx="126">
                  <c:v>-7.3998135648479749E-2</c:v>
                </c:pt>
                <c:pt idx="127">
                  <c:v>-6.5763806726678878E-2</c:v>
                </c:pt>
                <c:pt idx="128">
                  <c:v>2.4645491080299519E-2</c:v>
                </c:pt>
                <c:pt idx="129">
                  <c:v>5.4264849654017441E-2</c:v>
                </c:pt>
                <c:pt idx="130">
                  <c:v>-0.11339625608535918</c:v>
                </c:pt>
                <c:pt idx="131">
                  <c:v>-3.4913063680359666E-2</c:v>
                </c:pt>
                <c:pt idx="132">
                  <c:v>-2.8501117324818685E-2</c:v>
                </c:pt>
                <c:pt idx="133">
                  <c:v>0.11008591237401791</c:v>
                </c:pt>
                <c:pt idx="134">
                  <c:v>-5.2913385412849762E-2</c:v>
                </c:pt>
                <c:pt idx="135">
                  <c:v>-0.11832687628771434</c:v>
                </c:pt>
                <c:pt idx="136">
                  <c:v>-0.11846494769437189</c:v>
                </c:pt>
                <c:pt idx="137">
                  <c:v>9.61603691875315E-2</c:v>
                </c:pt>
                <c:pt idx="138">
                  <c:v>-7.3384625988727609E-2</c:v>
                </c:pt>
                <c:pt idx="139">
                  <c:v>0.21022433510229047</c:v>
                </c:pt>
                <c:pt idx="140">
                  <c:v>0.1903558001692055</c:v>
                </c:pt>
                <c:pt idx="141">
                  <c:v>1.5264066415462912E-2</c:v>
                </c:pt>
                <c:pt idx="142">
                  <c:v>2.0130600736371265E-2</c:v>
                </c:pt>
                <c:pt idx="143">
                  <c:v>0.16707554202322028</c:v>
                </c:pt>
                <c:pt idx="144">
                  <c:v>7.8269511141132397E-2</c:v>
                </c:pt>
              </c:numCache>
            </c:numRef>
          </c:xVal>
          <c:yVal>
            <c:numRef>
              <c:f>'Lag of two'!$C$25:$C$169</c:f>
              <c:numCache>
                <c:formatCode>General</c:formatCode>
                <c:ptCount val="145"/>
                <c:pt idx="0">
                  <c:v>2.517084054419659E-2</c:v>
                </c:pt>
                <c:pt idx="1">
                  <c:v>1.9060039120693973E-2</c:v>
                </c:pt>
                <c:pt idx="2">
                  <c:v>-1.6095383021865053E-2</c:v>
                </c:pt>
                <c:pt idx="3">
                  <c:v>1.8737339257504537E-2</c:v>
                </c:pt>
                <c:pt idx="4">
                  <c:v>-1.0385052589228653E-2</c:v>
                </c:pt>
                <c:pt idx="5">
                  <c:v>2.3862018075203797E-3</c:v>
                </c:pt>
                <c:pt idx="6">
                  <c:v>-2.8542556075802916E-3</c:v>
                </c:pt>
                <c:pt idx="7">
                  <c:v>3.3316254618239796E-2</c:v>
                </c:pt>
                <c:pt idx="8">
                  <c:v>-9.2414752739215483E-2</c:v>
                </c:pt>
                <c:pt idx="9">
                  <c:v>-1.9055353864156396E-2</c:v>
                </c:pt>
                <c:pt idx="10">
                  <c:v>-2.0014695604984426E-2</c:v>
                </c:pt>
                <c:pt idx="11">
                  <c:v>-2.5927519172051425E-3</c:v>
                </c:pt>
                <c:pt idx="12">
                  <c:v>-5.119657267056886E-2</c:v>
                </c:pt>
                <c:pt idx="13">
                  <c:v>-4.3361008128624284E-2</c:v>
                </c:pt>
                <c:pt idx="14">
                  <c:v>-2.6823296013069112E-3</c:v>
                </c:pt>
                <c:pt idx="15">
                  <c:v>7.0147918106561083E-2</c:v>
                </c:pt>
                <c:pt idx="16">
                  <c:v>2.7163212054939462E-2</c:v>
                </c:pt>
                <c:pt idx="17">
                  <c:v>1.1187727553088694E-2</c:v>
                </c:pt>
                <c:pt idx="18">
                  <c:v>4.7857239635924233E-2</c:v>
                </c:pt>
                <c:pt idx="19">
                  <c:v>-2.8238230095171818E-3</c:v>
                </c:pt>
                <c:pt idx="20">
                  <c:v>-3.551604241034885E-2</c:v>
                </c:pt>
                <c:pt idx="21">
                  <c:v>1.4037373695600836E-2</c:v>
                </c:pt>
                <c:pt idx="22">
                  <c:v>7.5861470345060453E-3</c:v>
                </c:pt>
                <c:pt idx="23">
                  <c:v>-2.9832358058010378E-2</c:v>
                </c:pt>
                <c:pt idx="24">
                  <c:v>2.7339137233148327E-2</c:v>
                </c:pt>
                <c:pt idx="25">
                  <c:v>2.3414612742771491E-3</c:v>
                </c:pt>
                <c:pt idx="26">
                  <c:v>-3.2614689092137855E-2</c:v>
                </c:pt>
                <c:pt idx="27">
                  <c:v>4.7417780193637654E-2</c:v>
                </c:pt>
                <c:pt idx="28">
                  <c:v>-3.0856870618853921E-2</c:v>
                </c:pt>
                <c:pt idx="29">
                  <c:v>9.1515318490037259E-3</c:v>
                </c:pt>
                <c:pt idx="30">
                  <c:v>-1.6605019925035488E-2</c:v>
                </c:pt>
                <c:pt idx="31">
                  <c:v>-4.073323642374839E-2</c:v>
                </c:pt>
                <c:pt idx="32">
                  <c:v>2.2076177798537808E-2</c:v>
                </c:pt>
                <c:pt idx="33">
                  <c:v>-5.21042978989181E-2</c:v>
                </c:pt>
                <c:pt idx="34">
                  <c:v>9.8149039174208419E-2</c:v>
                </c:pt>
                <c:pt idx="35">
                  <c:v>0.24506015127254949</c:v>
                </c:pt>
                <c:pt idx="36">
                  <c:v>3.852471777513522E-2</c:v>
                </c:pt>
                <c:pt idx="37">
                  <c:v>-2.9755449435361805E-2</c:v>
                </c:pt>
                <c:pt idx="38">
                  <c:v>-5.8178367123501662E-2</c:v>
                </c:pt>
                <c:pt idx="39">
                  <c:v>-8.4560428512083785E-2</c:v>
                </c:pt>
                <c:pt idx="40">
                  <c:v>-4.9260110270430646E-2</c:v>
                </c:pt>
                <c:pt idx="41">
                  <c:v>-0.15537971496178118</c:v>
                </c:pt>
                <c:pt idx="42">
                  <c:v>2.6344112688749186E-2</c:v>
                </c:pt>
                <c:pt idx="43">
                  <c:v>-5.248588365701929E-3</c:v>
                </c:pt>
                <c:pt idx="44">
                  <c:v>2.7920946601543921E-2</c:v>
                </c:pt>
                <c:pt idx="45">
                  <c:v>4.0069807957894355E-3</c:v>
                </c:pt>
                <c:pt idx="46">
                  <c:v>5.9311854780906871E-2</c:v>
                </c:pt>
                <c:pt idx="47">
                  <c:v>-1.5324192184247177E-2</c:v>
                </c:pt>
                <c:pt idx="48">
                  <c:v>2.6914845532995606E-2</c:v>
                </c:pt>
                <c:pt idx="49">
                  <c:v>3.173729553447649E-2</c:v>
                </c:pt>
                <c:pt idx="50">
                  <c:v>-2.9212755381343651E-2</c:v>
                </c:pt>
                <c:pt idx="51">
                  <c:v>-8.1591205139797701E-2</c:v>
                </c:pt>
                <c:pt idx="52">
                  <c:v>3.039229170497363E-2</c:v>
                </c:pt>
                <c:pt idx="53">
                  <c:v>-1.536231938823664E-2</c:v>
                </c:pt>
                <c:pt idx="54">
                  <c:v>1.4499468030400149E-2</c:v>
                </c:pt>
                <c:pt idx="55">
                  <c:v>3.7977126814392678E-2</c:v>
                </c:pt>
                <c:pt idx="56">
                  <c:v>-4.6222802036956223E-5</c:v>
                </c:pt>
                <c:pt idx="57">
                  <c:v>3.6579420161177351E-2</c:v>
                </c:pt>
                <c:pt idx="58">
                  <c:v>-2.1848066098774578E-2</c:v>
                </c:pt>
                <c:pt idx="59">
                  <c:v>-3.0594569792852799E-3</c:v>
                </c:pt>
                <c:pt idx="60">
                  <c:v>9.4033659638013169E-3</c:v>
                </c:pt>
                <c:pt idx="61">
                  <c:v>-1.3008219305104193E-2</c:v>
                </c:pt>
                <c:pt idx="62">
                  <c:v>-4.1359043715502503E-2</c:v>
                </c:pt>
                <c:pt idx="63">
                  <c:v>-1.4851174708119169E-2</c:v>
                </c:pt>
                <c:pt idx="64">
                  <c:v>-1.7689631460856243E-2</c:v>
                </c:pt>
                <c:pt idx="65">
                  <c:v>3.7223512600159984E-2</c:v>
                </c:pt>
                <c:pt idx="66">
                  <c:v>-7.500402391267192E-3</c:v>
                </c:pt>
                <c:pt idx="67">
                  <c:v>1.0046276396798634E-2</c:v>
                </c:pt>
                <c:pt idx="68">
                  <c:v>-1.123208382587939E-2</c:v>
                </c:pt>
                <c:pt idx="69">
                  <c:v>-2.4565418487980939E-2</c:v>
                </c:pt>
                <c:pt idx="70">
                  <c:v>-2.9972641750320262E-2</c:v>
                </c:pt>
                <c:pt idx="71">
                  <c:v>1.0854050708644342E-2</c:v>
                </c:pt>
                <c:pt idx="72">
                  <c:v>-1.7161534350660153E-2</c:v>
                </c:pt>
                <c:pt idx="73">
                  <c:v>3.4793144797097914E-2</c:v>
                </c:pt>
                <c:pt idx="74">
                  <c:v>-5.2029093683727115E-2</c:v>
                </c:pt>
                <c:pt idx="75">
                  <c:v>-5.7836024681264239E-2</c:v>
                </c:pt>
                <c:pt idx="76">
                  <c:v>8.7649219878488033E-2</c:v>
                </c:pt>
                <c:pt idx="77">
                  <c:v>-2.7339524922792548E-2</c:v>
                </c:pt>
                <c:pt idx="78">
                  <c:v>-1.4464316166945129E-3</c:v>
                </c:pt>
                <c:pt idx="79">
                  <c:v>5.3706582979993346E-2</c:v>
                </c:pt>
                <c:pt idx="80">
                  <c:v>-1.9690698390008449E-3</c:v>
                </c:pt>
                <c:pt idx="81">
                  <c:v>5.1784237897801802E-3</c:v>
                </c:pt>
                <c:pt idx="82">
                  <c:v>3.5978467468003747E-2</c:v>
                </c:pt>
                <c:pt idx="83">
                  <c:v>-3.3861954463415965E-2</c:v>
                </c:pt>
                <c:pt idx="84">
                  <c:v>6.9467822665437995E-4</c:v>
                </c:pt>
                <c:pt idx="85">
                  <c:v>1.3703230318147228E-2</c:v>
                </c:pt>
                <c:pt idx="86">
                  <c:v>7.5161650965532671E-3</c:v>
                </c:pt>
                <c:pt idx="87">
                  <c:v>-4.1595848675163E-2</c:v>
                </c:pt>
                <c:pt idx="88">
                  <c:v>6.8254832000975846E-2</c:v>
                </c:pt>
                <c:pt idx="89">
                  <c:v>6.7897442420210112E-3</c:v>
                </c:pt>
                <c:pt idx="90">
                  <c:v>-1.5604181307352874E-2</c:v>
                </c:pt>
                <c:pt idx="91">
                  <c:v>3.4828689617830526E-2</c:v>
                </c:pt>
                <c:pt idx="92">
                  <c:v>-4.6293930443266469E-2</c:v>
                </c:pt>
                <c:pt idx="93">
                  <c:v>-5.2874436840466749E-2</c:v>
                </c:pt>
                <c:pt idx="94">
                  <c:v>-1.6021335572116706E-2</c:v>
                </c:pt>
                <c:pt idx="95">
                  <c:v>3.5509987397116895E-2</c:v>
                </c:pt>
                <c:pt idx="96">
                  <c:v>3.5327055041014244E-3</c:v>
                </c:pt>
                <c:pt idx="97">
                  <c:v>-3.5541909123505064E-2</c:v>
                </c:pt>
                <c:pt idx="98">
                  <c:v>4.2640424231072754E-2</c:v>
                </c:pt>
                <c:pt idx="99">
                  <c:v>4.5525323308296582E-2</c:v>
                </c:pt>
                <c:pt idx="100">
                  <c:v>-3.3213781756131204E-2</c:v>
                </c:pt>
                <c:pt idx="101">
                  <c:v>-1.5960777483197824E-2</c:v>
                </c:pt>
                <c:pt idx="102">
                  <c:v>3.5831480628494859E-2</c:v>
                </c:pt>
                <c:pt idx="103">
                  <c:v>-3.3106488801412273E-2</c:v>
                </c:pt>
                <c:pt idx="104">
                  <c:v>-4.9097240256924371E-2</c:v>
                </c:pt>
                <c:pt idx="105">
                  <c:v>4.5850729446940318E-2</c:v>
                </c:pt>
                <c:pt idx="106">
                  <c:v>4.7152308301204884E-2</c:v>
                </c:pt>
                <c:pt idx="107">
                  <c:v>-4.9535796927169112E-3</c:v>
                </c:pt>
                <c:pt idx="108">
                  <c:v>2.7612652163798341E-2</c:v>
                </c:pt>
                <c:pt idx="109">
                  <c:v>-1.8603978597748067E-3</c:v>
                </c:pt>
                <c:pt idx="110">
                  <c:v>-2.8231546095526996E-2</c:v>
                </c:pt>
                <c:pt idx="111">
                  <c:v>5.2718845424056457E-2</c:v>
                </c:pt>
                <c:pt idx="112">
                  <c:v>-2.2712098629129505E-2</c:v>
                </c:pt>
                <c:pt idx="113">
                  <c:v>-7.178397803718356E-2</c:v>
                </c:pt>
                <c:pt idx="114">
                  <c:v>-1.30119035639642E-4</c:v>
                </c:pt>
                <c:pt idx="115">
                  <c:v>-2.1881731033109149E-2</c:v>
                </c:pt>
                <c:pt idx="116">
                  <c:v>8.3445578037097262E-2</c:v>
                </c:pt>
                <c:pt idx="117">
                  <c:v>-8.1859198588242338E-2</c:v>
                </c:pt>
                <c:pt idx="118">
                  <c:v>1.2819269275659472E-2</c:v>
                </c:pt>
                <c:pt idx="119">
                  <c:v>-4.202051247525769E-3</c:v>
                </c:pt>
                <c:pt idx="120">
                  <c:v>6.8231641977172224E-3</c:v>
                </c:pt>
                <c:pt idx="121">
                  <c:v>4.0897462053729974E-2</c:v>
                </c:pt>
                <c:pt idx="122">
                  <c:v>-3.4508594255015776E-2</c:v>
                </c:pt>
                <c:pt idx="123">
                  <c:v>-8.94000228834088E-2</c:v>
                </c:pt>
                <c:pt idx="124">
                  <c:v>-0.10631599117117191</c:v>
                </c:pt>
                <c:pt idx="125">
                  <c:v>-4.2616602540485063E-2</c:v>
                </c:pt>
                <c:pt idx="126">
                  <c:v>-4.1740339355731376E-2</c:v>
                </c:pt>
                <c:pt idx="127">
                  <c:v>7.5389832109441196E-2</c:v>
                </c:pt>
                <c:pt idx="128">
                  <c:v>8.0731311577924916E-3</c:v>
                </c:pt>
                <c:pt idx="129">
                  <c:v>-6.864811072562671E-2</c:v>
                </c:pt>
                <c:pt idx="130">
                  <c:v>6.8114439843762725E-2</c:v>
                </c:pt>
                <c:pt idx="131">
                  <c:v>-8.4423415829648664E-3</c:v>
                </c:pt>
                <c:pt idx="132">
                  <c:v>9.8363061438190097E-2</c:v>
                </c:pt>
                <c:pt idx="133">
                  <c:v>-7.4337299205400179E-2</c:v>
                </c:pt>
                <c:pt idx="134">
                  <c:v>-3.5363620746321683E-2</c:v>
                </c:pt>
                <c:pt idx="135">
                  <c:v>-5.6941390859087282E-2</c:v>
                </c:pt>
                <c:pt idx="136">
                  <c:v>8.021020125489306E-2</c:v>
                </c:pt>
                <c:pt idx="137">
                  <c:v>-8.0144194997387369E-2</c:v>
                </c:pt>
                <c:pt idx="138">
                  <c:v>9.0820066951786738E-2</c:v>
                </c:pt>
                <c:pt idx="139">
                  <c:v>0.14928921568104697</c:v>
                </c:pt>
                <c:pt idx="140">
                  <c:v>-6.2559355920858262E-2</c:v>
                </c:pt>
                <c:pt idx="141">
                  <c:v>9.8762771520421351E-3</c:v>
                </c:pt>
                <c:pt idx="142">
                  <c:v>9.1513380339617922E-2</c:v>
                </c:pt>
                <c:pt idx="143">
                  <c:v>-1.1994825405488865E-2</c:v>
                </c:pt>
                <c:pt idx="144">
                  <c:v>6.1300386526318695E-2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4-4847-BF76-A322A0CB6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3327"/>
        <c:axId val="1"/>
      </c:scatterChart>
      <c:valAx>
        <c:axId val="1100263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Variable 1</a:t>
                </a:r>
              </a:p>
            </c:rich>
          </c:tx>
          <c:layout>
            <c:manualLayout>
              <c:xMode val="edge"/>
              <c:yMode val="edge"/>
              <c:x val="0.42448024617575625"/>
              <c:y val="0.780346820809248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35260115606936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26332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 Variable 1 Line Fit  Plot</a:t>
            </a:r>
          </a:p>
        </c:rich>
      </c:tx>
      <c:layout>
        <c:manualLayout>
          <c:xMode val="edge"/>
          <c:yMode val="edge"/>
          <c:x val="0.24739646249507266"/>
          <c:y val="4.65117599466295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170110499345"/>
          <c:y val="0.36046613958637919"/>
          <c:w val="0.55208473735742536"/>
          <c:h val="0.3546521695930505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Data!$K$8:$K$152</c:f>
              <c:numCache>
                <c:formatCode>General</c:formatCode>
                <c:ptCount val="145"/>
                <c:pt idx="0">
                  <c:v>-4.4666708362012413E-2</c:v>
                </c:pt>
                <c:pt idx="1">
                  <c:v>-3.2496793029883397E-2</c:v>
                </c:pt>
                <c:pt idx="2">
                  <c:v>2.6018767821702826E-2</c:v>
                </c:pt>
                <c:pt idx="3">
                  <c:v>-5.3185742922254274E-2</c:v>
                </c:pt>
                <c:pt idx="4">
                  <c:v>-2.2125634928655838E-2</c:v>
                </c:pt>
                <c:pt idx="5">
                  <c:v>-3.1022848579715382E-2</c:v>
                </c:pt>
                <c:pt idx="6">
                  <c:v>-6.815028723134324E-2</c:v>
                </c:pt>
                <c:pt idx="7">
                  <c:v>-6.8519229646050214E-2</c:v>
                </c:pt>
                <c:pt idx="8">
                  <c:v>0.11422750446604377</c:v>
                </c:pt>
                <c:pt idx="9">
                  <c:v>-9.7021026156238512E-3</c:v>
                </c:pt>
                <c:pt idx="10">
                  <c:v>-5.304136083806657E-2</c:v>
                </c:pt>
                <c:pt idx="11">
                  <c:v>-4.405026514064482E-2</c:v>
                </c:pt>
                <c:pt idx="12">
                  <c:v>2.3004627836035159E-3</c:v>
                </c:pt>
                <c:pt idx="13">
                  <c:v>-0.11550372706050467</c:v>
                </c:pt>
                <c:pt idx="14">
                  <c:v>-6.748797223081919E-2</c:v>
                </c:pt>
                <c:pt idx="15">
                  <c:v>3.9410976173143888E-2</c:v>
                </c:pt>
                <c:pt idx="16">
                  <c:v>0.16012408226636823</c:v>
                </c:pt>
                <c:pt idx="17">
                  <c:v>0.10892159542643776</c:v>
                </c:pt>
                <c:pt idx="18">
                  <c:v>-1.4589501073994718E-2</c:v>
                </c:pt>
                <c:pt idx="19">
                  <c:v>0.1121501852938122</c:v>
                </c:pt>
                <c:pt idx="20">
                  <c:v>5.605633170507484E-2</c:v>
                </c:pt>
                <c:pt idx="21">
                  <c:v>-7.4437432222340658E-2</c:v>
                </c:pt>
                <c:pt idx="22">
                  <c:v>-4.5171671049431081E-2</c:v>
                </c:pt>
                <c:pt idx="23">
                  <c:v>1.2521235428846172E-2</c:v>
                </c:pt>
                <c:pt idx="24">
                  <c:v>-3.7311950843479609E-2</c:v>
                </c:pt>
                <c:pt idx="25">
                  <c:v>4.1196412832771291E-2</c:v>
                </c:pt>
                <c:pt idx="26">
                  <c:v>6.6569386131643357E-2</c:v>
                </c:pt>
                <c:pt idx="27">
                  <c:v>6.8472426807599362E-3</c:v>
                </c:pt>
                <c:pt idx="28">
                  <c:v>3.6292869122993718E-2</c:v>
                </c:pt>
                <c:pt idx="29">
                  <c:v>5.5444514687130603E-2</c:v>
                </c:pt>
                <c:pt idx="30">
                  <c:v>-5.4453127595114705E-2</c:v>
                </c:pt>
                <c:pt idx="31">
                  <c:v>-7.6066918574538026E-2</c:v>
                </c:pt>
                <c:pt idx="32">
                  <c:v>-0.10095709098992983</c:v>
                </c:pt>
                <c:pt idx="33">
                  <c:v>3.5959404665082124E-3</c:v>
                </c:pt>
                <c:pt idx="34">
                  <c:v>-6.4907508272084954E-2</c:v>
                </c:pt>
                <c:pt idx="35">
                  <c:v>0.11473551979174713</c:v>
                </c:pt>
                <c:pt idx="36">
                  <c:v>0.44269467048431027</c:v>
                </c:pt>
                <c:pt idx="37">
                  <c:v>0.24868653035268856</c:v>
                </c:pt>
                <c:pt idx="38">
                  <c:v>2.6014959221844394E-2</c:v>
                </c:pt>
                <c:pt idx="39">
                  <c:v>-8.9258503332472594E-2</c:v>
                </c:pt>
                <c:pt idx="40">
                  <c:v>-0.16531705337404187</c:v>
                </c:pt>
                <c:pt idx="41">
                  <c:v>-0.1737095174229992</c:v>
                </c:pt>
                <c:pt idx="42">
                  <c:v>-0.19729704618315644</c:v>
                </c:pt>
                <c:pt idx="43">
                  <c:v>4.8276241613579808E-3</c:v>
                </c:pt>
                <c:pt idx="44">
                  <c:v>-1.6083451220379038E-3</c:v>
                </c:pt>
                <c:pt idx="45">
                  <c:v>-3.2504337901623922E-3</c:v>
                </c:pt>
                <c:pt idx="46">
                  <c:v>-5.6141193669405016E-2</c:v>
                </c:pt>
                <c:pt idx="47">
                  <c:v>6.6143757019711702E-2</c:v>
                </c:pt>
                <c:pt idx="48">
                  <c:v>1.6124693454981558E-2</c:v>
                </c:pt>
                <c:pt idx="49">
                  <c:v>3.757881350886929E-2</c:v>
                </c:pt>
                <c:pt idx="50">
                  <c:v>7.7812567147895306E-2</c:v>
                </c:pt>
                <c:pt idx="51">
                  <c:v>-5.0012847599654062E-2</c:v>
                </c:pt>
                <c:pt idx="52">
                  <c:v>-0.14292917948749914</c:v>
                </c:pt>
                <c:pt idx="53">
                  <c:v>-7.352127092461881E-3</c:v>
                </c:pt>
                <c:pt idx="54">
                  <c:v>-3.867793754172468E-3</c:v>
                </c:pt>
                <c:pt idx="55">
                  <c:v>-2.353760514890265E-2</c:v>
                </c:pt>
                <c:pt idx="56">
                  <c:v>7.3398617745655162E-2</c:v>
                </c:pt>
                <c:pt idx="57">
                  <c:v>4.9816960847036296E-2</c:v>
                </c:pt>
                <c:pt idx="58">
                  <c:v>5.8471869951329108E-2</c:v>
                </c:pt>
                <c:pt idx="59">
                  <c:v>-4.1238189302271057E-2</c:v>
                </c:pt>
                <c:pt idx="60">
                  <c:v>-2.6341834334068188E-2</c:v>
                </c:pt>
                <c:pt idx="61">
                  <c:v>2.4052224955342351E-2</c:v>
                </c:pt>
                <c:pt idx="62">
                  <c:v>6.7019176891394108E-4</c:v>
                </c:pt>
                <c:pt idx="63">
                  <c:v>-5.5982895244903512E-2</c:v>
                </c:pt>
                <c:pt idx="64">
                  <c:v>-5.1243116275808138E-2</c:v>
                </c:pt>
                <c:pt idx="65">
                  <c:v>-4.0472462786411534E-2</c:v>
                </c:pt>
                <c:pt idx="66">
                  <c:v>5.3185040983101166E-2</c:v>
                </c:pt>
                <c:pt idx="67">
                  <c:v>1.8002745208438066E-2</c:v>
                </c:pt>
                <c:pt idx="68">
                  <c:v>-1.1173898937405938E-3</c:v>
                </c:pt>
                <c:pt idx="69">
                  <c:v>-9.2153734313817782E-3</c:v>
                </c:pt>
                <c:pt idx="70">
                  <c:v>-5.3119008585973793E-2</c:v>
                </c:pt>
                <c:pt idx="71">
                  <c:v>-4.8374344196490726E-2</c:v>
                </c:pt>
                <c:pt idx="72">
                  <c:v>5.6481893109845487E-4</c:v>
                </c:pt>
                <c:pt idx="73">
                  <c:v>-4.1647530484145684E-2</c:v>
                </c:pt>
                <c:pt idx="74">
                  <c:v>3.1491701915472778E-2</c:v>
                </c:pt>
                <c:pt idx="75">
                  <c:v>-8.5704897128281943E-2</c:v>
                </c:pt>
                <c:pt idx="76">
                  <c:v>-0.1203925120611495</c:v>
                </c:pt>
                <c:pt idx="77">
                  <c:v>5.0936469988045907E-2</c:v>
                </c:pt>
                <c:pt idx="78">
                  <c:v>-3.6395953399594436E-2</c:v>
                </c:pt>
                <c:pt idx="79">
                  <c:v>-3.4185174877323206E-4</c:v>
                </c:pt>
                <c:pt idx="80">
                  <c:v>0.10041388250013845</c:v>
                </c:pt>
                <c:pt idx="81">
                  <c:v>7.3001503478909921E-2</c:v>
                </c:pt>
                <c:pt idx="82">
                  <c:v>4.4015802596172542E-2</c:v>
                </c:pt>
                <c:pt idx="83">
                  <c:v>5.6987033759975568E-2</c:v>
                </c:pt>
                <c:pt idx="84">
                  <c:v>-6.5421686207628282E-2</c:v>
                </c:pt>
                <c:pt idx="85">
                  <c:v>-5.2345454092721372E-2</c:v>
                </c:pt>
                <c:pt idx="86">
                  <c:v>3.1319046083256613E-2</c:v>
                </c:pt>
                <c:pt idx="87">
                  <c:v>5.105817120302001E-2</c:v>
                </c:pt>
                <c:pt idx="88">
                  <c:v>-8.5248697260742468E-2</c:v>
                </c:pt>
                <c:pt idx="89">
                  <c:v>3.9145377387254723E-2</c:v>
                </c:pt>
                <c:pt idx="90">
                  <c:v>3.7878501414715188E-2</c:v>
                </c:pt>
                <c:pt idx="91">
                  <c:v>-5.8792181741964267E-3</c:v>
                </c:pt>
                <c:pt idx="92">
                  <c:v>9.0091899522683469E-2</c:v>
                </c:pt>
                <c:pt idx="93">
                  <c:v>-5.4297908791567668E-3</c:v>
                </c:pt>
                <c:pt idx="94">
                  <c:v>-7.6031841231123776E-2</c:v>
                </c:pt>
                <c:pt idx="95">
                  <c:v>-7.8764921407977723E-2</c:v>
                </c:pt>
                <c:pt idx="96">
                  <c:v>1.144993921639733E-2</c:v>
                </c:pt>
                <c:pt idx="97">
                  <c:v>2.7602750035388392E-2</c:v>
                </c:pt>
                <c:pt idx="98">
                  <c:v>-3.0286172729897278E-2</c:v>
                </c:pt>
                <c:pt idx="99">
                  <c:v>4.3526116342592222E-2</c:v>
                </c:pt>
                <c:pt idx="100">
                  <c:v>7.5408622936778982E-2</c:v>
                </c:pt>
                <c:pt idx="101">
                  <c:v>-9.9874610019948917E-3</c:v>
                </c:pt>
                <c:pt idx="102">
                  <c:v>-1.0228117974174972E-2</c:v>
                </c:pt>
                <c:pt idx="103">
                  <c:v>0.10219241195163549</c:v>
                </c:pt>
                <c:pt idx="104">
                  <c:v>6.2071633301670627E-2</c:v>
                </c:pt>
                <c:pt idx="105">
                  <c:v>-8.7390477748183301E-2</c:v>
                </c:pt>
                <c:pt idx="106">
                  <c:v>-3.99987774218186E-2</c:v>
                </c:pt>
                <c:pt idx="107">
                  <c:v>6.3466603026880369E-2</c:v>
                </c:pt>
                <c:pt idx="108">
                  <c:v>4.3214521596568661E-2</c:v>
                </c:pt>
                <c:pt idx="109">
                  <c:v>0.11086962540105284</c:v>
                </c:pt>
                <c:pt idx="110">
                  <c:v>5.2837089213614782E-2</c:v>
                </c:pt>
                <c:pt idx="111">
                  <c:v>-4.996862902142471E-2</c:v>
                </c:pt>
                <c:pt idx="112">
                  <c:v>4.1200432489626751E-2</c:v>
                </c:pt>
                <c:pt idx="113">
                  <c:v>-2.0987860087523236E-2</c:v>
                </c:pt>
                <c:pt idx="114">
                  <c:v>-0.12098423095378584</c:v>
                </c:pt>
                <c:pt idx="115">
                  <c:v>-6.5222132585674539E-2</c:v>
                </c:pt>
                <c:pt idx="116">
                  <c:v>-9.5939183110340748E-2</c:v>
                </c:pt>
                <c:pt idx="117">
                  <c:v>7.6728203730142969E-2</c:v>
                </c:pt>
                <c:pt idx="118">
                  <c:v>-7.3786381160624248E-2</c:v>
                </c:pt>
                <c:pt idx="119">
                  <c:v>3.9283669913219459E-2</c:v>
                </c:pt>
                <c:pt idx="120">
                  <c:v>1.2592189652149463E-2</c:v>
                </c:pt>
                <c:pt idx="121">
                  <c:v>-1.1568620539214904E-2</c:v>
                </c:pt>
                <c:pt idx="122">
                  <c:v>7.9527324468094976E-2</c:v>
                </c:pt>
                <c:pt idx="123">
                  <c:v>-3.8670870063449443E-2</c:v>
                </c:pt>
                <c:pt idx="124">
                  <c:v>-0.10404331567916447</c:v>
                </c:pt>
                <c:pt idx="125">
                  <c:v>-0.1191325417418715</c:v>
                </c:pt>
                <c:pt idx="126">
                  <c:v>-7.3998135648479749E-2</c:v>
                </c:pt>
                <c:pt idx="127">
                  <c:v>-6.5763806726678878E-2</c:v>
                </c:pt>
                <c:pt idx="128">
                  <c:v>2.4645491080299519E-2</c:v>
                </c:pt>
                <c:pt idx="129">
                  <c:v>5.4264849654017441E-2</c:v>
                </c:pt>
                <c:pt idx="130">
                  <c:v>-0.11339625608535918</c:v>
                </c:pt>
                <c:pt idx="131">
                  <c:v>-3.4913063680359666E-2</c:v>
                </c:pt>
                <c:pt idx="132">
                  <c:v>-2.8501117324818685E-2</c:v>
                </c:pt>
                <c:pt idx="133">
                  <c:v>0.11008591237401791</c:v>
                </c:pt>
                <c:pt idx="134">
                  <c:v>-5.2913385412849762E-2</c:v>
                </c:pt>
                <c:pt idx="135">
                  <c:v>-0.11832687628771434</c:v>
                </c:pt>
                <c:pt idx="136">
                  <c:v>-0.11846494769437189</c:v>
                </c:pt>
                <c:pt idx="137">
                  <c:v>9.61603691875315E-2</c:v>
                </c:pt>
                <c:pt idx="138">
                  <c:v>-7.3384625988727609E-2</c:v>
                </c:pt>
                <c:pt idx="139">
                  <c:v>0.21022433510229047</c:v>
                </c:pt>
                <c:pt idx="140">
                  <c:v>0.1903558001692055</c:v>
                </c:pt>
                <c:pt idx="141">
                  <c:v>1.5264066415462912E-2</c:v>
                </c:pt>
                <c:pt idx="142">
                  <c:v>2.0130600736371265E-2</c:v>
                </c:pt>
                <c:pt idx="143">
                  <c:v>0.16707554202322028</c:v>
                </c:pt>
                <c:pt idx="144">
                  <c:v>7.8269511141132397E-2</c:v>
                </c:pt>
              </c:numCache>
            </c:numRef>
          </c:xVal>
          <c:yVal>
            <c:numRef>
              <c:f>Data!$H$8:$H$152</c:f>
              <c:numCache>
                <c:formatCode>General</c:formatCode>
                <c:ptCount val="145"/>
                <c:pt idx="0">
                  <c:v>0</c:v>
                </c:pt>
                <c:pt idx="1">
                  <c:v>1.0875476873989189E-3</c:v>
                </c:pt>
                <c:pt idx="2">
                  <c:v>5.4333063004674412E-4</c:v>
                </c:pt>
                <c:pt idx="3">
                  <c:v>-1.147240116223692E-2</c:v>
                </c:pt>
                <c:pt idx="4">
                  <c:v>-2.2223136784710124E-2</c:v>
                </c:pt>
                <c:pt idx="5">
                  <c:v>-1.4714470354002541E-2</c:v>
                </c:pt>
                <c:pt idx="6">
                  <c:v>-4.1915332399234916E-2</c:v>
                </c:pt>
                <c:pt idx="7">
                  <c:v>-5.9630468882465246E-3</c:v>
                </c:pt>
                <c:pt idx="8">
                  <c:v>-2.3601700674181818E-2</c:v>
                </c:pt>
                <c:pt idx="9">
                  <c:v>-2.3545077751520128E-2</c:v>
                </c:pt>
                <c:pt idx="10">
                  <c:v>-5.0139035870412664E-2</c:v>
                </c:pt>
                <c:pt idx="11">
                  <c:v>-2.7398974188114503E-2</c:v>
                </c:pt>
                <c:pt idx="12">
                  <c:v>-4.8586932789807573E-2</c:v>
                </c:pt>
                <c:pt idx="13">
                  <c:v>-0.11043103832626307</c:v>
                </c:pt>
                <c:pt idx="14">
                  <c:v>-4.1351655549586933E-2</c:v>
                </c:pt>
                <c:pt idx="15">
                  <c:v>9.4707951541618762E-2</c:v>
                </c:pt>
                <c:pt idx="16">
                  <c:v>0.12312350228770096</c:v>
                </c:pt>
                <c:pt idx="17">
                  <c:v>7.6862402351278156E-2</c:v>
                </c:pt>
                <c:pt idx="18">
                  <c:v>4.0476682132441918E-2</c:v>
                </c:pt>
                <c:pt idx="19">
                  <c:v>6.4760521360483075E-2</c:v>
                </c:pt>
                <c:pt idx="20">
                  <c:v>-1.1104942840271764E-3</c:v>
                </c:pt>
                <c:pt idx="21">
                  <c:v>-2.8742468865654094E-2</c:v>
                </c:pt>
                <c:pt idx="22">
                  <c:v>-1.7883372474401363E-2</c:v>
                </c:pt>
                <c:pt idx="23">
                  <c:v>-2.1177262011307273E-2</c:v>
                </c:pt>
                <c:pt idx="24">
                  <c:v>6.5185416002419535E-3</c:v>
                </c:pt>
                <c:pt idx="25">
                  <c:v>2.7957557635053767E-2</c:v>
                </c:pt>
                <c:pt idx="26">
                  <c:v>8.0091961317772607E-3</c:v>
                </c:pt>
                <c:pt idx="27">
                  <c:v>5.2716782172404206E-2</c:v>
                </c:pt>
                <c:pt idx="28">
                  <c:v>-8.1411575836997738E-3</c:v>
                </c:pt>
                <c:pt idx="29">
                  <c:v>4.3195198042135084E-2</c:v>
                </c:pt>
                <c:pt idx="30">
                  <c:v>-4.7564402152799216E-2</c:v>
                </c:pt>
                <c:pt idx="31">
                  <c:v>-8.4476899300465952E-2</c:v>
                </c:pt>
                <c:pt idx="32">
                  <c:v>-3.6389703399905562E-2</c:v>
                </c:pt>
                <c:pt idx="33">
                  <c:v>-4.8728399554360383E-2</c:v>
                </c:pt>
                <c:pt idx="34">
                  <c:v>6.1006024620554884E-2</c:v>
                </c:pt>
                <c:pt idx="35">
                  <c:v>0.31417368789875727</c:v>
                </c:pt>
                <c:pt idx="36">
                  <c:v>0.30162189326589062</c:v>
                </c:pt>
                <c:pt idx="37">
                  <c:v>0.11858839499998282</c:v>
                </c:pt>
                <c:pt idx="38">
                  <c:v>-4.1541906209645672E-2</c:v>
                </c:pt>
                <c:pt idx="39">
                  <c:v>-0.13610674488491639</c:v>
                </c:pt>
                <c:pt idx="40">
                  <c:v>-0.14579408523631701</c:v>
                </c:pt>
                <c:pt idx="41">
                  <c:v>-0.25687772496623479</c:v>
                </c:pt>
                <c:pt idx="42">
                  <c:v>-8.9105618592744629E-2</c:v>
                </c:pt>
                <c:pt idx="43">
                  <c:v>-1.1441648845455247E-3</c:v>
                </c:pt>
                <c:pt idx="44">
                  <c:v>2.8218576649502489E-2</c:v>
                </c:pt>
                <c:pt idx="45">
                  <c:v>3.3333364197584386E-3</c:v>
                </c:pt>
                <c:pt idx="46">
                  <c:v>2.7354003082042486E-2</c:v>
                </c:pt>
                <c:pt idx="47">
                  <c:v>2.504793886917191E-2</c:v>
                </c:pt>
                <c:pt idx="48">
                  <c:v>3.770134086808348E-2</c:v>
                </c:pt>
                <c:pt idx="49">
                  <c:v>5.5213628210286497E-2</c:v>
                </c:pt>
                <c:pt idx="50">
                  <c:v>1.8061327470354292E-2</c:v>
                </c:pt>
                <c:pt idx="51">
                  <c:v>-0.10992421859792049</c:v>
                </c:pt>
                <c:pt idx="52">
                  <c:v>-5.2899542482766661E-2</c:v>
                </c:pt>
                <c:pt idx="53">
                  <c:v>-1.8462062839735331E-2</c:v>
                </c:pt>
                <c:pt idx="54">
                  <c:v>1.3460663139545694E-2</c:v>
                </c:pt>
                <c:pt idx="55">
                  <c:v>2.5303880310698579E-2</c:v>
                </c:pt>
                <c:pt idx="56">
                  <c:v>4.4617065488806694E-2</c:v>
                </c:pt>
                <c:pt idx="57">
                  <c:v>6.7294460305904913E-2</c:v>
                </c:pt>
                <c:pt idx="58">
                  <c:v>1.398624197473987E-2</c:v>
                </c:pt>
                <c:pt idx="59">
                  <c:v>-2.6202372394024072E-2</c:v>
                </c:pt>
                <c:pt idx="60">
                  <c:v>-4.9285462011492047E-3</c:v>
                </c:pt>
                <c:pt idx="61">
                  <c:v>2.467309418458621E-3</c:v>
                </c:pt>
                <c:pt idx="62">
                  <c:v>-3.9713688268022171E-2</c:v>
                </c:pt>
                <c:pt idx="63">
                  <c:v>-4.6715394915541768E-2</c:v>
                </c:pt>
                <c:pt idx="64">
                  <c:v>-4.6750333090135314E-2</c:v>
                </c:pt>
                <c:pt idx="65">
                  <c:v>1.4533514616167758E-2</c:v>
                </c:pt>
                <c:pt idx="66">
                  <c:v>2.5206814033346316E-2</c:v>
                </c:pt>
                <c:pt idx="67">
                  <c:v>2.1943615299879985E-2</c:v>
                </c:pt>
                <c:pt idx="68">
                  <c:v>-1.0644060045946667E-2</c:v>
                </c:pt>
                <c:pt idx="69">
                  <c:v>-2.8767248294324321E-2</c:v>
                </c:pt>
                <c:pt idx="70">
                  <c:v>-6.0142909664533027E-2</c:v>
                </c:pt>
                <c:pt idx="71">
                  <c:v>-1.6509808963812253E-2</c:v>
                </c:pt>
                <c:pt idx="72">
                  <c:v>-1.5578505587688448E-2</c:v>
                </c:pt>
                <c:pt idx="73">
                  <c:v>1.1408109313961967E-2</c:v>
                </c:pt>
                <c:pt idx="74">
                  <c:v>-3.2153209583808615E-2</c:v>
                </c:pt>
                <c:pt idx="75">
                  <c:v>-0.10728042848015333</c:v>
                </c:pt>
                <c:pt idx="76">
                  <c:v>1.7687535942727154E-2</c:v>
                </c:pt>
                <c:pt idx="77">
                  <c:v>4.0376905460769736E-3</c:v>
                </c:pt>
                <c:pt idx="78">
                  <c:v>-2.1725226488804188E-2</c:v>
                </c:pt>
                <c:pt idx="79">
                  <c:v>5.4753327643674354E-2</c:v>
                </c:pt>
                <c:pt idx="80">
                  <c:v>5.8673401685173036E-2</c:v>
                </c:pt>
                <c:pt idx="81">
                  <c:v>4.9606824075987904E-2</c:v>
                </c:pt>
                <c:pt idx="82">
                  <c:v>6.3262196777966531E-2</c:v>
                </c:pt>
                <c:pt idx="83">
                  <c:v>1.0940920128590542E-3</c:v>
                </c:pt>
                <c:pt idx="84">
                  <c:v>-3.6752465992995441E-2</c:v>
                </c:pt>
                <c:pt idx="85">
                  <c:v>-1.6009490016910495E-2</c:v>
                </c:pt>
                <c:pt idx="86">
                  <c:v>2.7289925482180667E-2</c:v>
                </c:pt>
                <c:pt idx="87">
                  <c:v>-1.0146648495743229E-2</c:v>
                </c:pt>
                <c:pt idx="88">
                  <c:v>1.9080264583135904E-2</c:v>
                </c:pt>
                <c:pt idx="89">
                  <c:v>3.1192679395612887E-2</c:v>
                </c:pt>
                <c:pt idx="90">
                  <c:v>8.0494129279437936E-3</c:v>
                </c:pt>
                <c:pt idx="91">
                  <c:v>3.2600152934241226E-2</c:v>
                </c:pt>
                <c:pt idx="92">
                  <c:v>8.2432202992298309E-3</c:v>
                </c:pt>
                <c:pt idx="93">
                  <c:v>-5.4837143032933175E-2</c:v>
                </c:pt>
                <c:pt idx="94">
                  <c:v>-5.9744250649290245E-2</c:v>
                </c:pt>
                <c:pt idx="95">
                  <c:v>-9.8295096137977975E-3</c:v>
                </c:pt>
                <c:pt idx="96">
                  <c:v>1.1554143556649509E-2</c:v>
                </c:pt>
                <c:pt idx="97">
                  <c:v>-1.7966290271483491E-2</c:v>
                </c:pt>
                <c:pt idx="98">
                  <c:v>2.5975486403260521E-2</c:v>
                </c:pt>
                <c:pt idx="99">
                  <c:v>7.2519409468583984E-2</c:v>
                </c:pt>
                <c:pt idx="100">
                  <c:v>1.2638398871722849E-2</c:v>
                </c:pt>
                <c:pt idx="101">
                  <c:v>-2.0619287202735703E-2</c:v>
                </c:pt>
                <c:pt idx="102">
                  <c:v>3.1030625390976976E-2</c:v>
                </c:pt>
                <c:pt idx="103">
                  <c:v>2.8587960123302506E-2</c:v>
                </c:pt>
                <c:pt idx="104">
                  <c:v>-1.1133718248455321E-2</c:v>
                </c:pt>
                <c:pt idx="105">
                  <c:v>-4.5906737085989512E-3</c:v>
                </c:pt>
                <c:pt idx="106">
                  <c:v>2.4742489145906956E-2</c:v>
                </c:pt>
                <c:pt idx="107">
                  <c:v>3.3835049048802961E-2</c:v>
                </c:pt>
                <c:pt idx="108">
                  <c:v>5.4422434021073975E-2</c:v>
                </c:pt>
                <c:pt idx="109">
                  <c:v>6.4966511728311666E-2</c:v>
                </c:pt>
                <c:pt idx="110">
                  <c:v>4.2698613121653723E-3</c:v>
                </c:pt>
                <c:pt idx="111">
                  <c:v>2.4411986688838119E-2</c:v>
                </c:pt>
                <c:pt idx="112">
                  <c:v>2.9063753072145616E-3</c:v>
                </c:pt>
                <c:pt idx="113">
                  <c:v>-8.2949082980751015E-2</c:v>
                </c:pt>
                <c:pt idx="114">
                  <c:v>-7.0441797120781954E-2</c:v>
                </c:pt>
                <c:pt idx="115">
                  <c:v>-5.9210841840203046E-2</c:v>
                </c:pt>
                <c:pt idx="116">
                  <c:v>2.7947725106547111E-2</c:v>
                </c:pt>
                <c:pt idx="117">
                  <c:v>-3.5226502815340621E-2</c:v>
                </c:pt>
                <c:pt idx="118">
                  <c:v>-2.9575484917816485E-2</c:v>
                </c:pt>
                <c:pt idx="119">
                  <c:v>2.0282682164653371E-2</c:v>
                </c:pt>
                <c:pt idx="120">
                  <c:v>1.552022875909697E-2</c:v>
                </c:pt>
                <c:pt idx="121">
                  <c:v>3.5303716711073754E-2</c:v>
                </c:pt>
                <c:pt idx="122">
                  <c:v>1.3779745598017593E-2</c:v>
                </c:pt>
                <c:pt idx="123">
                  <c:v>-0.11102440183706122</c:v>
                </c:pt>
                <c:pt idx="124">
                  <c:v>-0.16660733476121831</c:v>
                </c:pt>
                <c:pt idx="125">
                  <c:v>-0.11183303016344379</c:v>
                </c:pt>
                <c:pt idx="126">
                  <c:v>-8.4260343617739847E-2</c:v>
                </c:pt>
                <c:pt idx="127">
                  <c:v>3.7740327982847113E-2</c:v>
                </c:pt>
                <c:pt idx="128">
                  <c:v>2.3899569198845713E-2</c:v>
                </c:pt>
                <c:pt idx="129">
                  <c:v>-3.530220129665735E-2</c:v>
                </c:pt>
                <c:pt idx="130">
                  <c:v>2.2909517465557624E-3</c:v>
                </c:pt>
                <c:pt idx="131">
                  <c:v>-2.7844026171173229E-2</c:v>
                </c:pt>
                <c:pt idx="132">
                  <c:v>8.2753961028912276E-2</c:v>
                </c:pt>
                <c:pt idx="133">
                  <c:v>-7.9739458391442277E-3</c:v>
                </c:pt>
                <c:pt idx="134">
                  <c:v>-6.5412265186168078E-2</c:v>
                </c:pt>
                <c:pt idx="135">
                  <c:v>-0.12568127768062354</c:v>
                </c:pt>
                <c:pt idx="136">
                  <c:v>1.1388646964008811E-2</c:v>
                </c:pt>
                <c:pt idx="137">
                  <c:v>-2.2017622141068536E-2</c:v>
                </c:pt>
                <c:pt idx="138">
                  <c:v>4.8662945798927541E-2</c:v>
                </c:pt>
                <c:pt idx="139">
                  <c:v>0.27488316404660607</c:v>
                </c:pt>
                <c:pt idx="140">
                  <c:v>5.1282608403126706E-2</c:v>
                </c:pt>
                <c:pt idx="141">
                  <c:v>2.015372261162417E-2</c:v>
                </c:pt>
                <c:pt idx="142">
                  <c:v>0.10466931854512723</c:v>
                </c:pt>
                <c:pt idx="143">
                  <c:v>8.807716427583813E-2</c:v>
                </c:pt>
                <c:pt idx="144">
                  <c:v>0.10884474589988909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2D-4CB1-B01F-4BEAA7600F5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Data!$K$8:$K$152</c:f>
              <c:numCache>
                <c:formatCode>General</c:formatCode>
                <c:ptCount val="145"/>
                <c:pt idx="0">
                  <c:v>-4.4666708362012413E-2</c:v>
                </c:pt>
                <c:pt idx="1">
                  <c:v>-3.2496793029883397E-2</c:v>
                </c:pt>
                <c:pt idx="2">
                  <c:v>2.6018767821702826E-2</c:v>
                </c:pt>
                <c:pt idx="3">
                  <c:v>-5.3185742922254274E-2</c:v>
                </c:pt>
                <c:pt idx="4">
                  <c:v>-2.2125634928655838E-2</c:v>
                </c:pt>
                <c:pt idx="5">
                  <c:v>-3.1022848579715382E-2</c:v>
                </c:pt>
                <c:pt idx="6">
                  <c:v>-6.815028723134324E-2</c:v>
                </c:pt>
                <c:pt idx="7">
                  <c:v>-6.8519229646050214E-2</c:v>
                </c:pt>
                <c:pt idx="8">
                  <c:v>0.11422750446604377</c:v>
                </c:pt>
                <c:pt idx="9">
                  <c:v>-9.7021026156238512E-3</c:v>
                </c:pt>
                <c:pt idx="10">
                  <c:v>-5.304136083806657E-2</c:v>
                </c:pt>
                <c:pt idx="11">
                  <c:v>-4.405026514064482E-2</c:v>
                </c:pt>
                <c:pt idx="12">
                  <c:v>2.3004627836035159E-3</c:v>
                </c:pt>
                <c:pt idx="13">
                  <c:v>-0.11550372706050467</c:v>
                </c:pt>
                <c:pt idx="14">
                  <c:v>-6.748797223081919E-2</c:v>
                </c:pt>
                <c:pt idx="15">
                  <c:v>3.9410976173143888E-2</c:v>
                </c:pt>
                <c:pt idx="16">
                  <c:v>0.16012408226636823</c:v>
                </c:pt>
                <c:pt idx="17">
                  <c:v>0.10892159542643776</c:v>
                </c:pt>
                <c:pt idx="18">
                  <c:v>-1.4589501073994718E-2</c:v>
                </c:pt>
                <c:pt idx="19">
                  <c:v>0.1121501852938122</c:v>
                </c:pt>
                <c:pt idx="20">
                  <c:v>5.605633170507484E-2</c:v>
                </c:pt>
                <c:pt idx="21">
                  <c:v>-7.4437432222340658E-2</c:v>
                </c:pt>
                <c:pt idx="22">
                  <c:v>-4.5171671049431081E-2</c:v>
                </c:pt>
                <c:pt idx="23">
                  <c:v>1.2521235428846172E-2</c:v>
                </c:pt>
                <c:pt idx="24">
                  <c:v>-3.7311950843479609E-2</c:v>
                </c:pt>
                <c:pt idx="25">
                  <c:v>4.1196412832771291E-2</c:v>
                </c:pt>
                <c:pt idx="26">
                  <c:v>6.6569386131643357E-2</c:v>
                </c:pt>
                <c:pt idx="27">
                  <c:v>6.8472426807599362E-3</c:v>
                </c:pt>
                <c:pt idx="28">
                  <c:v>3.6292869122993718E-2</c:v>
                </c:pt>
                <c:pt idx="29">
                  <c:v>5.5444514687130603E-2</c:v>
                </c:pt>
                <c:pt idx="30">
                  <c:v>-5.4453127595114705E-2</c:v>
                </c:pt>
                <c:pt idx="31">
                  <c:v>-7.6066918574538026E-2</c:v>
                </c:pt>
                <c:pt idx="32">
                  <c:v>-0.10095709098992983</c:v>
                </c:pt>
                <c:pt idx="33">
                  <c:v>3.5959404665082124E-3</c:v>
                </c:pt>
                <c:pt idx="34">
                  <c:v>-6.4907508272084954E-2</c:v>
                </c:pt>
                <c:pt idx="35">
                  <c:v>0.11473551979174713</c:v>
                </c:pt>
                <c:pt idx="36">
                  <c:v>0.44269467048431027</c:v>
                </c:pt>
                <c:pt idx="37">
                  <c:v>0.24868653035268856</c:v>
                </c:pt>
                <c:pt idx="38">
                  <c:v>2.6014959221844394E-2</c:v>
                </c:pt>
                <c:pt idx="39">
                  <c:v>-8.9258503332472594E-2</c:v>
                </c:pt>
                <c:pt idx="40">
                  <c:v>-0.16531705337404187</c:v>
                </c:pt>
                <c:pt idx="41">
                  <c:v>-0.1737095174229992</c:v>
                </c:pt>
                <c:pt idx="42">
                  <c:v>-0.19729704618315644</c:v>
                </c:pt>
                <c:pt idx="43">
                  <c:v>4.8276241613579808E-3</c:v>
                </c:pt>
                <c:pt idx="44">
                  <c:v>-1.6083451220379038E-3</c:v>
                </c:pt>
                <c:pt idx="45">
                  <c:v>-3.2504337901623922E-3</c:v>
                </c:pt>
                <c:pt idx="46">
                  <c:v>-5.6141193669405016E-2</c:v>
                </c:pt>
                <c:pt idx="47">
                  <c:v>6.6143757019711702E-2</c:v>
                </c:pt>
                <c:pt idx="48">
                  <c:v>1.6124693454981558E-2</c:v>
                </c:pt>
                <c:pt idx="49">
                  <c:v>3.757881350886929E-2</c:v>
                </c:pt>
                <c:pt idx="50">
                  <c:v>7.7812567147895306E-2</c:v>
                </c:pt>
                <c:pt idx="51">
                  <c:v>-5.0012847599654062E-2</c:v>
                </c:pt>
                <c:pt idx="52">
                  <c:v>-0.14292917948749914</c:v>
                </c:pt>
                <c:pt idx="53">
                  <c:v>-7.352127092461881E-3</c:v>
                </c:pt>
                <c:pt idx="54">
                  <c:v>-3.867793754172468E-3</c:v>
                </c:pt>
                <c:pt idx="55">
                  <c:v>-2.353760514890265E-2</c:v>
                </c:pt>
                <c:pt idx="56">
                  <c:v>7.3398617745655162E-2</c:v>
                </c:pt>
                <c:pt idx="57">
                  <c:v>4.9816960847036296E-2</c:v>
                </c:pt>
                <c:pt idx="58">
                  <c:v>5.8471869951329108E-2</c:v>
                </c:pt>
                <c:pt idx="59">
                  <c:v>-4.1238189302271057E-2</c:v>
                </c:pt>
                <c:pt idx="60">
                  <c:v>-2.6341834334068188E-2</c:v>
                </c:pt>
                <c:pt idx="61">
                  <c:v>2.4052224955342351E-2</c:v>
                </c:pt>
                <c:pt idx="62">
                  <c:v>6.7019176891394108E-4</c:v>
                </c:pt>
                <c:pt idx="63">
                  <c:v>-5.5982895244903512E-2</c:v>
                </c:pt>
                <c:pt idx="64">
                  <c:v>-5.1243116275808138E-2</c:v>
                </c:pt>
                <c:pt idx="65">
                  <c:v>-4.0472462786411534E-2</c:v>
                </c:pt>
                <c:pt idx="66">
                  <c:v>5.3185040983101166E-2</c:v>
                </c:pt>
                <c:pt idx="67">
                  <c:v>1.8002745208438066E-2</c:v>
                </c:pt>
                <c:pt idx="68">
                  <c:v>-1.1173898937405938E-3</c:v>
                </c:pt>
                <c:pt idx="69">
                  <c:v>-9.2153734313817782E-3</c:v>
                </c:pt>
                <c:pt idx="70">
                  <c:v>-5.3119008585973793E-2</c:v>
                </c:pt>
                <c:pt idx="71">
                  <c:v>-4.8374344196490726E-2</c:v>
                </c:pt>
                <c:pt idx="72">
                  <c:v>5.6481893109845487E-4</c:v>
                </c:pt>
                <c:pt idx="73">
                  <c:v>-4.1647530484145684E-2</c:v>
                </c:pt>
                <c:pt idx="74">
                  <c:v>3.1491701915472778E-2</c:v>
                </c:pt>
                <c:pt idx="75">
                  <c:v>-8.5704897128281943E-2</c:v>
                </c:pt>
                <c:pt idx="76">
                  <c:v>-0.1203925120611495</c:v>
                </c:pt>
                <c:pt idx="77">
                  <c:v>5.0936469988045907E-2</c:v>
                </c:pt>
                <c:pt idx="78">
                  <c:v>-3.6395953399594436E-2</c:v>
                </c:pt>
                <c:pt idx="79">
                  <c:v>-3.4185174877323206E-4</c:v>
                </c:pt>
                <c:pt idx="80">
                  <c:v>0.10041388250013845</c:v>
                </c:pt>
                <c:pt idx="81">
                  <c:v>7.3001503478909921E-2</c:v>
                </c:pt>
                <c:pt idx="82">
                  <c:v>4.4015802596172542E-2</c:v>
                </c:pt>
                <c:pt idx="83">
                  <c:v>5.6987033759975568E-2</c:v>
                </c:pt>
                <c:pt idx="84">
                  <c:v>-6.5421686207628282E-2</c:v>
                </c:pt>
                <c:pt idx="85">
                  <c:v>-5.2345454092721372E-2</c:v>
                </c:pt>
                <c:pt idx="86">
                  <c:v>3.1319046083256613E-2</c:v>
                </c:pt>
                <c:pt idx="87">
                  <c:v>5.105817120302001E-2</c:v>
                </c:pt>
                <c:pt idx="88">
                  <c:v>-8.5248697260742468E-2</c:v>
                </c:pt>
                <c:pt idx="89">
                  <c:v>3.9145377387254723E-2</c:v>
                </c:pt>
                <c:pt idx="90">
                  <c:v>3.7878501414715188E-2</c:v>
                </c:pt>
                <c:pt idx="91">
                  <c:v>-5.8792181741964267E-3</c:v>
                </c:pt>
                <c:pt idx="92">
                  <c:v>9.0091899522683469E-2</c:v>
                </c:pt>
                <c:pt idx="93">
                  <c:v>-5.4297908791567668E-3</c:v>
                </c:pt>
                <c:pt idx="94">
                  <c:v>-7.6031841231123776E-2</c:v>
                </c:pt>
                <c:pt idx="95">
                  <c:v>-7.8764921407977723E-2</c:v>
                </c:pt>
                <c:pt idx="96">
                  <c:v>1.144993921639733E-2</c:v>
                </c:pt>
                <c:pt idx="97">
                  <c:v>2.7602750035388392E-2</c:v>
                </c:pt>
                <c:pt idx="98">
                  <c:v>-3.0286172729897278E-2</c:v>
                </c:pt>
                <c:pt idx="99">
                  <c:v>4.3526116342592222E-2</c:v>
                </c:pt>
                <c:pt idx="100">
                  <c:v>7.5408622936778982E-2</c:v>
                </c:pt>
                <c:pt idx="101">
                  <c:v>-9.9874610019948917E-3</c:v>
                </c:pt>
                <c:pt idx="102">
                  <c:v>-1.0228117974174972E-2</c:v>
                </c:pt>
                <c:pt idx="103">
                  <c:v>0.10219241195163549</c:v>
                </c:pt>
                <c:pt idx="104">
                  <c:v>6.2071633301670627E-2</c:v>
                </c:pt>
                <c:pt idx="105">
                  <c:v>-8.7390477748183301E-2</c:v>
                </c:pt>
                <c:pt idx="106">
                  <c:v>-3.99987774218186E-2</c:v>
                </c:pt>
                <c:pt idx="107">
                  <c:v>6.3466603026880369E-2</c:v>
                </c:pt>
                <c:pt idx="108">
                  <c:v>4.3214521596568661E-2</c:v>
                </c:pt>
                <c:pt idx="109">
                  <c:v>0.11086962540105284</c:v>
                </c:pt>
                <c:pt idx="110">
                  <c:v>5.2837089213614782E-2</c:v>
                </c:pt>
                <c:pt idx="111">
                  <c:v>-4.996862902142471E-2</c:v>
                </c:pt>
                <c:pt idx="112">
                  <c:v>4.1200432489626751E-2</c:v>
                </c:pt>
                <c:pt idx="113">
                  <c:v>-2.0987860087523236E-2</c:v>
                </c:pt>
                <c:pt idx="114">
                  <c:v>-0.12098423095378584</c:v>
                </c:pt>
                <c:pt idx="115">
                  <c:v>-6.5222132585674539E-2</c:v>
                </c:pt>
                <c:pt idx="116">
                  <c:v>-9.5939183110340748E-2</c:v>
                </c:pt>
                <c:pt idx="117">
                  <c:v>7.6728203730142969E-2</c:v>
                </c:pt>
                <c:pt idx="118">
                  <c:v>-7.3786381160624248E-2</c:v>
                </c:pt>
                <c:pt idx="119">
                  <c:v>3.9283669913219459E-2</c:v>
                </c:pt>
                <c:pt idx="120">
                  <c:v>1.2592189652149463E-2</c:v>
                </c:pt>
                <c:pt idx="121">
                  <c:v>-1.1568620539214904E-2</c:v>
                </c:pt>
                <c:pt idx="122">
                  <c:v>7.9527324468094976E-2</c:v>
                </c:pt>
                <c:pt idx="123">
                  <c:v>-3.8670870063449443E-2</c:v>
                </c:pt>
                <c:pt idx="124">
                  <c:v>-0.10404331567916447</c:v>
                </c:pt>
                <c:pt idx="125">
                  <c:v>-0.1191325417418715</c:v>
                </c:pt>
                <c:pt idx="126">
                  <c:v>-7.3998135648479749E-2</c:v>
                </c:pt>
                <c:pt idx="127">
                  <c:v>-6.5763806726678878E-2</c:v>
                </c:pt>
                <c:pt idx="128">
                  <c:v>2.4645491080299519E-2</c:v>
                </c:pt>
                <c:pt idx="129">
                  <c:v>5.4264849654017441E-2</c:v>
                </c:pt>
                <c:pt idx="130">
                  <c:v>-0.11339625608535918</c:v>
                </c:pt>
                <c:pt idx="131">
                  <c:v>-3.4913063680359666E-2</c:v>
                </c:pt>
                <c:pt idx="132">
                  <c:v>-2.8501117324818685E-2</c:v>
                </c:pt>
                <c:pt idx="133">
                  <c:v>0.11008591237401791</c:v>
                </c:pt>
                <c:pt idx="134">
                  <c:v>-5.2913385412849762E-2</c:v>
                </c:pt>
                <c:pt idx="135">
                  <c:v>-0.11832687628771434</c:v>
                </c:pt>
                <c:pt idx="136">
                  <c:v>-0.11846494769437189</c:v>
                </c:pt>
                <c:pt idx="137">
                  <c:v>9.61603691875315E-2</c:v>
                </c:pt>
                <c:pt idx="138">
                  <c:v>-7.3384625988727609E-2</c:v>
                </c:pt>
                <c:pt idx="139">
                  <c:v>0.21022433510229047</c:v>
                </c:pt>
                <c:pt idx="140">
                  <c:v>0.1903558001692055</c:v>
                </c:pt>
                <c:pt idx="141">
                  <c:v>1.5264066415462912E-2</c:v>
                </c:pt>
                <c:pt idx="142">
                  <c:v>2.0130600736371265E-2</c:v>
                </c:pt>
                <c:pt idx="143">
                  <c:v>0.16707554202322028</c:v>
                </c:pt>
                <c:pt idx="144">
                  <c:v>7.8269511141132397E-2</c:v>
                </c:pt>
              </c:numCache>
            </c:numRef>
          </c:xVal>
          <c:yVal>
            <c:numRef>
              <c:f>'Lag of two'!$B$25:$B$169</c:f>
              <c:numCache>
                <c:formatCode>General</c:formatCode>
                <c:ptCount val="145"/>
                <c:pt idx="0">
                  <c:v>-2.517084054419659E-2</c:v>
                </c:pt>
                <c:pt idx="1">
                  <c:v>-1.7972491433295053E-2</c:v>
                </c:pt>
                <c:pt idx="2">
                  <c:v>1.6638713651911798E-2</c:v>
                </c:pt>
                <c:pt idx="3">
                  <c:v>-3.0209740419741459E-2</c:v>
                </c:pt>
                <c:pt idx="4">
                  <c:v>-1.1838084195481472E-2</c:v>
                </c:pt>
                <c:pt idx="5">
                  <c:v>-1.7100672161522921E-2</c:v>
                </c:pt>
                <c:pt idx="6">
                  <c:v>-3.9061076791654624E-2</c:v>
                </c:pt>
                <c:pt idx="7">
                  <c:v>-3.9279301506486321E-2</c:v>
                </c:pt>
                <c:pt idx="8">
                  <c:v>6.8813052065033659E-2</c:v>
                </c:pt>
                <c:pt idx="9">
                  <c:v>-4.489723887363733E-3</c:v>
                </c:pt>
                <c:pt idx="10">
                  <c:v>-3.0124340265428238E-2</c:v>
                </c:pt>
                <c:pt idx="11">
                  <c:v>-2.480622227090936E-2</c:v>
                </c:pt>
                <c:pt idx="12">
                  <c:v>2.6096398807612859E-3</c:v>
                </c:pt>
                <c:pt idx="13">
                  <c:v>-6.7070030197638783E-2</c:v>
                </c:pt>
                <c:pt idx="14">
                  <c:v>-3.8669325948280021E-2</c:v>
                </c:pt>
                <c:pt idx="15">
                  <c:v>2.4560033435057679E-2</c:v>
                </c:pt>
                <c:pt idx="16">
                  <c:v>9.5960290232761494E-2</c:v>
                </c:pt>
                <c:pt idx="17">
                  <c:v>6.5674674798189461E-2</c:v>
                </c:pt>
                <c:pt idx="18">
                  <c:v>-7.3805575034823134E-3</c:v>
                </c:pt>
                <c:pt idx="19">
                  <c:v>6.7584344370000257E-2</c:v>
                </c:pt>
                <c:pt idx="20">
                  <c:v>3.4405548126321676E-2</c:v>
                </c:pt>
                <c:pt idx="21">
                  <c:v>-4.277984256125493E-2</c:v>
                </c:pt>
                <c:pt idx="22">
                  <c:v>-2.5469519508907409E-2</c:v>
                </c:pt>
                <c:pt idx="23">
                  <c:v>8.6550960467031059E-3</c:v>
                </c:pt>
                <c:pt idx="24">
                  <c:v>-2.0820595632906374E-2</c:v>
                </c:pt>
                <c:pt idx="25">
                  <c:v>2.5616096360776618E-2</c:v>
                </c:pt>
                <c:pt idx="26">
                  <c:v>4.0623885223915114E-2</c:v>
                </c:pt>
                <c:pt idx="27">
                  <c:v>5.2990019787665489E-3</c:v>
                </c:pt>
                <c:pt idx="28">
                  <c:v>2.2715713035154149E-2</c:v>
                </c:pt>
                <c:pt idx="29">
                  <c:v>3.4043666193131358E-2</c:v>
                </c:pt>
                <c:pt idx="30">
                  <c:v>-3.0959382227763729E-2</c:v>
                </c:pt>
                <c:pt idx="31">
                  <c:v>-4.3743662876717562E-2</c:v>
                </c:pt>
                <c:pt idx="32">
                  <c:v>-5.846588119844337E-2</c:v>
                </c:pt>
                <c:pt idx="33">
                  <c:v>3.3758983445577161E-3</c:v>
                </c:pt>
                <c:pt idx="34">
                  <c:v>-3.7143014553653535E-2</c:v>
                </c:pt>
                <c:pt idx="35">
                  <c:v>6.9113536626207797E-2</c:v>
                </c:pt>
                <c:pt idx="36">
                  <c:v>0.2630971754907554</c:v>
                </c:pt>
                <c:pt idx="37">
                  <c:v>0.14834384443534462</c:v>
                </c:pt>
                <c:pt idx="38">
                  <c:v>1.6636460913855986E-2</c:v>
                </c:pt>
                <c:pt idx="39">
                  <c:v>-5.1546316372832607E-2</c:v>
                </c:pt>
                <c:pt idx="40">
                  <c:v>-9.6533974965886366E-2</c:v>
                </c:pt>
                <c:pt idx="41">
                  <c:v>-0.1014980100044536</c:v>
                </c:pt>
                <c:pt idx="42">
                  <c:v>-0.11544973128149381</c:v>
                </c:pt>
                <c:pt idx="43">
                  <c:v>4.1044234811564041E-3</c:v>
                </c:pt>
                <c:pt idx="44">
                  <c:v>2.9763004795856942E-4</c:v>
                </c:pt>
                <c:pt idx="45">
                  <c:v>-6.7364437603099707E-4</c:v>
                </c:pt>
                <c:pt idx="46">
                  <c:v>-3.1957851698864385E-2</c:v>
                </c:pt>
                <c:pt idx="47">
                  <c:v>4.0372131053419087E-2</c:v>
                </c:pt>
                <c:pt idx="48">
                  <c:v>1.0786495335087874E-2</c:v>
                </c:pt>
                <c:pt idx="49">
                  <c:v>2.3476332675810011E-2</c:v>
                </c:pt>
                <c:pt idx="50">
                  <c:v>4.7274082851697943E-2</c:v>
                </c:pt>
                <c:pt idx="51">
                  <c:v>-2.8333013458122794E-2</c:v>
                </c:pt>
                <c:pt idx="52">
                  <c:v>-8.3291834187740291E-2</c:v>
                </c:pt>
                <c:pt idx="53">
                  <c:v>-3.0997434514986912E-3</c:v>
                </c:pt>
                <c:pt idx="54">
                  <c:v>-1.0388048908544559E-3</c:v>
                </c:pt>
                <c:pt idx="55">
                  <c:v>-1.2673246503694096E-2</c:v>
                </c:pt>
                <c:pt idx="56">
                  <c:v>4.466328829084365E-2</c:v>
                </c:pt>
                <c:pt idx="57">
                  <c:v>3.0715040144727559E-2</c:v>
                </c:pt>
                <c:pt idx="58">
                  <c:v>3.5834308073514447E-2</c:v>
                </c:pt>
                <c:pt idx="59">
                  <c:v>-2.3142915414738792E-2</c:v>
                </c:pt>
                <c:pt idx="60">
                  <c:v>-1.4331912164950522E-2</c:v>
                </c:pt>
                <c:pt idx="61">
                  <c:v>1.5475528723562814E-2</c:v>
                </c:pt>
                <c:pt idx="62">
                  <c:v>1.6453554474803295E-3</c:v>
                </c:pt>
                <c:pt idx="63">
                  <c:v>-3.1864220207422599E-2</c:v>
                </c:pt>
                <c:pt idx="64">
                  <c:v>-2.9060701629279071E-2</c:v>
                </c:pt>
                <c:pt idx="65">
                  <c:v>-2.2689997983992224E-2</c:v>
                </c:pt>
                <c:pt idx="66">
                  <c:v>3.2707216424613508E-2</c:v>
                </c:pt>
                <c:pt idx="67">
                  <c:v>1.1897338903081351E-2</c:v>
                </c:pt>
                <c:pt idx="68">
                  <c:v>5.8802377993272205E-4</c:v>
                </c:pt>
                <c:pt idx="69">
                  <c:v>-4.2018298063433825E-3</c:v>
                </c:pt>
                <c:pt idx="70">
                  <c:v>-3.0170267914212765E-2</c:v>
                </c:pt>
                <c:pt idx="71">
                  <c:v>-2.7363859672456595E-2</c:v>
                </c:pt>
                <c:pt idx="72">
                  <c:v>1.5830287629717049E-3</c:v>
                </c:pt>
                <c:pt idx="73">
                  <c:v>-2.3385035483135943E-2</c:v>
                </c:pt>
                <c:pt idx="74">
                  <c:v>1.9875884099918497E-2</c:v>
                </c:pt>
                <c:pt idx="75">
                  <c:v>-4.9444403798889092E-2</c:v>
                </c:pt>
                <c:pt idx="76">
                  <c:v>-6.9961683935760882E-2</c:v>
                </c:pt>
                <c:pt idx="77">
                  <c:v>3.137721546886952E-2</c:v>
                </c:pt>
                <c:pt idx="78">
                  <c:v>-2.0278794872109675E-2</c:v>
                </c:pt>
                <c:pt idx="79">
                  <c:v>1.046744663681008E-3</c:v>
                </c:pt>
                <c:pt idx="80">
                  <c:v>6.0642471524173881E-2</c:v>
                </c:pt>
                <c:pt idx="81">
                  <c:v>4.4428400286207724E-2</c:v>
                </c:pt>
                <c:pt idx="82">
                  <c:v>2.7283729309962788E-2</c:v>
                </c:pt>
                <c:pt idx="83">
                  <c:v>3.4956046476275017E-2</c:v>
                </c:pt>
                <c:pt idx="84">
                  <c:v>-3.7447144219649821E-2</c:v>
                </c:pt>
                <c:pt idx="85">
                  <c:v>-2.9712720335057723E-2</c:v>
                </c:pt>
                <c:pt idx="86">
                  <c:v>1.9773760385627399E-2</c:v>
                </c:pt>
                <c:pt idx="87">
                  <c:v>3.1449200179419774E-2</c:v>
                </c:pt>
                <c:pt idx="88">
                  <c:v>-4.9174567417839946E-2</c:v>
                </c:pt>
                <c:pt idx="89">
                  <c:v>2.4402935153591876E-2</c:v>
                </c:pt>
                <c:pt idx="90">
                  <c:v>2.3653594235296668E-2</c:v>
                </c:pt>
                <c:pt idx="91">
                  <c:v>-2.2285366835892986E-3</c:v>
                </c:pt>
                <c:pt idx="92">
                  <c:v>5.45371507424963E-2</c:v>
                </c:pt>
                <c:pt idx="93">
                  <c:v>-1.9627061924664272E-3</c:v>
                </c:pt>
                <c:pt idx="94">
                  <c:v>-4.3722915077173539E-2</c:v>
                </c:pt>
                <c:pt idx="95">
                  <c:v>-4.5339497010914692E-2</c:v>
                </c:pt>
                <c:pt idx="96">
                  <c:v>8.0214380525480845E-3</c:v>
                </c:pt>
                <c:pt idx="97">
                  <c:v>1.7575618852021573E-2</c:v>
                </c:pt>
                <c:pt idx="98">
                  <c:v>-1.666493782781223E-2</c:v>
                </c:pt>
                <c:pt idx="99">
                  <c:v>2.6994086160287402E-2</c:v>
                </c:pt>
                <c:pt idx="100">
                  <c:v>4.5852180627854053E-2</c:v>
                </c:pt>
                <c:pt idx="101">
                  <c:v>-4.658509719537878E-3</c:v>
                </c:pt>
                <c:pt idx="102">
                  <c:v>-4.8008552375178853E-3</c:v>
                </c:pt>
                <c:pt idx="103">
                  <c:v>6.1694448924714776E-2</c:v>
                </c:pt>
                <c:pt idx="104">
                  <c:v>3.7963522008469051E-2</c:v>
                </c:pt>
                <c:pt idx="105">
                  <c:v>-5.0441403155539272E-2</c:v>
                </c:pt>
                <c:pt idx="106">
                  <c:v>-2.2409819155297932E-2</c:v>
                </c:pt>
                <c:pt idx="107">
                  <c:v>3.8788628741519872E-2</c:v>
                </c:pt>
                <c:pt idx="108">
                  <c:v>2.6809781857275634E-2</c:v>
                </c:pt>
                <c:pt idx="109">
                  <c:v>6.6826909588086472E-2</c:v>
                </c:pt>
                <c:pt idx="110">
                  <c:v>3.2501407407692369E-2</c:v>
                </c:pt>
                <c:pt idx="111">
                  <c:v>-2.8306858735218335E-2</c:v>
                </c:pt>
                <c:pt idx="112">
                  <c:v>2.5618473936344067E-2</c:v>
                </c:pt>
                <c:pt idx="113">
                  <c:v>-1.1165104943567462E-2</c:v>
                </c:pt>
                <c:pt idx="114">
                  <c:v>-7.0311678085142312E-2</c:v>
                </c:pt>
                <c:pt idx="115">
                  <c:v>-3.7329110807093897E-2</c:v>
                </c:pt>
                <c:pt idx="116">
                  <c:v>-5.5497852930550158E-2</c:v>
                </c:pt>
                <c:pt idx="117">
                  <c:v>4.663269577290171E-2</c:v>
                </c:pt>
                <c:pt idx="118">
                  <c:v>-4.2394754193475957E-2</c:v>
                </c:pt>
                <c:pt idx="119">
                  <c:v>2.448473341217914E-2</c:v>
                </c:pt>
                <c:pt idx="120">
                  <c:v>8.6970645613797474E-3</c:v>
                </c:pt>
                <c:pt idx="121">
                  <c:v>-5.5937453426562209E-3</c:v>
                </c:pt>
                <c:pt idx="122">
                  <c:v>4.8288339853033373E-2</c:v>
                </c:pt>
                <c:pt idx="123">
                  <c:v>-2.1624378953652421E-2</c:v>
                </c:pt>
                <c:pt idx="124">
                  <c:v>-6.0291343590046391E-2</c:v>
                </c:pt>
                <c:pt idx="125">
                  <c:v>-6.9216427622958723E-2</c:v>
                </c:pt>
                <c:pt idx="126">
                  <c:v>-4.2520004262008471E-2</c:v>
                </c:pt>
                <c:pt idx="127">
                  <c:v>-3.7649504126594076E-2</c:v>
                </c:pt>
                <c:pt idx="128">
                  <c:v>1.5826438041053222E-2</c:v>
                </c:pt>
                <c:pt idx="129">
                  <c:v>3.3345909428969367E-2</c:v>
                </c:pt>
                <c:pt idx="130">
                  <c:v>-6.5823488097206964E-2</c:v>
                </c:pt>
                <c:pt idx="131">
                  <c:v>-1.9401684588208363E-2</c:v>
                </c:pt>
                <c:pt idx="132">
                  <c:v>-1.5609100409277817E-2</c:v>
                </c:pt>
                <c:pt idx="133">
                  <c:v>6.6363353366255956E-2</c:v>
                </c:pt>
                <c:pt idx="134">
                  <c:v>-3.0048644439846391E-2</c:v>
                </c:pt>
                <c:pt idx="135">
                  <c:v>-6.8739886821536256E-2</c:v>
                </c:pt>
                <c:pt idx="136">
                  <c:v>-6.8821554290884254E-2</c:v>
                </c:pt>
                <c:pt idx="137">
                  <c:v>5.812657285631883E-2</c:v>
                </c:pt>
                <c:pt idx="138">
                  <c:v>-4.2157121152859203E-2</c:v>
                </c:pt>
                <c:pt idx="139">
                  <c:v>0.12559394836555909</c:v>
                </c:pt>
                <c:pt idx="140">
                  <c:v>0.11384196432398497</c:v>
                </c:pt>
                <c:pt idx="141">
                  <c:v>1.0277445459582035E-2</c:v>
                </c:pt>
                <c:pt idx="142">
                  <c:v>1.3155938205509308E-2</c:v>
                </c:pt>
                <c:pt idx="143">
                  <c:v>0.10007198968132699</c:v>
                </c:pt>
                <c:pt idx="144">
                  <c:v>4.7544359373570391E-2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D-4CB1-B01F-4BEAA760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29471"/>
        <c:axId val="1"/>
      </c:scatterChart>
      <c:valAx>
        <c:axId val="1068529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Variable 1</a:t>
                </a:r>
              </a:p>
            </c:rich>
          </c:tx>
          <c:layout>
            <c:manualLayout>
              <c:xMode val="edge"/>
              <c:yMode val="edge"/>
              <c:x val="0.30468827486235267"/>
              <c:y val="0.77907197910604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500001419426267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852947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000190735348349"/>
          <c:y val="0.41279186952633745"/>
          <c:w val="0.22916724946911995"/>
          <c:h val="0.250000709713133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2656256755210254"/>
          <c:y val="4.6242774566473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0465012779268"/>
          <c:y val="0.3583815028901734"/>
          <c:w val="0.74218938748521801"/>
          <c:h val="0.358381502890173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'Lag of two'!$F$25:$F$169</c:f>
              <c:numCache>
                <c:formatCode>General</c:formatCode>
                <c:ptCount val="145"/>
                <c:pt idx="0">
                  <c:v>0.34482758620689657</c:v>
                </c:pt>
                <c:pt idx="1">
                  <c:v>1.0344827586206897</c:v>
                </c:pt>
                <c:pt idx="2">
                  <c:v>1.7241379310344829</c:v>
                </c:pt>
                <c:pt idx="3">
                  <c:v>2.4137931034482758</c:v>
                </c:pt>
                <c:pt idx="4">
                  <c:v>3.1034482758620694</c:v>
                </c:pt>
                <c:pt idx="5">
                  <c:v>3.7931034482758621</c:v>
                </c:pt>
                <c:pt idx="6">
                  <c:v>4.4827586206896557</c:v>
                </c:pt>
                <c:pt idx="7">
                  <c:v>5.1724137931034484</c:v>
                </c:pt>
                <c:pt idx="8">
                  <c:v>5.862068965517242</c:v>
                </c:pt>
                <c:pt idx="9">
                  <c:v>6.5517241379310356</c:v>
                </c:pt>
                <c:pt idx="10">
                  <c:v>7.2413793103448283</c:v>
                </c:pt>
                <c:pt idx="11">
                  <c:v>7.931034482758621</c:v>
                </c:pt>
                <c:pt idx="12">
                  <c:v>8.6206896551724146</c:v>
                </c:pt>
                <c:pt idx="13">
                  <c:v>9.3103448275862082</c:v>
                </c:pt>
                <c:pt idx="14">
                  <c:v>10</c:v>
                </c:pt>
                <c:pt idx="15">
                  <c:v>10.689655172413794</c:v>
                </c:pt>
                <c:pt idx="16">
                  <c:v>11.379310344827587</c:v>
                </c:pt>
                <c:pt idx="17">
                  <c:v>12.068965517241381</c:v>
                </c:pt>
                <c:pt idx="18">
                  <c:v>12.758620689655174</c:v>
                </c:pt>
                <c:pt idx="19">
                  <c:v>13.448275862068966</c:v>
                </c:pt>
                <c:pt idx="20">
                  <c:v>14.13793103448276</c:v>
                </c:pt>
                <c:pt idx="21">
                  <c:v>14.827586206896553</c:v>
                </c:pt>
                <c:pt idx="22">
                  <c:v>15.517241379310345</c:v>
                </c:pt>
                <c:pt idx="23">
                  <c:v>16.206896551724139</c:v>
                </c:pt>
                <c:pt idx="24">
                  <c:v>16.896551724137932</c:v>
                </c:pt>
                <c:pt idx="25">
                  <c:v>17.586206896551726</c:v>
                </c:pt>
                <c:pt idx="26">
                  <c:v>18.27586206896552</c:v>
                </c:pt>
                <c:pt idx="27">
                  <c:v>18.965517241379313</c:v>
                </c:pt>
                <c:pt idx="28">
                  <c:v>19.655172413793103</c:v>
                </c:pt>
                <c:pt idx="29">
                  <c:v>20.344827586206897</c:v>
                </c:pt>
                <c:pt idx="30">
                  <c:v>21.03448275862069</c:v>
                </c:pt>
                <c:pt idx="31">
                  <c:v>21.724137931034484</c:v>
                </c:pt>
                <c:pt idx="32">
                  <c:v>22.413793103448278</c:v>
                </c:pt>
                <c:pt idx="33">
                  <c:v>23.103448275862071</c:v>
                </c:pt>
                <c:pt idx="34">
                  <c:v>23.793103448275865</c:v>
                </c:pt>
                <c:pt idx="35">
                  <c:v>24.482758620689658</c:v>
                </c:pt>
                <c:pt idx="36">
                  <c:v>25.172413793103452</c:v>
                </c:pt>
                <c:pt idx="37">
                  <c:v>25.862068965517242</c:v>
                </c:pt>
                <c:pt idx="38">
                  <c:v>26.551724137931036</c:v>
                </c:pt>
                <c:pt idx="39">
                  <c:v>27.241379310344829</c:v>
                </c:pt>
                <c:pt idx="40">
                  <c:v>27.931034482758623</c:v>
                </c:pt>
                <c:pt idx="41">
                  <c:v>28.620689655172416</c:v>
                </c:pt>
                <c:pt idx="42">
                  <c:v>29.31034482758621</c:v>
                </c:pt>
                <c:pt idx="43">
                  <c:v>30</c:v>
                </c:pt>
                <c:pt idx="44">
                  <c:v>30.689655172413794</c:v>
                </c:pt>
                <c:pt idx="45">
                  <c:v>31.379310344827587</c:v>
                </c:pt>
                <c:pt idx="46">
                  <c:v>32.068965517241381</c:v>
                </c:pt>
                <c:pt idx="47">
                  <c:v>32.758620689655174</c:v>
                </c:pt>
                <c:pt idx="48">
                  <c:v>33.448275862068968</c:v>
                </c:pt>
                <c:pt idx="49">
                  <c:v>34.137931034482762</c:v>
                </c:pt>
                <c:pt idx="50">
                  <c:v>34.827586206896555</c:v>
                </c:pt>
                <c:pt idx="51">
                  <c:v>35.517241379310349</c:v>
                </c:pt>
                <c:pt idx="52">
                  <c:v>36.206896551724142</c:v>
                </c:pt>
                <c:pt idx="53">
                  <c:v>36.896551724137936</c:v>
                </c:pt>
                <c:pt idx="54">
                  <c:v>37.58620689655173</c:v>
                </c:pt>
                <c:pt idx="55">
                  <c:v>38.275862068965523</c:v>
                </c:pt>
                <c:pt idx="56">
                  <c:v>38.96551724137931</c:v>
                </c:pt>
                <c:pt idx="57">
                  <c:v>39.655172413793103</c:v>
                </c:pt>
                <c:pt idx="58">
                  <c:v>40.344827586206897</c:v>
                </c:pt>
                <c:pt idx="59">
                  <c:v>41.03448275862069</c:v>
                </c:pt>
                <c:pt idx="60">
                  <c:v>41.724137931034484</c:v>
                </c:pt>
                <c:pt idx="61">
                  <c:v>42.413793103448278</c:v>
                </c:pt>
                <c:pt idx="62">
                  <c:v>43.103448275862071</c:v>
                </c:pt>
                <c:pt idx="63">
                  <c:v>43.793103448275865</c:v>
                </c:pt>
                <c:pt idx="64">
                  <c:v>44.482758620689658</c:v>
                </c:pt>
                <c:pt idx="65">
                  <c:v>45.172413793103452</c:v>
                </c:pt>
                <c:pt idx="66">
                  <c:v>45.862068965517246</c:v>
                </c:pt>
                <c:pt idx="67">
                  <c:v>46.551724137931039</c:v>
                </c:pt>
                <c:pt idx="68">
                  <c:v>47.241379310344833</c:v>
                </c:pt>
                <c:pt idx="69">
                  <c:v>47.931034482758626</c:v>
                </c:pt>
                <c:pt idx="70">
                  <c:v>48.62068965517242</c:v>
                </c:pt>
                <c:pt idx="71">
                  <c:v>49.310344827586214</c:v>
                </c:pt>
                <c:pt idx="72">
                  <c:v>50</c:v>
                </c:pt>
                <c:pt idx="73">
                  <c:v>50.689655172413794</c:v>
                </c:pt>
                <c:pt idx="74">
                  <c:v>51.379310344827587</c:v>
                </c:pt>
                <c:pt idx="75">
                  <c:v>52.068965517241381</c:v>
                </c:pt>
                <c:pt idx="76">
                  <c:v>52.758620689655174</c:v>
                </c:pt>
                <c:pt idx="77">
                  <c:v>53.448275862068968</c:v>
                </c:pt>
                <c:pt idx="78">
                  <c:v>54.137931034482762</c:v>
                </c:pt>
                <c:pt idx="79">
                  <c:v>54.827586206896555</c:v>
                </c:pt>
                <c:pt idx="80">
                  <c:v>55.517241379310349</c:v>
                </c:pt>
                <c:pt idx="81">
                  <c:v>56.206896551724142</c:v>
                </c:pt>
                <c:pt idx="82">
                  <c:v>56.896551724137936</c:v>
                </c:pt>
                <c:pt idx="83">
                  <c:v>57.58620689655173</c:v>
                </c:pt>
                <c:pt idx="84">
                  <c:v>58.275862068965523</c:v>
                </c:pt>
                <c:pt idx="85">
                  <c:v>58.965517241379317</c:v>
                </c:pt>
                <c:pt idx="86">
                  <c:v>59.65517241379311</c:v>
                </c:pt>
                <c:pt idx="87">
                  <c:v>60.344827586206904</c:v>
                </c:pt>
                <c:pt idx="88">
                  <c:v>61.03448275862069</c:v>
                </c:pt>
                <c:pt idx="89">
                  <c:v>61.724137931034484</c:v>
                </c:pt>
                <c:pt idx="90">
                  <c:v>62.413793103448278</c:v>
                </c:pt>
                <c:pt idx="91">
                  <c:v>63.103448275862071</c:v>
                </c:pt>
                <c:pt idx="92">
                  <c:v>63.793103448275865</c:v>
                </c:pt>
                <c:pt idx="93">
                  <c:v>64.482758620689651</c:v>
                </c:pt>
                <c:pt idx="94">
                  <c:v>65.172413793103445</c:v>
                </c:pt>
                <c:pt idx="95">
                  <c:v>65.862068965517238</c:v>
                </c:pt>
                <c:pt idx="96">
                  <c:v>66.551724137931032</c:v>
                </c:pt>
                <c:pt idx="97">
                  <c:v>67.241379310344826</c:v>
                </c:pt>
                <c:pt idx="98">
                  <c:v>67.931034482758619</c:v>
                </c:pt>
                <c:pt idx="99">
                  <c:v>68.620689655172413</c:v>
                </c:pt>
                <c:pt idx="100">
                  <c:v>69.310344827586206</c:v>
                </c:pt>
                <c:pt idx="101">
                  <c:v>70</c:v>
                </c:pt>
                <c:pt idx="102">
                  <c:v>70.689655172413794</c:v>
                </c:pt>
                <c:pt idx="103">
                  <c:v>71.379310344827587</c:v>
                </c:pt>
                <c:pt idx="104">
                  <c:v>72.068965517241381</c:v>
                </c:pt>
                <c:pt idx="105">
                  <c:v>72.758620689655174</c:v>
                </c:pt>
                <c:pt idx="106">
                  <c:v>73.448275862068968</c:v>
                </c:pt>
                <c:pt idx="107">
                  <c:v>74.137931034482762</c:v>
                </c:pt>
                <c:pt idx="108">
                  <c:v>74.827586206896555</c:v>
                </c:pt>
                <c:pt idx="109">
                  <c:v>75.517241379310349</c:v>
                </c:pt>
                <c:pt idx="110">
                  <c:v>76.206896551724142</c:v>
                </c:pt>
                <c:pt idx="111">
                  <c:v>76.896551724137936</c:v>
                </c:pt>
                <c:pt idx="112">
                  <c:v>77.586206896551715</c:v>
                </c:pt>
                <c:pt idx="113">
                  <c:v>78.275862068965509</c:v>
                </c:pt>
                <c:pt idx="114">
                  <c:v>78.965517241379303</c:v>
                </c:pt>
                <c:pt idx="115">
                  <c:v>79.655172413793096</c:v>
                </c:pt>
                <c:pt idx="116">
                  <c:v>80.34482758620689</c:v>
                </c:pt>
                <c:pt idx="117">
                  <c:v>81.034482758620683</c:v>
                </c:pt>
                <c:pt idx="118">
                  <c:v>81.724137931034477</c:v>
                </c:pt>
                <c:pt idx="119">
                  <c:v>82.41379310344827</c:v>
                </c:pt>
                <c:pt idx="120">
                  <c:v>83.103448275862064</c:v>
                </c:pt>
                <c:pt idx="121">
                  <c:v>83.793103448275858</c:v>
                </c:pt>
                <c:pt idx="122">
                  <c:v>84.482758620689651</c:v>
                </c:pt>
                <c:pt idx="123">
                  <c:v>85.172413793103445</c:v>
                </c:pt>
                <c:pt idx="124">
                  <c:v>85.862068965517238</c:v>
                </c:pt>
                <c:pt idx="125">
                  <c:v>86.551724137931032</c:v>
                </c:pt>
                <c:pt idx="126">
                  <c:v>87.241379310344826</c:v>
                </c:pt>
                <c:pt idx="127">
                  <c:v>87.931034482758619</c:v>
                </c:pt>
                <c:pt idx="128">
                  <c:v>88.620689655172413</c:v>
                </c:pt>
                <c:pt idx="129">
                  <c:v>89.310344827586206</c:v>
                </c:pt>
                <c:pt idx="130">
                  <c:v>90</c:v>
                </c:pt>
                <c:pt idx="131">
                  <c:v>90.689655172413794</c:v>
                </c:pt>
                <c:pt idx="132">
                  <c:v>91.379310344827587</c:v>
                </c:pt>
                <c:pt idx="133">
                  <c:v>92.068965517241381</c:v>
                </c:pt>
                <c:pt idx="134">
                  <c:v>92.758620689655174</c:v>
                </c:pt>
                <c:pt idx="135">
                  <c:v>93.448275862068968</c:v>
                </c:pt>
                <c:pt idx="136">
                  <c:v>94.137931034482762</c:v>
                </c:pt>
                <c:pt idx="137">
                  <c:v>94.827586206896555</c:v>
                </c:pt>
                <c:pt idx="138">
                  <c:v>95.517241379310349</c:v>
                </c:pt>
                <c:pt idx="139">
                  <c:v>96.206896551724142</c:v>
                </c:pt>
                <c:pt idx="140">
                  <c:v>96.896551724137936</c:v>
                </c:pt>
                <c:pt idx="141">
                  <c:v>97.58620689655173</c:v>
                </c:pt>
                <c:pt idx="142">
                  <c:v>98.275862068965523</c:v>
                </c:pt>
                <c:pt idx="143">
                  <c:v>98.965517241379317</c:v>
                </c:pt>
                <c:pt idx="144">
                  <c:v>99.65517241379311</c:v>
                </c:pt>
              </c:numCache>
            </c:numRef>
          </c:xVal>
          <c:yVal>
            <c:numRef>
              <c:f>'Lag of two'!$G$25:$G$169</c:f>
              <c:numCache>
                <c:formatCode>General</c:formatCode>
                <c:ptCount val="145"/>
                <c:pt idx="0">
                  <c:v>-0.25687772496623479</c:v>
                </c:pt>
                <c:pt idx="1">
                  <c:v>-0.16660733476121831</c:v>
                </c:pt>
                <c:pt idx="2">
                  <c:v>-0.14579408523631701</c:v>
                </c:pt>
                <c:pt idx="3">
                  <c:v>-0.13610674488491639</c:v>
                </c:pt>
                <c:pt idx="4">
                  <c:v>-0.12568127768062354</c:v>
                </c:pt>
                <c:pt idx="5">
                  <c:v>-0.11183303016344379</c:v>
                </c:pt>
                <c:pt idx="6">
                  <c:v>-0.11102440183706122</c:v>
                </c:pt>
                <c:pt idx="7">
                  <c:v>-0.11043103832626307</c:v>
                </c:pt>
                <c:pt idx="8">
                  <c:v>-0.10992421859792049</c:v>
                </c:pt>
                <c:pt idx="9">
                  <c:v>-0.10728042848015333</c:v>
                </c:pt>
                <c:pt idx="10">
                  <c:v>-8.9105618592744629E-2</c:v>
                </c:pt>
                <c:pt idx="11">
                  <c:v>-8.4476899300465952E-2</c:v>
                </c:pt>
                <c:pt idx="12">
                  <c:v>-8.4260343617739847E-2</c:v>
                </c:pt>
                <c:pt idx="13">
                  <c:v>-8.2949082980751015E-2</c:v>
                </c:pt>
                <c:pt idx="14">
                  <c:v>-7.0441797120781954E-2</c:v>
                </c:pt>
                <c:pt idx="15">
                  <c:v>-6.5412265186168078E-2</c:v>
                </c:pt>
                <c:pt idx="16">
                  <c:v>-6.0142909664533027E-2</c:v>
                </c:pt>
                <c:pt idx="17">
                  <c:v>-5.9744250649290245E-2</c:v>
                </c:pt>
                <c:pt idx="18">
                  <c:v>-5.9210841840203046E-2</c:v>
                </c:pt>
                <c:pt idx="19">
                  <c:v>-5.4837143032933175E-2</c:v>
                </c:pt>
                <c:pt idx="20">
                  <c:v>-5.2899542482766661E-2</c:v>
                </c:pt>
                <c:pt idx="21">
                  <c:v>-5.0139035870412664E-2</c:v>
                </c:pt>
                <c:pt idx="22">
                  <c:v>-4.8728399554360383E-2</c:v>
                </c:pt>
                <c:pt idx="23">
                  <c:v>-4.8586932789807573E-2</c:v>
                </c:pt>
                <c:pt idx="24">
                  <c:v>-4.7564402152799216E-2</c:v>
                </c:pt>
                <c:pt idx="25">
                  <c:v>-4.6750333090135314E-2</c:v>
                </c:pt>
                <c:pt idx="26">
                  <c:v>-4.6715394915541768E-2</c:v>
                </c:pt>
                <c:pt idx="27">
                  <c:v>-4.1915332399234916E-2</c:v>
                </c:pt>
                <c:pt idx="28">
                  <c:v>-4.1541906209645672E-2</c:v>
                </c:pt>
                <c:pt idx="29">
                  <c:v>-4.1351655549586933E-2</c:v>
                </c:pt>
                <c:pt idx="30">
                  <c:v>-3.9713688268022171E-2</c:v>
                </c:pt>
                <c:pt idx="31">
                  <c:v>-3.6752465992995441E-2</c:v>
                </c:pt>
                <c:pt idx="32">
                  <c:v>-3.6389703399905562E-2</c:v>
                </c:pt>
                <c:pt idx="33">
                  <c:v>-3.530220129665735E-2</c:v>
                </c:pt>
                <c:pt idx="34">
                  <c:v>-3.5226502815340621E-2</c:v>
                </c:pt>
                <c:pt idx="35">
                  <c:v>-3.2153209583808615E-2</c:v>
                </c:pt>
                <c:pt idx="36">
                  <c:v>-2.9575484917816485E-2</c:v>
                </c:pt>
                <c:pt idx="37">
                  <c:v>-2.8767248294324321E-2</c:v>
                </c:pt>
                <c:pt idx="38">
                  <c:v>-2.8742468865654094E-2</c:v>
                </c:pt>
                <c:pt idx="39">
                  <c:v>-2.7844026171173229E-2</c:v>
                </c:pt>
                <c:pt idx="40">
                  <c:v>-2.7398974188114503E-2</c:v>
                </c:pt>
                <c:pt idx="41">
                  <c:v>-2.6202372394024072E-2</c:v>
                </c:pt>
                <c:pt idx="42">
                  <c:v>-2.3601700674181818E-2</c:v>
                </c:pt>
                <c:pt idx="43">
                  <c:v>-2.3545077751520128E-2</c:v>
                </c:pt>
                <c:pt idx="44">
                  <c:v>-2.2223136784710124E-2</c:v>
                </c:pt>
                <c:pt idx="45">
                  <c:v>-2.2017622141068536E-2</c:v>
                </c:pt>
                <c:pt idx="46">
                  <c:v>-2.1725226488804188E-2</c:v>
                </c:pt>
                <c:pt idx="47">
                  <c:v>-2.1177262011307273E-2</c:v>
                </c:pt>
                <c:pt idx="48">
                  <c:v>-2.0619287202735703E-2</c:v>
                </c:pt>
                <c:pt idx="49">
                  <c:v>-1.8462062839735331E-2</c:v>
                </c:pt>
                <c:pt idx="50">
                  <c:v>-1.7966290271483491E-2</c:v>
                </c:pt>
                <c:pt idx="51">
                  <c:v>-1.7883372474401363E-2</c:v>
                </c:pt>
                <c:pt idx="52">
                  <c:v>-1.6509808963812253E-2</c:v>
                </c:pt>
                <c:pt idx="53">
                  <c:v>-1.6009490016910495E-2</c:v>
                </c:pt>
                <c:pt idx="54">
                  <c:v>-1.5578505587688448E-2</c:v>
                </c:pt>
                <c:pt idx="55">
                  <c:v>-1.4714470354002541E-2</c:v>
                </c:pt>
                <c:pt idx="56">
                  <c:v>-1.147240116223692E-2</c:v>
                </c:pt>
                <c:pt idx="57">
                  <c:v>-1.1133718248455321E-2</c:v>
                </c:pt>
                <c:pt idx="58">
                  <c:v>-1.0644060045946667E-2</c:v>
                </c:pt>
                <c:pt idx="59">
                  <c:v>-1.0146648495743229E-2</c:v>
                </c:pt>
                <c:pt idx="60">
                  <c:v>-9.8295096137977975E-3</c:v>
                </c:pt>
                <c:pt idx="61">
                  <c:v>-8.1411575836997738E-3</c:v>
                </c:pt>
                <c:pt idx="62">
                  <c:v>-7.9739458391442277E-3</c:v>
                </c:pt>
                <c:pt idx="63">
                  <c:v>-5.9630468882465246E-3</c:v>
                </c:pt>
                <c:pt idx="64">
                  <c:v>-4.9285462011492047E-3</c:v>
                </c:pt>
                <c:pt idx="65">
                  <c:v>-4.5906737085989512E-3</c:v>
                </c:pt>
                <c:pt idx="66">
                  <c:v>-1.1441648845455247E-3</c:v>
                </c:pt>
                <c:pt idx="67">
                  <c:v>-1.1104942840271764E-3</c:v>
                </c:pt>
                <c:pt idx="68">
                  <c:v>0</c:v>
                </c:pt>
                <c:pt idx="69">
                  <c:v>5.4333063004674412E-4</c:v>
                </c:pt>
                <c:pt idx="70">
                  <c:v>1.0875476873989189E-3</c:v>
                </c:pt>
                <c:pt idx="71">
                  <c:v>1.0940920128590542E-3</c:v>
                </c:pt>
                <c:pt idx="72">
                  <c:v>2.2909517465557624E-3</c:v>
                </c:pt>
                <c:pt idx="73">
                  <c:v>2.467309418458621E-3</c:v>
                </c:pt>
                <c:pt idx="74">
                  <c:v>2.9063753072145616E-3</c:v>
                </c:pt>
                <c:pt idx="75">
                  <c:v>3.3333364197584386E-3</c:v>
                </c:pt>
                <c:pt idx="76">
                  <c:v>4.0376905460769736E-3</c:v>
                </c:pt>
                <c:pt idx="77">
                  <c:v>4.2698613121653723E-3</c:v>
                </c:pt>
                <c:pt idx="78">
                  <c:v>6.5185416002419535E-3</c:v>
                </c:pt>
                <c:pt idx="79">
                  <c:v>8.0091961317772607E-3</c:v>
                </c:pt>
                <c:pt idx="80">
                  <c:v>8.0494129279437936E-3</c:v>
                </c:pt>
                <c:pt idx="81">
                  <c:v>8.2432202992298309E-3</c:v>
                </c:pt>
                <c:pt idx="82">
                  <c:v>1.1388646964008811E-2</c:v>
                </c:pt>
                <c:pt idx="83">
                  <c:v>1.1408109313961967E-2</c:v>
                </c:pt>
                <c:pt idx="84">
                  <c:v>1.1554143556649509E-2</c:v>
                </c:pt>
                <c:pt idx="85">
                  <c:v>1.2638398871722849E-2</c:v>
                </c:pt>
                <c:pt idx="86">
                  <c:v>1.3460663139545694E-2</c:v>
                </c:pt>
                <c:pt idx="87">
                  <c:v>1.3779745598017593E-2</c:v>
                </c:pt>
                <c:pt idx="88">
                  <c:v>1.398624197473987E-2</c:v>
                </c:pt>
                <c:pt idx="89">
                  <c:v>1.4533514616167758E-2</c:v>
                </c:pt>
                <c:pt idx="90">
                  <c:v>1.552022875909697E-2</c:v>
                </c:pt>
                <c:pt idx="91">
                  <c:v>1.7687535942727154E-2</c:v>
                </c:pt>
                <c:pt idx="92">
                  <c:v>1.8061327470354292E-2</c:v>
                </c:pt>
                <c:pt idx="93">
                  <c:v>1.9080264583135904E-2</c:v>
                </c:pt>
                <c:pt idx="94">
                  <c:v>2.015372261162417E-2</c:v>
                </c:pt>
                <c:pt idx="95">
                  <c:v>2.0282682164653371E-2</c:v>
                </c:pt>
                <c:pt idx="96">
                  <c:v>2.1943615299879985E-2</c:v>
                </c:pt>
                <c:pt idx="97">
                  <c:v>2.3899569198845713E-2</c:v>
                </c:pt>
                <c:pt idx="98">
                  <c:v>2.4411986688838119E-2</c:v>
                </c:pt>
                <c:pt idx="99">
                  <c:v>2.4742489145906956E-2</c:v>
                </c:pt>
                <c:pt idx="100">
                  <c:v>2.504793886917191E-2</c:v>
                </c:pt>
                <c:pt idx="101">
                  <c:v>2.5206814033346316E-2</c:v>
                </c:pt>
                <c:pt idx="102">
                  <c:v>2.5303880310698579E-2</c:v>
                </c:pt>
                <c:pt idx="103">
                  <c:v>2.5975486403260521E-2</c:v>
                </c:pt>
                <c:pt idx="104">
                  <c:v>2.7289925482180667E-2</c:v>
                </c:pt>
                <c:pt idx="105">
                  <c:v>2.7354003082042486E-2</c:v>
                </c:pt>
                <c:pt idx="106">
                  <c:v>2.7947725106547111E-2</c:v>
                </c:pt>
                <c:pt idx="107">
                  <c:v>2.7957557635053767E-2</c:v>
                </c:pt>
                <c:pt idx="108">
                  <c:v>2.8218576649502489E-2</c:v>
                </c:pt>
                <c:pt idx="109">
                  <c:v>2.8587960123302506E-2</c:v>
                </c:pt>
                <c:pt idx="110">
                  <c:v>3.1030625390976976E-2</c:v>
                </c:pt>
                <c:pt idx="111">
                  <c:v>3.1192679395612887E-2</c:v>
                </c:pt>
                <c:pt idx="112">
                  <c:v>3.2600152934241226E-2</c:v>
                </c:pt>
                <c:pt idx="113">
                  <c:v>3.3835049048802961E-2</c:v>
                </c:pt>
                <c:pt idx="114">
                  <c:v>3.5303716711073754E-2</c:v>
                </c:pt>
                <c:pt idx="115">
                  <c:v>3.770134086808348E-2</c:v>
                </c:pt>
                <c:pt idx="116">
                  <c:v>3.7740327982847113E-2</c:v>
                </c:pt>
                <c:pt idx="117">
                  <c:v>4.0476682132441918E-2</c:v>
                </c:pt>
                <c:pt idx="118">
                  <c:v>4.3195198042135084E-2</c:v>
                </c:pt>
                <c:pt idx="119">
                  <c:v>4.4617065488806694E-2</c:v>
                </c:pt>
                <c:pt idx="120">
                  <c:v>4.8662945798927541E-2</c:v>
                </c:pt>
                <c:pt idx="121">
                  <c:v>4.9606824075987904E-2</c:v>
                </c:pt>
                <c:pt idx="122">
                  <c:v>5.1282608403126706E-2</c:v>
                </c:pt>
                <c:pt idx="123">
                  <c:v>5.2716782172404206E-2</c:v>
                </c:pt>
                <c:pt idx="124">
                  <c:v>5.4422434021073975E-2</c:v>
                </c:pt>
                <c:pt idx="125">
                  <c:v>5.4753327643674354E-2</c:v>
                </c:pt>
                <c:pt idx="126">
                  <c:v>5.5213628210286497E-2</c:v>
                </c:pt>
                <c:pt idx="127">
                  <c:v>5.8673401685173036E-2</c:v>
                </c:pt>
                <c:pt idx="128">
                  <c:v>6.1006024620554884E-2</c:v>
                </c:pt>
                <c:pt idx="129">
                  <c:v>6.3262196777966531E-2</c:v>
                </c:pt>
                <c:pt idx="130">
                  <c:v>6.4760521360483075E-2</c:v>
                </c:pt>
                <c:pt idx="131">
                  <c:v>6.4966511728311666E-2</c:v>
                </c:pt>
                <c:pt idx="132">
                  <c:v>6.7294460305904913E-2</c:v>
                </c:pt>
                <c:pt idx="133">
                  <c:v>7.2519409468583984E-2</c:v>
                </c:pt>
                <c:pt idx="134">
                  <c:v>7.6862402351278156E-2</c:v>
                </c:pt>
                <c:pt idx="135">
                  <c:v>8.2753961028912276E-2</c:v>
                </c:pt>
                <c:pt idx="136">
                  <c:v>8.807716427583813E-2</c:v>
                </c:pt>
                <c:pt idx="137">
                  <c:v>9.4707951541618762E-2</c:v>
                </c:pt>
                <c:pt idx="138">
                  <c:v>0.10466931854512723</c:v>
                </c:pt>
                <c:pt idx="139">
                  <c:v>0.10884474589988909</c:v>
                </c:pt>
                <c:pt idx="140">
                  <c:v>0.11858839499998282</c:v>
                </c:pt>
                <c:pt idx="141">
                  <c:v>0.12312350228770096</c:v>
                </c:pt>
                <c:pt idx="142">
                  <c:v>0.27488316404660607</c:v>
                </c:pt>
                <c:pt idx="143">
                  <c:v>0.30162189326589062</c:v>
                </c:pt>
                <c:pt idx="144">
                  <c:v>0.31417368789875727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B-44AD-BFC0-9F45984F2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528031"/>
        <c:axId val="1"/>
      </c:scatterChart>
      <c:valAx>
        <c:axId val="1068528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 Percentile</a:t>
                </a:r>
              </a:p>
            </c:rich>
          </c:tx>
          <c:layout>
            <c:manualLayout>
              <c:xMode val="edge"/>
              <c:yMode val="edge"/>
              <c:x val="0.40104268657095993"/>
              <c:y val="0.780346820809248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50289017341040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852803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Slope Estimate</a:t>
            </a:r>
          </a:p>
        </c:rich>
      </c:tx>
      <c:layout>
        <c:manualLayout>
          <c:xMode val="edge"/>
          <c:yMode val="edge"/>
          <c:x val="0.4332813368338348"/>
          <c:y val="3.17461020454711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794396642584752E-2"/>
          <c:y val="0.1428574592046202"/>
          <c:w val="0.8995297319050265"/>
          <c:h val="0.72109003217570189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'12 month regressions'!$A$7:$A$140</c:f>
              <c:numCache>
                <c:formatCode>mmm\-yy</c:formatCode>
                <c:ptCount val="134"/>
                <c:pt idx="0">
                  <c:v>32387</c:v>
                </c:pt>
                <c:pt idx="1">
                  <c:v>32417</c:v>
                </c:pt>
                <c:pt idx="2">
                  <c:v>32448</c:v>
                </c:pt>
                <c:pt idx="3">
                  <c:v>32478</c:v>
                </c:pt>
                <c:pt idx="4">
                  <c:v>32509</c:v>
                </c:pt>
                <c:pt idx="5">
                  <c:v>32540</c:v>
                </c:pt>
                <c:pt idx="6">
                  <c:v>32568</c:v>
                </c:pt>
                <c:pt idx="7">
                  <c:v>32599</c:v>
                </c:pt>
                <c:pt idx="8">
                  <c:v>32629</c:v>
                </c:pt>
                <c:pt idx="9">
                  <c:v>32660</c:v>
                </c:pt>
                <c:pt idx="10">
                  <c:v>32690</c:v>
                </c:pt>
                <c:pt idx="11">
                  <c:v>32721</c:v>
                </c:pt>
                <c:pt idx="12">
                  <c:v>32752</c:v>
                </c:pt>
                <c:pt idx="13">
                  <c:v>32782</c:v>
                </c:pt>
                <c:pt idx="14">
                  <c:v>32813</c:v>
                </c:pt>
                <c:pt idx="15">
                  <c:v>32843</c:v>
                </c:pt>
                <c:pt idx="16">
                  <c:v>32874</c:v>
                </c:pt>
                <c:pt idx="17">
                  <c:v>32905</c:v>
                </c:pt>
                <c:pt idx="18">
                  <c:v>32933</c:v>
                </c:pt>
                <c:pt idx="19">
                  <c:v>32964</c:v>
                </c:pt>
                <c:pt idx="20">
                  <c:v>32994</c:v>
                </c:pt>
                <c:pt idx="21">
                  <c:v>33025</c:v>
                </c:pt>
                <c:pt idx="22">
                  <c:v>33055</c:v>
                </c:pt>
                <c:pt idx="23">
                  <c:v>33086</c:v>
                </c:pt>
                <c:pt idx="24">
                  <c:v>33117</c:v>
                </c:pt>
                <c:pt idx="25">
                  <c:v>33147</c:v>
                </c:pt>
                <c:pt idx="26">
                  <c:v>33178</c:v>
                </c:pt>
                <c:pt idx="27">
                  <c:v>33208</c:v>
                </c:pt>
                <c:pt idx="28">
                  <c:v>33239</c:v>
                </c:pt>
                <c:pt idx="29">
                  <c:v>33270</c:v>
                </c:pt>
                <c:pt idx="30">
                  <c:v>33298</c:v>
                </c:pt>
                <c:pt idx="31">
                  <c:v>33329</c:v>
                </c:pt>
                <c:pt idx="32">
                  <c:v>33359</c:v>
                </c:pt>
                <c:pt idx="33">
                  <c:v>33390</c:v>
                </c:pt>
                <c:pt idx="34">
                  <c:v>33420</c:v>
                </c:pt>
                <c:pt idx="35">
                  <c:v>33451</c:v>
                </c:pt>
                <c:pt idx="36">
                  <c:v>33482</c:v>
                </c:pt>
                <c:pt idx="37">
                  <c:v>33512</c:v>
                </c:pt>
                <c:pt idx="38">
                  <c:v>33543</c:v>
                </c:pt>
                <c:pt idx="39">
                  <c:v>33573</c:v>
                </c:pt>
                <c:pt idx="40">
                  <c:v>33604</c:v>
                </c:pt>
                <c:pt idx="41">
                  <c:v>33635</c:v>
                </c:pt>
                <c:pt idx="42">
                  <c:v>33664</c:v>
                </c:pt>
                <c:pt idx="43">
                  <c:v>33695</c:v>
                </c:pt>
                <c:pt idx="44">
                  <c:v>33725</c:v>
                </c:pt>
                <c:pt idx="45">
                  <c:v>33756</c:v>
                </c:pt>
                <c:pt idx="46">
                  <c:v>33786</c:v>
                </c:pt>
                <c:pt idx="47">
                  <c:v>33817</c:v>
                </c:pt>
                <c:pt idx="48">
                  <c:v>33848</c:v>
                </c:pt>
                <c:pt idx="49">
                  <c:v>33878</c:v>
                </c:pt>
                <c:pt idx="50">
                  <c:v>33909</c:v>
                </c:pt>
                <c:pt idx="51">
                  <c:v>33939</c:v>
                </c:pt>
                <c:pt idx="52">
                  <c:v>33970</c:v>
                </c:pt>
                <c:pt idx="53">
                  <c:v>34001</c:v>
                </c:pt>
                <c:pt idx="54">
                  <c:v>34029</c:v>
                </c:pt>
                <c:pt idx="55">
                  <c:v>34060</c:v>
                </c:pt>
                <c:pt idx="56">
                  <c:v>34090</c:v>
                </c:pt>
                <c:pt idx="57">
                  <c:v>34121</c:v>
                </c:pt>
                <c:pt idx="58">
                  <c:v>34151</c:v>
                </c:pt>
                <c:pt idx="59">
                  <c:v>34182</c:v>
                </c:pt>
                <c:pt idx="60">
                  <c:v>34213</c:v>
                </c:pt>
                <c:pt idx="61">
                  <c:v>34243</c:v>
                </c:pt>
                <c:pt idx="62">
                  <c:v>34274</c:v>
                </c:pt>
                <c:pt idx="63">
                  <c:v>34304</c:v>
                </c:pt>
                <c:pt idx="64">
                  <c:v>34335</c:v>
                </c:pt>
                <c:pt idx="65">
                  <c:v>34366</c:v>
                </c:pt>
                <c:pt idx="66">
                  <c:v>34394</c:v>
                </c:pt>
                <c:pt idx="67">
                  <c:v>34425</c:v>
                </c:pt>
                <c:pt idx="68">
                  <c:v>34455</c:v>
                </c:pt>
                <c:pt idx="69">
                  <c:v>34486</c:v>
                </c:pt>
                <c:pt idx="70">
                  <c:v>34516</c:v>
                </c:pt>
                <c:pt idx="71">
                  <c:v>34547</c:v>
                </c:pt>
                <c:pt idx="72">
                  <c:v>34578</c:v>
                </c:pt>
                <c:pt idx="73">
                  <c:v>34608</c:v>
                </c:pt>
                <c:pt idx="74">
                  <c:v>34639</c:v>
                </c:pt>
                <c:pt idx="75">
                  <c:v>34669</c:v>
                </c:pt>
                <c:pt idx="76">
                  <c:v>34700</c:v>
                </c:pt>
                <c:pt idx="77">
                  <c:v>34731</c:v>
                </c:pt>
                <c:pt idx="78">
                  <c:v>34759</c:v>
                </c:pt>
                <c:pt idx="79">
                  <c:v>34790</c:v>
                </c:pt>
                <c:pt idx="80">
                  <c:v>34820</c:v>
                </c:pt>
                <c:pt idx="81">
                  <c:v>34851</c:v>
                </c:pt>
                <c:pt idx="82">
                  <c:v>34881</c:v>
                </c:pt>
                <c:pt idx="83">
                  <c:v>34912</c:v>
                </c:pt>
                <c:pt idx="84">
                  <c:v>34943</c:v>
                </c:pt>
                <c:pt idx="85">
                  <c:v>34973</c:v>
                </c:pt>
                <c:pt idx="86">
                  <c:v>35004</c:v>
                </c:pt>
                <c:pt idx="87">
                  <c:v>35034</c:v>
                </c:pt>
                <c:pt idx="88">
                  <c:v>35065</c:v>
                </c:pt>
                <c:pt idx="89">
                  <c:v>35096</c:v>
                </c:pt>
                <c:pt idx="90">
                  <c:v>35125</c:v>
                </c:pt>
                <c:pt idx="91">
                  <c:v>35156</c:v>
                </c:pt>
                <c:pt idx="92">
                  <c:v>35186</c:v>
                </c:pt>
                <c:pt idx="93">
                  <c:v>35217</c:v>
                </c:pt>
                <c:pt idx="94">
                  <c:v>35247</c:v>
                </c:pt>
                <c:pt idx="95">
                  <c:v>35278</c:v>
                </c:pt>
                <c:pt idx="96">
                  <c:v>35309</c:v>
                </c:pt>
                <c:pt idx="97">
                  <c:v>35339</c:v>
                </c:pt>
                <c:pt idx="98">
                  <c:v>35370</c:v>
                </c:pt>
                <c:pt idx="99">
                  <c:v>35400</c:v>
                </c:pt>
                <c:pt idx="100">
                  <c:v>35431</c:v>
                </c:pt>
                <c:pt idx="101">
                  <c:v>35462</c:v>
                </c:pt>
                <c:pt idx="102">
                  <c:v>35490</c:v>
                </c:pt>
                <c:pt idx="103">
                  <c:v>35521</c:v>
                </c:pt>
                <c:pt idx="104">
                  <c:v>35551</c:v>
                </c:pt>
                <c:pt idx="105">
                  <c:v>35582</c:v>
                </c:pt>
                <c:pt idx="106">
                  <c:v>35612</c:v>
                </c:pt>
                <c:pt idx="107">
                  <c:v>35643</c:v>
                </c:pt>
                <c:pt idx="108">
                  <c:v>35674</c:v>
                </c:pt>
                <c:pt idx="109">
                  <c:v>35704</c:v>
                </c:pt>
                <c:pt idx="110">
                  <c:v>35735</c:v>
                </c:pt>
                <c:pt idx="111">
                  <c:v>35765</c:v>
                </c:pt>
                <c:pt idx="112">
                  <c:v>35796</c:v>
                </c:pt>
                <c:pt idx="113">
                  <c:v>35827</c:v>
                </c:pt>
                <c:pt idx="114">
                  <c:v>35855</c:v>
                </c:pt>
                <c:pt idx="115">
                  <c:v>35886</c:v>
                </c:pt>
                <c:pt idx="116">
                  <c:v>35916</c:v>
                </c:pt>
                <c:pt idx="117">
                  <c:v>35947</c:v>
                </c:pt>
                <c:pt idx="118">
                  <c:v>35977</c:v>
                </c:pt>
                <c:pt idx="119">
                  <c:v>36008</c:v>
                </c:pt>
                <c:pt idx="120">
                  <c:v>36039</c:v>
                </c:pt>
                <c:pt idx="121">
                  <c:v>36069</c:v>
                </c:pt>
                <c:pt idx="122">
                  <c:v>36100</c:v>
                </c:pt>
                <c:pt idx="123">
                  <c:v>36130</c:v>
                </c:pt>
                <c:pt idx="124">
                  <c:v>36161</c:v>
                </c:pt>
                <c:pt idx="125">
                  <c:v>36192</c:v>
                </c:pt>
                <c:pt idx="126">
                  <c:v>36220</c:v>
                </c:pt>
                <c:pt idx="127">
                  <c:v>36251</c:v>
                </c:pt>
                <c:pt idx="128">
                  <c:v>36281</c:v>
                </c:pt>
                <c:pt idx="129">
                  <c:v>36312</c:v>
                </c:pt>
                <c:pt idx="130">
                  <c:v>36342</c:v>
                </c:pt>
                <c:pt idx="131">
                  <c:v>36373</c:v>
                </c:pt>
                <c:pt idx="132">
                  <c:v>36404</c:v>
                </c:pt>
                <c:pt idx="133">
                  <c:v>36434</c:v>
                </c:pt>
              </c:numCache>
            </c:numRef>
          </c:xVal>
          <c:yVal>
            <c:numRef>
              <c:f>'12 month regressions'!$H$7:$H$140</c:f>
              <c:numCache>
                <c:formatCode>General</c:formatCode>
                <c:ptCount val="134"/>
                <c:pt idx="0">
                  <c:v>0.11865886606106069</c:v>
                </c:pt>
                <c:pt idx="1">
                  <c:v>0.16727432700841849</c:v>
                </c:pt>
                <c:pt idx="2">
                  <c:v>0.21824800075917303</c:v>
                </c:pt>
                <c:pt idx="3">
                  <c:v>0.19869634061169428</c:v>
                </c:pt>
                <c:pt idx="4">
                  <c:v>0.42432810880272653</c:v>
                </c:pt>
                <c:pt idx="5">
                  <c:v>0.55595135428617082</c:v>
                </c:pt>
                <c:pt idx="6">
                  <c:v>0.56633191419273499</c:v>
                </c:pt>
                <c:pt idx="7">
                  <c:v>0.55685041232480548</c:v>
                </c:pt>
                <c:pt idx="8">
                  <c:v>0.65949737872834058</c:v>
                </c:pt>
                <c:pt idx="9">
                  <c:v>0.60410169310927109</c:v>
                </c:pt>
                <c:pt idx="10">
                  <c:v>0.61140795035139484</c:v>
                </c:pt>
                <c:pt idx="11">
                  <c:v>0.59343879007058142</c:v>
                </c:pt>
                <c:pt idx="12">
                  <c:v>0.59052953875501057</c:v>
                </c:pt>
                <c:pt idx="13">
                  <c:v>0.61855783921208807</c:v>
                </c:pt>
                <c:pt idx="14">
                  <c:v>0.48181334840375617</c:v>
                </c:pt>
                <c:pt idx="15">
                  <c:v>0.49262138475005868</c:v>
                </c:pt>
                <c:pt idx="16">
                  <c:v>0.49681263927197206</c:v>
                </c:pt>
                <c:pt idx="17">
                  <c:v>0.28480491256043794</c:v>
                </c:pt>
                <c:pt idx="18">
                  <c:v>0.25055117774827518</c:v>
                </c:pt>
                <c:pt idx="19">
                  <c:v>0.33478360284953668</c:v>
                </c:pt>
                <c:pt idx="20">
                  <c:v>0.39699253666881384</c:v>
                </c:pt>
                <c:pt idx="21">
                  <c:v>0.44320463360488455</c:v>
                </c:pt>
                <c:pt idx="22">
                  <c:v>0.46334366986664044</c:v>
                </c:pt>
                <c:pt idx="23">
                  <c:v>0.5017439879811938</c:v>
                </c:pt>
                <c:pt idx="24">
                  <c:v>0.67399936615377398</c:v>
                </c:pt>
                <c:pt idx="25">
                  <c:v>0.77196227903011894</c:v>
                </c:pt>
                <c:pt idx="26">
                  <c:v>0.76382863383273025</c:v>
                </c:pt>
                <c:pt idx="27">
                  <c:v>0.75683198583036948</c:v>
                </c:pt>
                <c:pt idx="28">
                  <c:v>0.77392232219380852</c:v>
                </c:pt>
                <c:pt idx="29">
                  <c:v>0.79542891022231343</c:v>
                </c:pt>
                <c:pt idx="30">
                  <c:v>0.86214202408930551</c:v>
                </c:pt>
                <c:pt idx="31">
                  <c:v>0.86522919793329445</c:v>
                </c:pt>
                <c:pt idx="32">
                  <c:v>0.86796453526971551</c:v>
                </c:pt>
                <c:pt idx="33">
                  <c:v>0.86574015381409974</c:v>
                </c:pt>
                <c:pt idx="34">
                  <c:v>0.85785593713193664</c:v>
                </c:pt>
                <c:pt idx="35">
                  <c:v>0.86432874141659344</c:v>
                </c:pt>
                <c:pt idx="36">
                  <c:v>1.068451627017033</c:v>
                </c:pt>
                <c:pt idx="37">
                  <c:v>0.98481673405026915</c:v>
                </c:pt>
                <c:pt idx="38">
                  <c:v>0.89376034950807115</c:v>
                </c:pt>
                <c:pt idx="39">
                  <c:v>0.90790828233096799</c:v>
                </c:pt>
                <c:pt idx="40">
                  <c:v>0.90508092711975374</c:v>
                </c:pt>
                <c:pt idx="41">
                  <c:v>0.92527217022791908</c:v>
                </c:pt>
                <c:pt idx="42">
                  <c:v>0.58182961339318717</c:v>
                </c:pt>
                <c:pt idx="43">
                  <c:v>0.5979068131533114</c:v>
                </c:pt>
                <c:pt idx="44">
                  <c:v>0.55510217172144061</c:v>
                </c:pt>
                <c:pt idx="45">
                  <c:v>0.57039029366224503</c:v>
                </c:pt>
                <c:pt idx="46">
                  <c:v>0.64883350123272698</c:v>
                </c:pt>
                <c:pt idx="47">
                  <c:v>0.63634253288227605</c:v>
                </c:pt>
                <c:pt idx="48">
                  <c:v>0.64387505663658762</c:v>
                </c:pt>
                <c:pt idx="49">
                  <c:v>0.62207309646673159</c:v>
                </c:pt>
                <c:pt idx="50">
                  <c:v>0.61258092340457049</c:v>
                </c:pt>
                <c:pt idx="51">
                  <c:v>0.67424958795598977</c:v>
                </c:pt>
                <c:pt idx="52">
                  <c:v>0.6184112836418012</c:v>
                </c:pt>
                <c:pt idx="53">
                  <c:v>0.64324865780619445</c:v>
                </c:pt>
                <c:pt idx="54">
                  <c:v>0.59772007522863568</c:v>
                </c:pt>
                <c:pt idx="55">
                  <c:v>0.6368779816473199</c:v>
                </c:pt>
                <c:pt idx="56">
                  <c:v>0.71556267843156784</c:v>
                </c:pt>
                <c:pt idx="57">
                  <c:v>0.69645793128280364</c:v>
                </c:pt>
                <c:pt idx="58">
                  <c:v>0.5437901441308165</c:v>
                </c:pt>
                <c:pt idx="59">
                  <c:v>0.68676144883662882</c:v>
                </c:pt>
                <c:pt idx="60">
                  <c:v>0.67353569239637312</c:v>
                </c:pt>
                <c:pt idx="61">
                  <c:v>0.6879707471426042</c:v>
                </c:pt>
                <c:pt idx="62">
                  <c:v>0.66074834601773436</c:v>
                </c:pt>
                <c:pt idx="63">
                  <c:v>0.55839336605154688</c:v>
                </c:pt>
                <c:pt idx="64">
                  <c:v>0.66926872832298512</c:v>
                </c:pt>
                <c:pt idx="65">
                  <c:v>0.63106186238851814</c:v>
                </c:pt>
                <c:pt idx="66">
                  <c:v>0.66024955060438484</c:v>
                </c:pt>
                <c:pt idx="67">
                  <c:v>0.61581077839572318</c:v>
                </c:pt>
                <c:pt idx="68">
                  <c:v>0.59506506026128347</c:v>
                </c:pt>
                <c:pt idx="69">
                  <c:v>0.63335995379462695</c:v>
                </c:pt>
                <c:pt idx="70">
                  <c:v>0.66859409569458494</c:v>
                </c:pt>
                <c:pt idx="71">
                  <c:v>0.67022258460311412</c:v>
                </c:pt>
                <c:pt idx="72">
                  <c:v>0.61641264101367488</c:v>
                </c:pt>
                <c:pt idx="73">
                  <c:v>0.6296838849028501</c:v>
                </c:pt>
                <c:pt idx="74">
                  <c:v>0.61382833607665788</c:v>
                </c:pt>
                <c:pt idx="75">
                  <c:v>0.64267521754631995</c:v>
                </c:pt>
                <c:pt idx="76">
                  <c:v>0.43096740036708536</c:v>
                </c:pt>
                <c:pt idx="77">
                  <c:v>0.43953695831488288</c:v>
                </c:pt>
                <c:pt idx="78">
                  <c:v>0.45614893149531788</c:v>
                </c:pt>
                <c:pt idx="79">
                  <c:v>0.43943472521772381</c:v>
                </c:pt>
                <c:pt idx="80">
                  <c:v>0.40434286792137897</c:v>
                </c:pt>
                <c:pt idx="81">
                  <c:v>0.37219484795011615</c:v>
                </c:pt>
                <c:pt idx="82">
                  <c:v>0.42227300361462927</c:v>
                </c:pt>
                <c:pt idx="83">
                  <c:v>0.42094149751703758</c:v>
                </c:pt>
                <c:pt idx="84">
                  <c:v>0.4631299241119689</c:v>
                </c:pt>
                <c:pt idx="85">
                  <c:v>0.45018149897766846</c:v>
                </c:pt>
                <c:pt idx="86">
                  <c:v>0.47825956830138905</c:v>
                </c:pt>
                <c:pt idx="87">
                  <c:v>0.48067778166262654</c:v>
                </c:pt>
                <c:pt idx="88">
                  <c:v>0.65122728767284987</c:v>
                </c:pt>
                <c:pt idx="89">
                  <c:v>0.6453648627605717</c:v>
                </c:pt>
                <c:pt idx="90">
                  <c:v>0.64464053031760948</c:v>
                </c:pt>
                <c:pt idx="91">
                  <c:v>0.57088216474731213</c:v>
                </c:pt>
                <c:pt idx="92">
                  <c:v>0.60093288498604702</c:v>
                </c:pt>
                <c:pt idx="93">
                  <c:v>0.51122288929666027</c:v>
                </c:pt>
                <c:pt idx="94">
                  <c:v>0.45986849251648226</c:v>
                </c:pt>
                <c:pt idx="95">
                  <c:v>0.37642515066650256</c:v>
                </c:pt>
                <c:pt idx="96">
                  <c:v>0.37984979707357253</c:v>
                </c:pt>
                <c:pt idx="97">
                  <c:v>0.38870599037426889</c:v>
                </c:pt>
                <c:pt idx="98">
                  <c:v>0.38163222287629633</c:v>
                </c:pt>
                <c:pt idx="99">
                  <c:v>0.36574588568755761</c:v>
                </c:pt>
                <c:pt idx="100">
                  <c:v>0.32628130382630682</c:v>
                </c:pt>
                <c:pt idx="101">
                  <c:v>0.33159303933851281</c:v>
                </c:pt>
                <c:pt idx="102">
                  <c:v>0.43963193676221934</c:v>
                </c:pt>
                <c:pt idx="103">
                  <c:v>0.53579675893488166</c:v>
                </c:pt>
                <c:pt idx="104">
                  <c:v>0.56849433867519517</c:v>
                </c:pt>
                <c:pt idx="105">
                  <c:v>0.58627487214308482</c:v>
                </c:pt>
                <c:pt idx="106">
                  <c:v>0.58923165858466775</c:v>
                </c:pt>
                <c:pt idx="107">
                  <c:v>0.56588889954770205</c:v>
                </c:pt>
                <c:pt idx="108">
                  <c:v>0.56115427772738113</c:v>
                </c:pt>
                <c:pt idx="109">
                  <c:v>0.58084090897922702</c:v>
                </c:pt>
                <c:pt idx="110">
                  <c:v>0.51164631418938733</c:v>
                </c:pt>
                <c:pt idx="111">
                  <c:v>0.51772215396545018</c:v>
                </c:pt>
                <c:pt idx="112">
                  <c:v>0.58841464647373587</c:v>
                </c:pt>
                <c:pt idx="113">
                  <c:v>0.7101191208649702</c:v>
                </c:pt>
                <c:pt idx="114">
                  <c:v>0.77328231064048203</c:v>
                </c:pt>
                <c:pt idx="115">
                  <c:v>0.78201247937192919</c:v>
                </c:pt>
                <c:pt idx="116">
                  <c:v>0.85954158811774384</c:v>
                </c:pt>
                <c:pt idx="117">
                  <c:v>0.89598777943610786</c:v>
                </c:pt>
                <c:pt idx="118">
                  <c:v>0.80499569835784457</c:v>
                </c:pt>
                <c:pt idx="119">
                  <c:v>0.8775703580314862</c:v>
                </c:pt>
                <c:pt idx="120">
                  <c:v>0.86598209196357634</c:v>
                </c:pt>
                <c:pt idx="121">
                  <c:v>0.83955988861028075</c:v>
                </c:pt>
                <c:pt idx="122">
                  <c:v>0.88047881337701106</c:v>
                </c:pt>
                <c:pt idx="123">
                  <c:v>0.82838216780078633</c:v>
                </c:pt>
                <c:pt idx="124">
                  <c:v>0.83686036445821188</c:v>
                </c:pt>
                <c:pt idx="125">
                  <c:v>0.63997338566026818</c:v>
                </c:pt>
                <c:pt idx="126">
                  <c:v>0.58135193554082176</c:v>
                </c:pt>
                <c:pt idx="127">
                  <c:v>0.43111232828554963</c:v>
                </c:pt>
                <c:pt idx="128">
                  <c:v>0.6585474846944499</c:v>
                </c:pt>
                <c:pt idx="129">
                  <c:v>0.66620047102756441</c:v>
                </c:pt>
                <c:pt idx="130">
                  <c:v>0.69419179757751881</c:v>
                </c:pt>
                <c:pt idx="131">
                  <c:v>0.68628932401352483</c:v>
                </c:pt>
                <c:pt idx="132">
                  <c:v>0.6867677628614195</c:v>
                </c:pt>
                <c:pt idx="133">
                  <c:v>0.6969114855469869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2-4648-9D0E-6F135D6F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55391"/>
        <c:axId val="1"/>
      </c:scatterChart>
      <c:valAx>
        <c:axId val="109775539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7755391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&amp;L&amp;D &amp;T</c:oddFooter>
    </c:headerFooter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LN Returns, No Lag</a:t>
            </a:r>
          </a:p>
        </c:rich>
      </c:tx>
      <c:layout>
        <c:manualLayout>
          <c:xMode val="edge"/>
          <c:yMode val="edge"/>
          <c:x val="0.40657439446366783"/>
          <c:y val="3.174611376207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965397923875437E-2"/>
          <c:y val="0.16137607829054618"/>
          <c:w val="0.83564013840830453"/>
          <c:h val="0.70899654068633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Data!$G$8:$G$152</c:f>
              <c:numCache>
                <c:formatCode>General</c:formatCode>
                <c:ptCount val="145"/>
                <c:pt idx="0">
                  <c:v>2.6018767821702826E-2</c:v>
                </c:pt>
                <c:pt idx="1">
                  <c:v>-5.3185742922254274E-2</c:v>
                </c:pt>
                <c:pt idx="2">
                  <c:v>-2.2125634928655838E-2</c:v>
                </c:pt>
                <c:pt idx="3">
                  <c:v>-3.1022848579715382E-2</c:v>
                </c:pt>
                <c:pt idx="4">
                  <c:v>-6.815028723134324E-2</c:v>
                </c:pt>
                <c:pt idx="5">
                  <c:v>-6.8519229646050214E-2</c:v>
                </c:pt>
                <c:pt idx="6">
                  <c:v>0.11422750446604377</c:v>
                </c:pt>
                <c:pt idx="7">
                  <c:v>-9.7021026156238512E-3</c:v>
                </c:pt>
                <c:pt idx="8">
                  <c:v>-5.304136083806657E-2</c:v>
                </c:pt>
                <c:pt idx="9">
                  <c:v>-4.405026514064482E-2</c:v>
                </c:pt>
                <c:pt idx="10">
                  <c:v>2.3004627836035159E-3</c:v>
                </c:pt>
                <c:pt idx="11">
                  <c:v>-0.11550372706050467</c:v>
                </c:pt>
                <c:pt idx="12">
                  <c:v>-6.748797223081919E-2</c:v>
                </c:pt>
                <c:pt idx="13">
                  <c:v>3.9410976173143888E-2</c:v>
                </c:pt>
                <c:pt idx="14">
                  <c:v>0.16012408226636823</c:v>
                </c:pt>
                <c:pt idx="15">
                  <c:v>0.10892159542643776</c:v>
                </c:pt>
                <c:pt idx="16">
                  <c:v>-1.4589501073994718E-2</c:v>
                </c:pt>
                <c:pt idx="17">
                  <c:v>0.1121501852938122</c:v>
                </c:pt>
                <c:pt idx="18">
                  <c:v>5.605633170507484E-2</c:v>
                </c:pt>
                <c:pt idx="19">
                  <c:v>-7.4437432222340658E-2</c:v>
                </c:pt>
                <c:pt idx="20">
                  <c:v>-4.5171671049431081E-2</c:v>
                </c:pt>
                <c:pt idx="21">
                  <c:v>1.2521235428846172E-2</c:v>
                </c:pt>
                <c:pt idx="22">
                  <c:v>-3.7311950843479609E-2</c:v>
                </c:pt>
                <c:pt idx="23">
                  <c:v>4.1196412832771291E-2</c:v>
                </c:pt>
                <c:pt idx="24">
                  <c:v>6.6569386131643357E-2</c:v>
                </c:pt>
                <c:pt idx="25">
                  <c:v>6.8472426807599362E-3</c:v>
                </c:pt>
                <c:pt idx="26">
                  <c:v>3.6292869122993718E-2</c:v>
                </c:pt>
                <c:pt idx="27">
                  <c:v>5.5444514687130603E-2</c:v>
                </c:pt>
                <c:pt idx="28">
                  <c:v>-5.4453127595114705E-2</c:v>
                </c:pt>
                <c:pt idx="29">
                  <c:v>-7.6066918574538026E-2</c:v>
                </c:pt>
                <c:pt idx="30">
                  <c:v>-0.10095709098992983</c:v>
                </c:pt>
                <c:pt idx="31">
                  <c:v>3.5959404665082124E-3</c:v>
                </c:pt>
                <c:pt idx="32">
                  <c:v>-6.4907508272084954E-2</c:v>
                </c:pt>
                <c:pt idx="33">
                  <c:v>0.11473551979174713</c:v>
                </c:pt>
                <c:pt idx="34">
                  <c:v>0.44269467048431027</c:v>
                </c:pt>
                <c:pt idx="35">
                  <c:v>0.24868653035268856</c:v>
                </c:pt>
                <c:pt idx="36">
                  <c:v>2.6014959221844394E-2</c:v>
                </c:pt>
                <c:pt idx="37">
                  <c:v>-8.9258503332472594E-2</c:v>
                </c:pt>
                <c:pt idx="38">
                  <c:v>-0.16531705337404187</c:v>
                </c:pt>
                <c:pt idx="39">
                  <c:v>-0.1737095174229992</c:v>
                </c:pt>
                <c:pt idx="40">
                  <c:v>-0.19729704618315644</c:v>
                </c:pt>
                <c:pt idx="41">
                  <c:v>4.8276241613579808E-3</c:v>
                </c:pt>
                <c:pt idx="42">
                  <c:v>-1.6083451220379038E-3</c:v>
                </c:pt>
                <c:pt idx="43">
                  <c:v>-3.2504337901623922E-3</c:v>
                </c:pt>
                <c:pt idx="44">
                  <c:v>-5.6141193669405016E-2</c:v>
                </c:pt>
                <c:pt idx="45">
                  <c:v>6.6143757019711702E-2</c:v>
                </c:pt>
                <c:pt idx="46">
                  <c:v>1.6124693454981558E-2</c:v>
                </c:pt>
                <c:pt idx="47">
                  <c:v>3.757881350886929E-2</c:v>
                </c:pt>
                <c:pt idx="48">
                  <c:v>7.7812567147895306E-2</c:v>
                </c:pt>
                <c:pt idx="49">
                  <c:v>-5.0012847599654062E-2</c:v>
                </c:pt>
                <c:pt idx="50">
                  <c:v>-0.14292917948749914</c:v>
                </c:pt>
                <c:pt idx="51">
                  <c:v>-7.352127092461881E-3</c:v>
                </c:pt>
                <c:pt idx="52">
                  <c:v>-3.867793754172468E-3</c:v>
                </c:pt>
                <c:pt idx="53">
                  <c:v>-2.353760514890265E-2</c:v>
                </c:pt>
                <c:pt idx="54">
                  <c:v>7.3398617745655162E-2</c:v>
                </c:pt>
                <c:pt idx="55">
                  <c:v>4.9816960847036296E-2</c:v>
                </c:pt>
                <c:pt idx="56">
                  <c:v>5.8471869951329108E-2</c:v>
                </c:pt>
                <c:pt idx="57">
                  <c:v>-4.1238189302271057E-2</c:v>
                </c:pt>
                <c:pt idx="58">
                  <c:v>-2.6341834334068188E-2</c:v>
                </c:pt>
                <c:pt idx="59">
                  <c:v>2.4052224955342351E-2</c:v>
                </c:pt>
                <c:pt idx="60">
                  <c:v>6.7019176891394108E-4</c:v>
                </c:pt>
                <c:pt idx="61">
                  <c:v>-5.5982895244903512E-2</c:v>
                </c:pt>
                <c:pt idx="62">
                  <c:v>-5.1243116275808138E-2</c:v>
                </c:pt>
                <c:pt idx="63">
                  <c:v>-4.0472462786411534E-2</c:v>
                </c:pt>
                <c:pt idx="64">
                  <c:v>5.3185040983101166E-2</c:v>
                </c:pt>
                <c:pt idx="65">
                  <c:v>1.8002745208438066E-2</c:v>
                </c:pt>
                <c:pt idx="66">
                  <c:v>-1.1173898937405938E-3</c:v>
                </c:pt>
                <c:pt idx="67">
                  <c:v>-9.2153734313817782E-3</c:v>
                </c:pt>
                <c:pt idx="68">
                  <c:v>-5.3119008585973793E-2</c:v>
                </c:pt>
                <c:pt idx="69">
                  <c:v>-4.8374344196490726E-2</c:v>
                </c:pt>
                <c:pt idx="70">
                  <c:v>5.6481893109845487E-4</c:v>
                </c:pt>
                <c:pt idx="71">
                  <c:v>-4.1647530484145684E-2</c:v>
                </c:pt>
                <c:pt idx="72">
                  <c:v>3.1491701915472778E-2</c:v>
                </c:pt>
                <c:pt idx="73">
                  <c:v>-8.5704897128281943E-2</c:v>
                </c:pt>
                <c:pt idx="74">
                  <c:v>-0.1203925120611495</c:v>
                </c:pt>
                <c:pt idx="75">
                  <c:v>5.0936469988045907E-2</c:v>
                </c:pt>
                <c:pt idx="76">
                  <c:v>-3.6395953399594436E-2</c:v>
                </c:pt>
                <c:pt idx="77">
                  <c:v>-3.4185174877323206E-4</c:v>
                </c:pt>
                <c:pt idx="78">
                  <c:v>0.10041388250013845</c:v>
                </c:pt>
                <c:pt idx="79">
                  <c:v>7.3001503478909921E-2</c:v>
                </c:pt>
                <c:pt idx="80">
                  <c:v>4.4015802596172542E-2</c:v>
                </c:pt>
                <c:pt idx="81">
                  <c:v>5.6987033759975568E-2</c:v>
                </c:pt>
                <c:pt idx="82">
                  <c:v>-6.5421686207628282E-2</c:v>
                </c:pt>
                <c:pt idx="83">
                  <c:v>-5.2345454092721372E-2</c:v>
                </c:pt>
                <c:pt idx="84">
                  <c:v>3.1319046083256613E-2</c:v>
                </c:pt>
                <c:pt idx="85">
                  <c:v>5.105817120302001E-2</c:v>
                </c:pt>
                <c:pt idx="86">
                  <c:v>-8.5248697260742468E-2</c:v>
                </c:pt>
                <c:pt idx="87">
                  <c:v>3.9145377387254723E-2</c:v>
                </c:pt>
                <c:pt idx="88">
                  <c:v>3.7878501414715188E-2</c:v>
                </c:pt>
                <c:pt idx="89">
                  <c:v>-5.8792181741964267E-3</c:v>
                </c:pt>
                <c:pt idx="90">
                  <c:v>9.0091899522683469E-2</c:v>
                </c:pt>
                <c:pt idx="91">
                  <c:v>-5.4297908791567668E-3</c:v>
                </c:pt>
                <c:pt idx="92">
                  <c:v>-7.6031841231123776E-2</c:v>
                </c:pt>
                <c:pt idx="93">
                  <c:v>-7.8764921407977723E-2</c:v>
                </c:pt>
                <c:pt idx="94">
                  <c:v>1.144993921639733E-2</c:v>
                </c:pt>
                <c:pt idx="95">
                  <c:v>2.7602750035388392E-2</c:v>
                </c:pt>
                <c:pt idx="96">
                  <c:v>-3.0286172729897278E-2</c:v>
                </c:pt>
                <c:pt idx="97">
                  <c:v>4.3526116342592222E-2</c:v>
                </c:pt>
                <c:pt idx="98">
                  <c:v>7.5408622936778982E-2</c:v>
                </c:pt>
                <c:pt idx="99">
                  <c:v>-9.9874610019948917E-3</c:v>
                </c:pt>
                <c:pt idx="100">
                  <c:v>-1.0228117974174972E-2</c:v>
                </c:pt>
                <c:pt idx="101">
                  <c:v>0.10219241195163549</c:v>
                </c:pt>
                <c:pt idx="102">
                  <c:v>6.2071633301670627E-2</c:v>
                </c:pt>
                <c:pt idx="103">
                  <c:v>-8.7390477748183301E-2</c:v>
                </c:pt>
                <c:pt idx="104">
                  <c:v>-3.99987774218186E-2</c:v>
                </c:pt>
                <c:pt idx="105">
                  <c:v>6.3466603026880369E-2</c:v>
                </c:pt>
                <c:pt idx="106">
                  <c:v>4.3214521596568661E-2</c:v>
                </c:pt>
                <c:pt idx="107">
                  <c:v>0.11086962540105284</c:v>
                </c:pt>
                <c:pt idx="108">
                  <c:v>5.2837089213614782E-2</c:v>
                </c:pt>
                <c:pt idx="109">
                  <c:v>-4.996862902142471E-2</c:v>
                </c:pt>
                <c:pt idx="110">
                  <c:v>4.1200432489626751E-2</c:v>
                </c:pt>
                <c:pt idx="111">
                  <c:v>-2.0987860087523236E-2</c:v>
                </c:pt>
                <c:pt idx="112">
                  <c:v>-0.12098423095378584</c:v>
                </c:pt>
                <c:pt idx="113">
                  <c:v>-6.5222132585674539E-2</c:v>
                </c:pt>
                <c:pt idx="114">
                  <c:v>-9.5939183110340748E-2</c:v>
                </c:pt>
                <c:pt idx="115">
                  <c:v>7.6728203730142969E-2</c:v>
                </c:pt>
                <c:pt idx="116">
                  <c:v>-7.3786381160624248E-2</c:v>
                </c:pt>
                <c:pt idx="117">
                  <c:v>3.9283669913219459E-2</c:v>
                </c:pt>
                <c:pt idx="118">
                  <c:v>1.2592189652149463E-2</c:v>
                </c:pt>
                <c:pt idx="119">
                  <c:v>-1.1568620539214904E-2</c:v>
                </c:pt>
                <c:pt idx="120">
                  <c:v>7.9527324468094976E-2</c:v>
                </c:pt>
                <c:pt idx="121">
                  <c:v>-3.8670870063449443E-2</c:v>
                </c:pt>
                <c:pt idx="122">
                  <c:v>-0.10404331567916447</c:v>
                </c:pt>
                <c:pt idx="123">
                  <c:v>-0.1191325417418715</c:v>
                </c:pt>
                <c:pt idx="124">
                  <c:v>-7.3998135648479749E-2</c:v>
                </c:pt>
                <c:pt idx="125">
                  <c:v>-6.5763806726678878E-2</c:v>
                </c:pt>
                <c:pt idx="126">
                  <c:v>2.4645491080299519E-2</c:v>
                </c:pt>
                <c:pt idx="127">
                  <c:v>5.4264849654017441E-2</c:v>
                </c:pt>
                <c:pt idx="128">
                  <c:v>-0.11339625608535918</c:v>
                </c:pt>
                <c:pt idx="129">
                  <c:v>-3.4913063680359666E-2</c:v>
                </c:pt>
                <c:pt idx="130">
                  <c:v>-2.8501117324818685E-2</c:v>
                </c:pt>
                <c:pt idx="131">
                  <c:v>0.11008591237401791</c:v>
                </c:pt>
                <c:pt idx="132">
                  <c:v>-5.2913385412849762E-2</c:v>
                </c:pt>
                <c:pt idx="133">
                  <c:v>-0.11832687628771434</c:v>
                </c:pt>
                <c:pt idx="134">
                  <c:v>-0.11846494769437189</c:v>
                </c:pt>
                <c:pt idx="135">
                  <c:v>9.61603691875315E-2</c:v>
                </c:pt>
                <c:pt idx="136">
                  <c:v>-7.3384625988727609E-2</c:v>
                </c:pt>
                <c:pt idx="137">
                  <c:v>0.21022433510229047</c:v>
                </c:pt>
                <c:pt idx="138">
                  <c:v>0.1903558001692055</c:v>
                </c:pt>
                <c:pt idx="139">
                  <c:v>1.5264066415462912E-2</c:v>
                </c:pt>
                <c:pt idx="140">
                  <c:v>2.0130600736371265E-2</c:v>
                </c:pt>
                <c:pt idx="141">
                  <c:v>0.16707554202322028</c:v>
                </c:pt>
                <c:pt idx="142">
                  <c:v>7.8269511141132397E-2</c:v>
                </c:pt>
                <c:pt idx="143">
                  <c:v>0.11743322105724695</c:v>
                </c:pt>
                <c:pt idx="144">
                  <c:v>-4.115575300784189E-2</c:v>
                </c:pt>
              </c:numCache>
            </c:numRef>
          </c:xVal>
          <c:yVal>
            <c:numRef>
              <c:f>Data!$H$8:$H$152</c:f>
              <c:numCache>
                <c:formatCode>General</c:formatCode>
                <c:ptCount val="145"/>
                <c:pt idx="0">
                  <c:v>0</c:v>
                </c:pt>
                <c:pt idx="1">
                  <c:v>1.0875476873989189E-3</c:v>
                </c:pt>
                <c:pt idx="2">
                  <c:v>5.4333063004674412E-4</c:v>
                </c:pt>
                <c:pt idx="3">
                  <c:v>-1.147240116223692E-2</c:v>
                </c:pt>
                <c:pt idx="4">
                  <c:v>-2.2223136784710124E-2</c:v>
                </c:pt>
                <c:pt idx="5">
                  <c:v>-1.4714470354002541E-2</c:v>
                </c:pt>
                <c:pt idx="6">
                  <c:v>-4.1915332399234916E-2</c:v>
                </c:pt>
                <c:pt idx="7">
                  <c:v>-5.9630468882465246E-3</c:v>
                </c:pt>
                <c:pt idx="8">
                  <c:v>-2.3601700674181818E-2</c:v>
                </c:pt>
                <c:pt idx="9">
                  <c:v>-2.3545077751520128E-2</c:v>
                </c:pt>
                <c:pt idx="10">
                  <c:v>-5.0139035870412664E-2</c:v>
                </c:pt>
                <c:pt idx="11">
                  <c:v>-2.7398974188114503E-2</c:v>
                </c:pt>
                <c:pt idx="12">
                  <c:v>-4.8586932789807573E-2</c:v>
                </c:pt>
                <c:pt idx="13">
                  <c:v>-0.11043103832626307</c:v>
                </c:pt>
                <c:pt idx="14">
                  <c:v>-4.1351655549586933E-2</c:v>
                </c:pt>
                <c:pt idx="15">
                  <c:v>9.4707951541618762E-2</c:v>
                </c:pt>
                <c:pt idx="16">
                  <c:v>0.12312350228770096</c:v>
                </c:pt>
                <c:pt idx="17">
                  <c:v>7.6862402351278156E-2</c:v>
                </c:pt>
                <c:pt idx="18">
                  <c:v>4.0476682132441918E-2</c:v>
                </c:pt>
                <c:pt idx="19">
                  <c:v>6.4760521360483075E-2</c:v>
                </c:pt>
                <c:pt idx="20">
                  <c:v>-1.1104942840271764E-3</c:v>
                </c:pt>
                <c:pt idx="21">
                  <c:v>-2.8742468865654094E-2</c:v>
                </c:pt>
                <c:pt idx="22">
                  <c:v>-1.7883372474401363E-2</c:v>
                </c:pt>
                <c:pt idx="23">
                  <c:v>-2.1177262011307273E-2</c:v>
                </c:pt>
                <c:pt idx="24">
                  <c:v>6.5185416002419535E-3</c:v>
                </c:pt>
                <c:pt idx="25">
                  <c:v>2.7957557635053767E-2</c:v>
                </c:pt>
                <c:pt idx="26">
                  <c:v>8.0091961317772607E-3</c:v>
                </c:pt>
                <c:pt idx="27">
                  <c:v>5.2716782172404206E-2</c:v>
                </c:pt>
                <c:pt idx="28">
                  <c:v>-8.1411575836997738E-3</c:v>
                </c:pt>
                <c:pt idx="29">
                  <c:v>4.3195198042135084E-2</c:v>
                </c:pt>
                <c:pt idx="30">
                  <c:v>-4.7564402152799216E-2</c:v>
                </c:pt>
                <c:pt idx="31">
                  <c:v>-8.4476899300465952E-2</c:v>
                </c:pt>
                <c:pt idx="32">
                  <c:v>-3.6389703399905562E-2</c:v>
                </c:pt>
                <c:pt idx="33">
                  <c:v>-4.8728399554360383E-2</c:v>
                </c:pt>
                <c:pt idx="34">
                  <c:v>6.1006024620554884E-2</c:v>
                </c:pt>
                <c:pt idx="35">
                  <c:v>0.31417368789875727</c:v>
                </c:pt>
                <c:pt idx="36">
                  <c:v>0.30162189326589062</c:v>
                </c:pt>
                <c:pt idx="37">
                  <c:v>0.11858839499998282</c:v>
                </c:pt>
                <c:pt idx="38">
                  <c:v>-4.1541906209645672E-2</c:v>
                </c:pt>
                <c:pt idx="39">
                  <c:v>-0.13610674488491639</c:v>
                </c:pt>
                <c:pt idx="40">
                  <c:v>-0.14579408523631701</c:v>
                </c:pt>
                <c:pt idx="41">
                  <c:v>-0.25687772496623479</c:v>
                </c:pt>
                <c:pt idx="42">
                  <c:v>-8.9105618592744629E-2</c:v>
                </c:pt>
                <c:pt idx="43">
                  <c:v>-1.1441648845455247E-3</c:v>
                </c:pt>
                <c:pt idx="44">
                  <c:v>2.8218576649502489E-2</c:v>
                </c:pt>
                <c:pt idx="45">
                  <c:v>3.3333364197584386E-3</c:v>
                </c:pt>
                <c:pt idx="46">
                  <c:v>2.7354003082042486E-2</c:v>
                </c:pt>
                <c:pt idx="47">
                  <c:v>2.504793886917191E-2</c:v>
                </c:pt>
                <c:pt idx="48">
                  <c:v>3.770134086808348E-2</c:v>
                </c:pt>
                <c:pt idx="49">
                  <c:v>5.5213628210286497E-2</c:v>
                </c:pt>
                <c:pt idx="50">
                  <c:v>1.8061327470354292E-2</c:v>
                </c:pt>
                <c:pt idx="51">
                  <c:v>-0.10992421859792049</c:v>
                </c:pt>
                <c:pt idx="52">
                  <c:v>-5.2899542482766661E-2</c:v>
                </c:pt>
                <c:pt idx="53">
                  <c:v>-1.8462062839735331E-2</c:v>
                </c:pt>
                <c:pt idx="54">
                  <c:v>1.3460663139545694E-2</c:v>
                </c:pt>
                <c:pt idx="55">
                  <c:v>2.5303880310698579E-2</c:v>
                </c:pt>
                <c:pt idx="56">
                  <c:v>4.4617065488806694E-2</c:v>
                </c:pt>
                <c:pt idx="57">
                  <c:v>6.7294460305904913E-2</c:v>
                </c:pt>
                <c:pt idx="58">
                  <c:v>1.398624197473987E-2</c:v>
                </c:pt>
                <c:pt idx="59">
                  <c:v>-2.6202372394024072E-2</c:v>
                </c:pt>
                <c:pt idx="60">
                  <c:v>-4.9285462011492047E-3</c:v>
                </c:pt>
                <c:pt idx="61">
                  <c:v>2.467309418458621E-3</c:v>
                </c:pt>
                <c:pt idx="62">
                  <c:v>-3.9713688268022171E-2</c:v>
                </c:pt>
                <c:pt idx="63">
                  <c:v>-4.6715394915541768E-2</c:v>
                </c:pt>
                <c:pt idx="64">
                  <c:v>-4.6750333090135314E-2</c:v>
                </c:pt>
                <c:pt idx="65">
                  <c:v>1.4533514616167758E-2</c:v>
                </c:pt>
                <c:pt idx="66">
                  <c:v>2.5206814033346316E-2</c:v>
                </c:pt>
                <c:pt idx="67">
                  <c:v>2.1943615299879985E-2</c:v>
                </c:pt>
                <c:pt idx="68">
                  <c:v>-1.0644060045946667E-2</c:v>
                </c:pt>
                <c:pt idx="69">
                  <c:v>-2.8767248294324321E-2</c:v>
                </c:pt>
                <c:pt idx="70">
                  <c:v>-6.0142909664533027E-2</c:v>
                </c:pt>
                <c:pt idx="71">
                  <c:v>-1.6509808963812253E-2</c:v>
                </c:pt>
                <c:pt idx="72">
                  <c:v>-1.5578505587688448E-2</c:v>
                </c:pt>
                <c:pt idx="73">
                  <c:v>1.1408109313961967E-2</c:v>
                </c:pt>
                <c:pt idx="74">
                  <c:v>-3.2153209583808615E-2</c:v>
                </c:pt>
                <c:pt idx="75">
                  <c:v>-0.10728042848015333</c:v>
                </c:pt>
                <c:pt idx="76">
                  <c:v>1.7687535942727154E-2</c:v>
                </c:pt>
                <c:pt idx="77">
                  <c:v>4.0376905460769736E-3</c:v>
                </c:pt>
                <c:pt idx="78">
                  <c:v>-2.1725226488804188E-2</c:v>
                </c:pt>
                <c:pt idx="79">
                  <c:v>5.4753327643674354E-2</c:v>
                </c:pt>
                <c:pt idx="80">
                  <c:v>5.8673401685173036E-2</c:v>
                </c:pt>
                <c:pt idx="81">
                  <c:v>4.9606824075987904E-2</c:v>
                </c:pt>
                <c:pt idx="82">
                  <c:v>6.3262196777966531E-2</c:v>
                </c:pt>
                <c:pt idx="83">
                  <c:v>1.0940920128590542E-3</c:v>
                </c:pt>
                <c:pt idx="84">
                  <c:v>-3.6752465992995441E-2</c:v>
                </c:pt>
                <c:pt idx="85">
                  <c:v>-1.6009490016910495E-2</c:v>
                </c:pt>
                <c:pt idx="86">
                  <c:v>2.7289925482180667E-2</c:v>
                </c:pt>
                <c:pt idx="87">
                  <c:v>-1.0146648495743229E-2</c:v>
                </c:pt>
                <c:pt idx="88">
                  <c:v>1.9080264583135904E-2</c:v>
                </c:pt>
                <c:pt idx="89">
                  <c:v>3.1192679395612887E-2</c:v>
                </c:pt>
                <c:pt idx="90">
                  <c:v>8.0494129279437936E-3</c:v>
                </c:pt>
                <c:pt idx="91">
                  <c:v>3.2600152934241226E-2</c:v>
                </c:pt>
                <c:pt idx="92">
                  <c:v>8.2432202992298309E-3</c:v>
                </c:pt>
                <c:pt idx="93">
                  <c:v>-5.4837143032933175E-2</c:v>
                </c:pt>
                <c:pt idx="94">
                  <c:v>-5.9744250649290245E-2</c:v>
                </c:pt>
                <c:pt idx="95">
                  <c:v>-9.8295096137977975E-3</c:v>
                </c:pt>
                <c:pt idx="96">
                  <c:v>1.1554143556649509E-2</c:v>
                </c:pt>
                <c:pt idx="97">
                  <c:v>-1.7966290271483491E-2</c:v>
                </c:pt>
                <c:pt idx="98">
                  <c:v>2.5975486403260521E-2</c:v>
                </c:pt>
                <c:pt idx="99">
                  <c:v>7.2519409468583984E-2</c:v>
                </c:pt>
                <c:pt idx="100">
                  <c:v>1.2638398871722849E-2</c:v>
                </c:pt>
                <c:pt idx="101">
                  <c:v>-2.0619287202735703E-2</c:v>
                </c:pt>
                <c:pt idx="102">
                  <c:v>3.1030625390976976E-2</c:v>
                </c:pt>
                <c:pt idx="103">
                  <c:v>2.8587960123302506E-2</c:v>
                </c:pt>
                <c:pt idx="104">
                  <c:v>-1.1133718248455321E-2</c:v>
                </c:pt>
                <c:pt idx="105">
                  <c:v>-4.5906737085989512E-3</c:v>
                </c:pt>
                <c:pt idx="106">
                  <c:v>2.4742489145906956E-2</c:v>
                </c:pt>
                <c:pt idx="107">
                  <c:v>3.3835049048802961E-2</c:v>
                </c:pt>
                <c:pt idx="108">
                  <c:v>5.4422434021073975E-2</c:v>
                </c:pt>
                <c:pt idx="109">
                  <c:v>6.4966511728311666E-2</c:v>
                </c:pt>
                <c:pt idx="110">
                  <c:v>4.2698613121653723E-3</c:v>
                </c:pt>
                <c:pt idx="111">
                  <c:v>2.4411986688838119E-2</c:v>
                </c:pt>
                <c:pt idx="112">
                  <c:v>2.9063753072145616E-3</c:v>
                </c:pt>
                <c:pt idx="113">
                  <c:v>-8.2949082980751015E-2</c:v>
                </c:pt>
                <c:pt idx="114">
                  <c:v>-7.0441797120781954E-2</c:v>
                </c:pt>
                <c:pt idx="115">
                  <c:v>-5.9210841840203046E-2</c:v>
                </c:pt>
                <c:pt idx="116">
                  <c:v>2.7947725106547111E-2</c:v>
                </c:pt>
                <c:pt idx="117">
                  <c:v>-3.5226502815340621E-2</c:v>
                </c:pt>
                <c:pt idx="118">
                  <c:v>-2.9575484917816485E-2</c:v>
                </c:pt>
                <c:pt idx="119">
                  <c:v>2.0282682164653371E-2</c:v>
                </c:pt>
                <c:pt idx="120">
                  <c:v>1.552022875909697E-2</c:v>
                </c:pt>
                <c:pt idx="121">
                  <c:v>3.5303716711073754E-2</c:v>
                </c:pt>
                <c:pt idx="122">
                  <c:v>1.3779745598017593E-2</c:v>
                </c:pt>
                <c:pt idx="123">
                  <c:v>-0.11102440183706122</c:v>
                </c:pt>
                <c:pt idx="124">
                  <c:v>-0.16660733476121831</c:v>
                </c:pt>
                <c:pt idx="125">
                  <c:v>-0.11183303016344379</c:v>
                </c:pt>
                <c:pt idx="126">
                  <c:v>-8.4260343617739847E-2</c:v>
                </c:pt>
                <c:pt idx="127">
                  <c:v>3.7740327982847113E-2</c:v>
                </c:pt>
                <c:pt idx="128">
                  <c:v>2.3899569198845713E-2</c:v>
                </c:pt>
                <c:pt idx="129">
                  <c:v>-3.530220129665735E-2</c:v>
                </c:pt>
                <c:pt idx="130">
                  <c:v>2.2909517465557624E-3</c:v>
                </c:pt>
                <c:pt idx="131">
                  <c:v>-2.7844026171173229E-2</c:v>
                </c:pt>
                <c:pt idx="132">
                  <c:v>8.2753961028912276E-2</c:v>
                </c:pt>
                <c:pt idx="133">
                  <c:v>-7.9739458391442277E-3</c:v>
                </c:pt>
                <c:pt idx="134">
                  <c:v>-6.5412265186168078E-2</c:v>
                </c:pt>
                <c:pt idx="135">
                  <c:v>-0.12568127768062354</c:v>
                </c:pt>
                <c:pt idx="136">
                  <c:v>1.1388646964008811E-2</c:v>
                </c:pt>
                <c:pt idx="137">
                  <c:v>-2.2017622141068536E-2</c:v>
                </c:pt>
                <c:pt idx="138">
                  <c:v>4.8662945798927541E-2</c:v>
                </c:pt>
                <c:pt idx="139">
                  <c:v>0.27488316404660607</c:v>
                </c:pt>
                <c:pt idx="140">
                  <c:v>5.1282608403126706E-2</c:v>
                </c:pt>
                <c:pt idx="141">
                  <c:v>2.015372261162417E-2</c:v>
                </c:pt>
                <c:pt idx="142">
                  <c:v>0.10466931854512723</c:v>
                </c:pt>
                <c:pt idx="143">
                  <c:v>8.807716427583813E-2</c:v>
                </c:pt>
                <c:pt idx="144">
                  <c:v>0.10884474589988909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5-41CB-B3AF-89AA7896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62111"/>
        <c:axId val="1"/>
      </c:scatterChart>
      <c:valAx>
        <c:axId val="1097762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Brent</a:t>
                </a:r>
              </a:p>
            </c:rich>
          </c:tx>
          <c:layout>
            <c:manualLayout>
              <c:xMode val="edge"/>
              <c:yMode val="edge"/>
              <c:x val="0.48096885813148788"/>
              <c:y val="0.896827713778609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JCC</a:t>
                </a:r>
              </a:p>
            </c:rich>
          </c:tx>
          <c:layout>
            <c:manualLayout>
              <c:xMode val="edge"/>
              <c:yMode val="edge"/>
              <c:x val="3.4602076124567477E-2"/>
              <c:y val="0.486773744351811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7762111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&amp;L&amp;D &amp;T</c:oddFooter>
    </c:headerFooter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LN Returns, Lag of One</a:t>
            </a:r>
          </a:p>
        </c:rich>
      </c:tx>
      <c:layout>
        <c:manualLayout>
          <c:xMode val="edge"/>
          <c:yMode val="edge"/>
          <c:x val="0.38624405148405033"/>
          <c:y val="3.1578947368421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710916334112408E-2"/>
          <c:y val="0.16052631578947368"/>
          <c:w val="0.83245293287886646"/>
          <c:h val="0.7105263157894736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Data!$J$8:$J$152</c:f>
              <c:numCache>
                <c:formatCode>General</c:formatCode>
                <c:ptCount val="145"/>
                <c:pt idx="0">
                  <c:v>-3.2496793029883397E-2</c:v>
                </c:pt>
                <c:pt idx="1">
                  <c:v>2.6018767821702826E-2</c:v>
                </c:pt>
                <c:pt idx="2">
                  <c:v>-5.3185742922254274E-2</c:v>
                </c:pt>
                <c:pt idx="3">
                  <c:v>-2.2125634928655838E-2</c:v>
                </c:pt>
                <c:pt idx="4">
                  <c:v>-3.1022848579715382E-2</c:v>
                </c:pt>
                <c:pt idx="5">
                  <c:v>-6.815028723134324E-2</c:v>
                </c:pt>
                <c:pt idx="6">
                  <c:v>-6.8519229646050214E-2</c:v>
                </c:pt>
                <c:pt idx="7">
                  <c:v>0.11422750446604377</c:v>
                </c:pt>
                <c:pt idx="8">
                  <c:v>-9.7021026156238512E-3</c:v>
                </c:pt>
                <c:pt idx="9">
                  <c:v>-5.304136083806657E-2</c:v>
                </c:pt>
                <c:pt idx="10">
                  <c:v>-4.405026514064482E-2</c:v>
                </c:pt>
                <c:pt idx="11">
                  <c:v>2.3004627836035159E-3</c:v>
                </c:pt>
                <c:pt idx="12">
                  <c:v>-0.11550372706050467</c:v>
                </c:pt>
                <c:pt idx="13">
                  <c:v>-6.748797223081919E-2</c:v>
                </c:pt>
                <c:pt idx="14">
                  <c:v>3.9410976173143888E-2</c:v>
                </c:pt>
                <c:pt idx="15">
                  <c:v>0.16012408226636823</c:v>
                </c:pt>
                <c:pt idx="16">
                  <c:v>0.10892159542643776</c:v>
                </c:pt>
                <c:pt idx="17">
                  <c:v>-1.4589501073994718E-2</c:v>
                </c:pt>
                <c:pt idx="18">
                  <c:v>0.1121501852938122</c:v>
                </c:pt>
                <c:pt idx="19">
                  <c:v>5.605633170507484E-2</c:v>
                </c:pt>
                <c:pt idx="20">
                  <c:v>-7.4437432222340658E-2</c:v>
                </c:pt>
                <c:pt idx="21">
                  <c:v>-4.5171671049431081E-2</c:v>
                </c:pt>
                <c:pt idx="22">
                  <c:v>1.2521235428846172E-2</c:v>
                </c:pt>
                <c:pt idx="23">
                  <c:v>-3.7311950843479609E-2</c:v>
                </c:pt>
                <c:pt idx="24">
                  <c:v>4.1196412832771291E-2</c:v>
                </c:pt>
                <c:pt idx="25">
                  <c:v>6.6569386131643357E-2</c:v>
                </c:pt>
                <c:pt idx="26">
                  <c:v>6.8472426807599362E-3</c:v>
                </c:pt>
                <c:pt idx="27">
                  <c:v>3.6292869122993718E-2</c:v>
                </c:pt>
                <c:pt idx="28">
                  <c:v>5.5444514687130603E-2</c:v>
                </c:pt>
                <c:pt idx="29">
                  <c:v>-5.4453127595114705E-2</c:v>
                </c:pt>
                <c:pt idx="30">
                  <c:v>-7.6066918574538026E-2</c:v>
                </c:pt>
                <c:pt idx="31">
                  <c:v>-0.10095709098992983</c:v>
                </c:pt>
                <c:pt idx="32">
                  <c:v>3.5959404665082124E-3</c:v>
                </c:pt>
                <c:pt idx="33">
                  <c:v>-6.4907508272084954E-2</c:v>
                </c:pt>
                <c:pt idx="34">
                  <c:v>0.11473551979174713</c:v>
                </c:pt>
                <c:pt idx="35">
                  <c:v>0.44269467048431027</c:v>
                </c:pt>
                <c:pt idx="36">
                  <c:v>0.24868653035268856</c:v>
                </c:pt>
                <c:pt idx="37">
                  <c:v>2.6014959221844394E-2</c:v>
                </c:pt>
                <c:pt idx="38">
                  <c:v>-8.9258503332472594E-2</c:v>
                </c:pt>
                <c:pt idx="39">
                  <c:v>-0.16531705337404187</c:v>
                </c:pt>
                <c:pt idx="40">
                  <c:v>-0.1737095174229992</c:v>
                </c:pt>
                <c:pt idx="41">
                  <c:v>-0.19729704618315644</c:v>
                </c:pt>
                <c:pt idx="42">
                  <c:v>4.8276241613579808E-3</c:v>
                </c:pt>
                <c:pt idx="43">
                  <c:v>-1.6083451220379038E-3</c:v>
                </c:pt>
                <c:pt idx="44">
                  <c:v>-3.2504337901623922E-3</c:v>
                </c:pt>
                <c:pt idx="45">
                  <c:v>-5.6141193669405016E-2</c:v>
                </c:pt>
                <c:pt idx="46">
                  <c:v>6.6143757019711702E-2</c:v>
                </c:pt>
                <c:pt idx="47">
                  <c:v>1.6124693454981558E-2</c:v>
                </c:pt>
                <c:pt idx="48">
                  <c:v>3.757881350886929E-2</c:v>
                </c:pt>
                <c:pt idx="49">
                  <c:v>7.7812567147895306E-2</c:v>
                </c:pt>
                <c:pt idx="50">
                  <c:v>-5.0012847599654062E-2</c:v>
                </c:pt>
                <c:pt idx="51">
                  <c:v>-0.14292917948749914</c:v>
                </c:pt>
                <c:pt idx="52">
                  <c:v>-7.352127092461881E-3</c:v>
                </c:pt>
                <c:pt idx="53">
                  <c:v>-3.867793754172468E-3</c:v>
                </c:pt>
                <c:pt idx="54">
                  <c:v>-2.353760514890265E-2</c:v>
                </c:pt>
                <c:pt idx="55">
                  <c:v>7.3398617745655162E-2</c:v>
                </c:pt>
                <c:pt idx="56">
                  <c:v>4.9816960847036296E-2</c:v>
                </c:pt>
                <c:pt idx="57">
                  <c:v>5.8471869951329108E-2</c:v>
                </c:pt>
                <c:pt idx="58">
                  <c:v>-4.1238189302271057E-2</c:v>
                </c:pt>
                <c:pt idx="59">
                  <c:v>-2.6341834334068188E-2</c:v>
                </c:pt>
                <c:pt idx="60">
                  <c:v>2.4052224955342351E-2</c:v>
                </c:pt>
                <c:pt idx="61">
                  <c:v>6.7019176891394108E-4</c:v>
                </c:pt>
                <c:pt idx="62">
                  <c:v>-5.5982895244903512E-2</c:v>
                </c:pt>
                <c:pt idx="63">
                  <c:v>-5.1243116275808138E-2</c:v>
                </c:pt>
                <c:pt idx="64">
                  <c:v>-4.0472462786411534E-2</c:v>
                </c:pt>
                <c:pt idx="65">
                  <c:v>5.3185040983101166E-2</c:v>
                </c:pt>
                <c:pt idx="66">
                  <c:v>1.8002745208438066E-2</c:v>
                </c:pt>
                <c:pt idx="67">
                  <c:v>-1.1173898937405938E-3</c:v>
                </c:pt>
                <c:pt idx="68">
                  <c:v>-9.2153734313817782E-3</c:v>
                </c:pt>
                <c:pt idx="69">
                  <c:v>-5.3119008585973793E-2</c:v>
                </c:pt>
                <c:pt idx="70">
                  <c:v>-4.8374344196490726E-2</c:v>
                </c:pt>
                <c:pt idx="71">
                  <c:v>5.6481893109845487E-4</c:v>
                </c:pt>
                <c:pt idx="72">
                  <c:v>-4.1647530484145684E-2</c:v>
                </c:pt>
                <c:pt idx="73">
                  <c:v>3.1491701915472778E-2</c:v>
                </c:pt>
                <c:pt idx="74">
                  <c:v>-8.5704897128281943E-2</c:v>
                </c:pt>
                <c:pt idx="75">
                  <c:v>-0.1203925120611495</c:v>
                </c:pt>
                <c:pt idx="76">
                  <c:v>5.0936469988045907E-2</c:v>
                </c:pt>
                <c:pt idx="77">
                  <c:v>-3.6395953399594436E-2</c:v>
                </c:pt>
                <c:pt idx="78">
                  <c:v>-3.4185174877323206E-4</c:v>
                </c:pt>
                <c:pt idx="79">
                  <c:v>0.10041388250013845</c:v>
                </c:pt>
                <c:pt idx="80">
                  <c:v>7.3001503478909921E-2</c:v>
                </c:pt>
                <c:pt idx="81">
                  <c:v>4.4015802596172542E-2</c:v>
                </c:pt>
                <c:pt idx="82">
                  <c:v>5.6987033759975568E-2</c:v>
                </c:pt>
                <c:pt idx="83">
                  <c:v>-6.5421686207628282E-2</c:v>
                </c:pt>
                <c:pt idx="84">
                  <c:v>-5.2345454092721372E-2</c:v>
                </c:pt>
                <c:pt idx="85">
                  <c:v>3.1319046083256613E-2</c:v>
                </c:pt>
                <c:pt idx="86">
                  <c:v>5.105817120302001E-2</c:v>
                </c:pt>
                <c:pt idx="87">
                  <c:v>-8.5248697260742468E-2</c:v>
                </c:pt>
                <c:pt idx="88">
                  <c:v>3.9145377387254723E-2</c:v>
                </c:pt>
                <c:pt idx="89">
                  <c:v>3.7878501414715188E-2</c:v>
                </c:pt>
                <c:pt idx="90">
                  <c:v>-5.8792181741964267E-3</c:v>
                </c:pt>
                <c:pt idx="91">
                  <c:v>9.0091899522683469E-2</c:v>
                </c:pt>
                <c:pt idx="92">
                  <c:v>-5.4297908791567668E-3</c:v>
                </c:pt>
                <c:pt idx="93">
                  <c:v>-7.6031841231123776E-2</c:v>
                </c:pt>
                <c:pt idx="94">
                  <c:v>-7.8764921407977723E-2</c:v>
                </c:pt>
                <c:pt idx="95">
                  <c:v>1.144993921639733E-2</c:v>
                </c:pt>
                <c:pt idx="96">
                  <c:v>2.7602750035388392E-2</c:v>
                </c:pt>
                <c:pt idx="97">
                  <c:v>-3.0286172729897278E-2</c:v>
                </c:pt>
                <c:pt idx="98">
                  <c:v>4.3526116342592222E-2</c:v>
                </c:pt>
                <c:pt idx="99">
                  <c:v>7.5408622936778982E-2</c:v>
                </c:pt>
                <c:pt idx="100">
                  <c:v>-9.9874610019948917E-3</c:v>
                </c:pt>
                <c:pt idx="101">
                  <c:v>-1.0228117974174972E-2</c:v>
                </c:pt>
                <c:pt idx="102">
                  <c:v>0.10219241195163549</c:v>
                </c:pt>
                <c:pt idx="103">
                  <c:v>6.2071633301670627E-2</c:v>
                </c:pt>
                <c:pt idx="104">
                  <c:v>-8.7390477748183301E-2</c:v>
                </c:pt>
                <c:pt idx="105">
                  <c:v>-3.99987774218186E-2</c:v>
                </c:pt>
                <c:pt idx="106">
                  <c:v>6.3466603026880369E-2</c:v>
                </c:pt>
                <c:pt idx="107">
                  <c:v>4.3214521596568661E-2</c:v>
                </c:pt>
                <c:pt idx="108">
                  <c:v>0.11086962540105284</c:v>
                </c:pt>
                <c:pt idx="109">
                  <c:v>5.2837089213614782E-2</c:v>
                </c:pt>
                <c:pt idx="110">
                  <c:v>-4.996862902142471E-2</c:v>
                </c:pt>
                <c:pt idx="111">
                  <c:v>4.1200432489626751E-2</c:v>
                </c:pt>
                <c:pt idx="112">
                  <c:v>-2.0987860087523236E-2</c:v>
                </c:pt>
                <c:pt idx="113">
                  <c:v>-0.12098423095378584</c:v>
                </c:pt>
                <c:pt idx="114">
                  <c:v>-6.5222132585674539E-2</c:v>
                </c:pt>
                <c:pt idx="115">
                  <c:v>-9.5939183110340748E-2</c:v>
                </c:pt>
                <c:pt idx="116">
                  <c:v>7.6728203730142969E-2</c:v>
                </c:pt>
                <c:pt idx="117">
                  <c:v>-7.3786381160624248E-2</c:v>
                </c:pt>
                <c:pt idx="118">
                  <c:v>3.9283669913219459E-2</c:v>
                </c:pt>
                <c:pt idx="119">
                  <c:v>1.2592189652149463E-2</c:v>
                </c:pt>
                <c:pt idx="120">
                  <c:v>-1.1568620539214904E-2</c:v>
                </c:pt>
                <c:pt idx="121">
                  <c:v>7.9527324468094976E-2</c:v>
                </c:pt>
                <c:pt idx="122">
                  <c:v>-3.8670870063449443E-2</c:v>
                </c:pt>
                <c:pt idx="123">
                  <c:v>-0.10404331567916447</c:v>
                </c:pt>
                <c:pt idx="124">
                  <c:v>-0.1191325417418715</c:v>
                </c:pt>
                <c:pt idx="125">
                  <c:v>-7.3998135648479749E-2</c:v>
                </c:pt>
                <c:pt idx="126">
                  <c:v>-6.5763806726678878E-2</c:v>
                </c:pt>
                <c:pt idx="127">
                  <c:v>2.4645491080299519E-2</c:v>
                </c:pt>
                <c:pt idx="128">
                  <c:v>5.4264849654017441E-2</c:v>
                </c:pt>
                <c:pt idx="129">
                  <c:v>-0.11339625608535918</c:v>
                </c:pt>
                <c:pt idx="130">
                  <c:v>-3.4913063680359666E-2</c:v>
                </c:pt>
                <c:pt idx="131">
                  <c:v>-2.8501117324818685E-2</c:v>
                </c:pt>
                <c:pt idx="132">
                  <c:v>0.11008591237401791</c:v>
                </c:pt>
                <c:pt idx="133">
                  <c:v>-5.2913385412849762E-2</c:v>
                </c:pt>
                <c:pt idx="134">
                  <c:v>-0.11832687628771434</c:v>
                </c:pt>
                <c:pt idx="135">
                  <c:v>-0.11846494769437189</c:v>
                </c:pt>
                <c:pt idx="136">
                  <c:v>9.61603691875315E-2</c:v>
                </c:pt>
                <c:pt idx="137">
                  <c:v>-7.3384625988727609E-2</c:v>
                </c:pt>
                <c:pt idx="138">
                  <c:v>0.21022433510229047</c:v>
                </c:pt>
                <c:pt idx="139">
                  <c:v>0.1903558001692055</c:v>
                </c:pt>
                <c:pt idx="140">
                  <c:v>1.5264066415462912E-2</c:v>
                </c:pt>
                <c:pt idx="141">
                  <c:v>2.0130600736371265E-2</c:v>
                </c:pt>
                <c:pt idx="142">
                  <c:v>0.16707554202322028</c:v>
                </c:pt>
                <c:pt idx="143">
                  <c:v>7.8269511141132397E-2</c:v>
                </c:pt>
                <c:pt idx="144">
                  <c:v>0.11743322105724695</c:v>
                </c:pt>
              </c:numCache>
            </c:numRef>
          </c:xVal>
          <c:yVal>
            <c:numRef>
              <c:f>Data!$H$8:$H$152</c:f>
              <c:numCache>
                <c:formatCode>General</c:formatCode>
                <c:ptCount val="145"/>
                <c:pt idx="0">
                  <c:v>0</c:v>
                </c:pt>
                <c:pt idx="1">
                  <c:v>1.0875476873989189E-3</c:v>
                </c:pt>
                <c:pt idx="2">
                  <c:v>5.4333063004674412E-4</c:v>
                </c:pt>
                <c:pt idx="3">
                  <c:v>-1.147240116223692E-2</c:v>
                </c:pt>
                <c:pt idx="4">
                  <c:v>-2.2223136784710124E-2</c:v>
                </c:pt>
                <c:pt idx="5">
                  <c:v>-1.4714470354002541E-2</c:v>
                </c:pt>
                <c:pt idx="6">
                  <c:v>-4.1915332399234916E-2</c:v>
                </c:pt>
                <c:pt idx="7">
                  <c:v>-5.9630468882465246E-3</c:v>
                </c:pt>
                <c:pt idx="8">
                  <c:v>-2.3601700674181818E-2</c:v>
                </c:pt>
                <c:pt idx="9">
                  <c:v>-2.3545077751520128E-2</c:v>
                </c:pt>
                <c:pt idx="10">
                  <c:v>-5.0139035870412664E-2</c:v>
                </c:pt>
                <c:pt idx="11">
                  <c:v>-2.7398974188114503E-2</c:v>
                </c:pt>
                <c:pt idx="12">
                  <c:v>-4.8586932789807573E-2</c:v>
                </c:pt>
                <c:pt idx="13">
                  <c:v>-0.11043103832626307</c:v>
                </c:pt>
                <c:pt idx="14">
                  <c:v>-4.1351655549586933E-2</c:v>
                </c:pt>
                <c:pt idx="15">
                  <c:v>9.4707951541618762E-2</c:v>
                </c:pt>
                <c:pt idx="16">
                  <c:v>0.12312350228770096</c:v>
                </c:pt>
                <c:pt idx="17">
                  <c:v>7.6862402351278156E-2</c:v>
                </c:pt>
                <c:pt idx="18">
                  <c:v>4.0476682132441918E-2</c:v>
                </c:pt>
                <c:pt idx="19">
                  <c:v>6.4760521360483075E-2</c:v>
                </c:pt>
                <c:pt idx="20">
                  <c:v>-1.1104942840271764E-3</c:v>
                </c:pt>
                <c:pt idx="21">
                  <c:v>-2.8742468865654094E-2</c:v>
                </c:pt>
                <c:pt idx="22">
                  <c:v>-1.7883372474401363E-2</c:v>
                </c:pt>
                <c:pt idx="23">
                  <c:v>-2.1177262011307273E-2</c:v>
                </c:pt>
                <c:pt idx="24">
                  <c:v>6.5185416002419535E-3</c:v>
                </c:pt>
                <c:pt idx="25">
                  <c:v>2.7957557635053767E-2</c:v>
                </c:pt>
                <c:pt idx="26">
                  <c:v>8.0091961317772607E-3</c:v>
                </c:pt>
                <c:pt idx="27">
                  <c:v>5.2716782172404206E-2</c:v>
                </c:pt>
                <c:pt idx="28">
                  <c:v>-8.1411575836997738E-3</c:v>
                </c:pt>
                <c:pt idx="29">
                  <c:v>4.3195198042135084E-2</c:v>
                </c:pt>
                <c:pt idx="30">
                  <c:v>-4.7564402152799216E-2</c:v>
                </c:pt>
                <c:pt idx="31">
                  <c:v>-8.4476899300465952E-2</c:v>
                </c:pt>
                <c:pt idx="32">
                  <c:v>-3.6389703399905562E-2</c:v>
                </c:pt>
                <c:pt idx="33">
                  <c:v>-4.8728399554360383E-2</c:v>
                </c:pt>
                <c:pt idx="34">
                  <c:v>6.1006024620554884E-2</c:v>
                </c:pt>
                <c:pt idx="35">
                  <c:v>0.31417368789875727</c:v>
                </c:pt>
                <c:pt idx="36">
                  <c:v>0.30162189326589062</c:v>
                </c:pt>
                <c:pt idx="37">
                  <c:v>0.11858839499998282</c:v>
                </c:pt>
                <c:pt idx="38">
                  <c:v>-4.1541906209645672E-2</c:v>
                </c:pt>
                <c:pt idx="39">
                  <c:v>-0.13610674488491639</c:v>
                </c:pt>
                <c:pt idx="40">
                  <c:v>-0.14579408523631701</c:v>
                </c:pt>
                <c:pt idx="41">
                  <c:v>-0.25687772496623479</c:v>
                </c:pt>
                <c:pt idx="42">
                  <c:v>-8.9105618592744629E-2</c:v>
                </c:pt>
                <c:pt idx="43">
                  <c:v>-1.1441648845455247E-3</c:v>
                </c:pt>
                <c:pt idx="44">
                  <c:v>2.8218576649502489E-2</c:v>
                </c:pt>
                <c:pt idx="45">
                  <c:v>3.3333364197584386E-3</c:v>
                </c:pt>
                <c:pt idx="46">
                  <c:v>2.7354003082042486E-2</c:v>
                </c:pt>
                <c:pt idx="47">
                  <c:v>2.504793886917191E-2</c:v>
                </c:pt>
                <c:pt idx="48">
                  <c:v>3.770134086808348E-2</c:v>
                </c:pt>
                <c:pt idx="49">
                  <c:v>5.5213628210286497E-2</c:v>
                </c:pt>
                <c:pt idx="50">
                  <c:v>1.8061327470354292E-2</c:v>
                </c:pt>
                <c:pt idx="51">
                  <c:v>-0.10992421859792049</c:v>
                </c:pt>
                <c:pt idx="52">
                  <c:v>-5.2899542482766661E-2</c:v>
                </c:pt>
                <c:pt idx="53">
                  <c:v>-1.8462062839735331E-2</c:v>
                </c:pt>
                <c:pt idx="54">
                  <c:v>1.3460663139545694E-2</c:v>
                </c:pt>
                <c:pt idx="55">
                  <c:v>2.5303880310698579E-2</c:v>
                </c:pt>
                <c:pt idx="56">
                  <c:v>4.4617065488806694E-2</c:v>
                </c:pt>
                <c:pt idx="57">
                  <c:v>6.7294460305904913E-2</c:v>
                </c:pt>
                <c:pt idx="58">
                  <c:v>1.398624197473987E-2</c:v>
                </c:pt>
                <c:pt idx="59">
                  <c:v>-2.6202372394024072E-2</c:v>
                </c:pt>
                <c:pt idx="60">
                  <c:v>-4.9285462011492047E-3</c:v>
                </c:pt>
                <c:pt idx="61">
                  <c:v>2.467309418458621E-3</c:v>
                </c:pt>
                <c:pt idx="62">
                  <c:v>-3.9713688268022171E-2</c:v>
                </c:pt>
                <c:pt idx="63">
                  <c:v>-4.6715394915541768E-2</c:v>
                </c:pt>
                <c:pt idx="64">
                  <c:v>-4.6750333090135314E-2</c:v>
                </c:pt>
                <c:pt idx="65">
                  <c:v>1.4533514616167758E-2</c:v>
                </c:pt>
                <c:pt idx="66">
                  <c:v>2.5206814033346316E-2</c:v>
                </c:pt>
                <c:pt idx="67">
                  <c:v>2.1943615299879985E-2</c:v>
                </c:pt>
                <c:pt idx="68">
                  <c:v>-1.0644060045946667E-2</c:v>
                </c:pt>
                <c:pt idx="69">
                  <c:v>-2.8767248294324321E-2</c:v>
                </c:pt>
                <c:pt idx="70">
                  <c:v>-6.0142909664533027E-2</c:v>
                </c:pt>
                <c:pt idx="71">
                  <c:v>-1.6509808963812253E-2</c:v>
                </c:pt>
                <c:pt idx="72">
                  <c:v>-1.5578505587688448E-2</c:v>
                </c:pt>
                <c:pt idx="73">
                  <c:v>1.1408109313961967E-2</c:v>
                </c:pt>
                <c:pt idx="74">
                  <c:v>-3.2153209583808615E-2</c:v>
                </c:pt>
                <c:pt idx="75">
                  <c:v>-0.10728042848015333</c:v>
                </c:pt>
                <c:pt idx="76">
                  <c:v>1.7687535942727154E-2</c:v>
                </c:pt>
                <c:pt idx="77">
                  <c:v>4.0376905460769736E-3</c:v>
                </c:pt>
                <c:pt idx="78">
                  <c:v>-2.1725226488804188E-2</c:v>
                </c:pt>
                <c:pt idx="79">
                  <c:v>5.4753327643674354E-2</c:v>
                </c:pt>
                <c:pt idx="80">
                  <c:v>5.8673401685173036E-2</c:v>
                </c:pt>
                <c:pt idx="81">
                  <c:v>4.9606824075987904E-2</c:v>
                </c:pt>
                <c:pt idx="82">
                  <c:v>6.3262196777966531E-2</c:v>
                </c:pt>
                <c:pt idx="83">
                  <c:v>1.0940920128590542E-3</c:v>
                </c:pt>
                <c:pt idx="84">
                  <c:v>-3.6752465992995441E-2</c:v>
                </c:pt>
                <c:pt idx="85">
                  <c:v>-1.6009490016910495E-2</c:v>
                </c:pt>
                <c:pt idx="86">
                  <c:v>2.7289925482180667E-2</c:v>
                </c:pt>
                <c:pt idx="87">
                  <c:v>-1.0146648495743229E-2</c:v>
                </c:pt>
                <c:pt idx="88">
                  <c:v>1.9080264583135904E-2</c:v>
                </c:pt>
                <c:pt idx="89">
                  <c:v>3.1192679395612887E-2</c:v>
                </c:pt>
                <c:pt idx="90">
                  <c:v>8.0494129279437936E-3</c:v>
                </c:pt>
                <c:pt idx="91">
                  <c:v>3.2600152934241226E-2</c:v>
                </c:pt>
                <c:pt idx="92">
                  <c:v>8.2432202992298309E-3</c:v>
                </c:pt>
                <c:pt idx="93">
                  <c:v>-5.4837143032933175E-2</c:v>
                </c:pt>
                <c:pt idx="94">
                  <c:v>-5.9744250649290245E-2</c:v>
                </c:pt>
                <c:pt idx="95">
                  <c:v>-9.8295096137977975E-3</c:v>
                </c:pt>
                <c:pt idx="96">
                  <c:v>1.1554143556649509E-2</c:v>
                </c:pt>
                <c:pt idx="97">
                  <c:v>-1.7966290271483491E-2</c:v>
                </c:pt>
                <c:pt idx="98">
                  <c:v>2.5975486403260521E-2</c:v>
                </c:pt>
                <c:pt idx="99">
                  <c:v>7.2519409468583984E-2</c:v>
                </c:pt>
                <c:pt idx="100">
                  <c:v>1.2638398871722849E-2</c:v>
                </c:pt>
                <c:pt idx="101">
                  <c:v>-2.0619287202735703E-2</c:v>
                </c:pt>
                <c:pt idx="102">
                  <c:v>3.1030625390976976E-2</c:v>
                </c:pt>
                <c:pt idx="103">
                  <c:v>2.8587960123302506E-2</c:v>
                </c:pt>
                <c:pt idx="104">
                  <c:v>-1.1133718248455321E-2</c:v>
                </c:pt>
                <c:pt idx="105">
                  <c:v>-4.5906737085989512E-3</c:v>
                </c:pt>
                <c:pt idx="106">
                  <c:v>2.4742489145906956E-2</c:v>
                </c:pt>
                <c:pt idx="107">
                  <c:v>3.3835049048802961E-2</c:v>
                </c:pt>
                <c:pt idx="108">
                  <c:v>5.4422434021073975E-2</c:v>
                </c:pt>
                <c:pt idx="109">
                  <c:v>6.4966511728311666E-2</c:v>
                </c:pt>
                <c:pt idx="110">
                  <c:v>4.2698613121653723E-3</c:v>
                </c:pt>
                <c:pt idx="111">
                  <c:v>2.4411986688838119E-2</c:v>
                </c:pt>
                <c:pt idx="112">
                  <c:v>2.9063753072145616E-3</c:v>
                </c:pt>
                <c:pt idx="113">
                  <c:v>-8.2949082980751015E-2</c:v>
                </c:pt>
                <c:pt idx="114">
                  <c:v>-7.0441797120781954E-2</c:v>
                </c:pt>
                <c:pt idx="115">
                  <c:v>-5.9210841840203046E-2</c:v>
                </c:pt>
                <c:pt idx="116">
                  <c:v>2.7947725106547111E-2</c:v>
                </c:pt>
                <c:pt idx="117">
                  <c:v>-3.5226502815340621E-2</c:v>
                </c:pt>
                <c:pt idx="118">
                  <c:v>-2.9575484917816485E-2</c:v>
                </c:pt>
                <c:pt idx="119">
                  <c:v>2.0282682164653371E-2</c:v>
                </c:pt>
                <c:pt idx="120">
                  <c:v>1.552022875909697E-2</c:v>
                </c:pt>
                <c:pt idx="121">
                  <c:v>3.5303716711073754E-2</c:v>
                </c:pt>
                <c:pt idx="122">
                  <c:v>1.3779745598017593E-2</c:v>
                </c:pt>
                <c:pt idx="123">
                  <c:v>-0.11102440183706122</c:v>
                </c:pt>
                <c:pt idx="124">
                  <c:v>-0.16660733476121831</c:v>
                </c:pt>
                <c:pt idx="125">
                  <c:v>-0.11183303016344379</c:v>
                </c:pt>
                <c:pt idx="126">
                  <c:v>-8.4260343617739847E-2</c:v>
                </c:pt>
                <c:pt idx="127">
                  <c:v>3.7740327982847113E-2</c:v>
                </c:pt>
                <c:pt idx="128">
                  <c:v>2.3899569198845713E-2</c:v>
                </c:pt>
                <c:pt idx="129">
                  <c:v>-3.530220129665735E-2</c:v>
                </c:pt>
                <c:pt idx="130">
                  <c:v>2.2909517465557624E-3</c:v>
                </c:pt>
                <c:pt idx="131">
                  <c:v>-2.7844026171173229E-2</c:v>
                </c:pt>
                <c:pt idx="132">
                  <c:v>8.2753961028912276E-2</c:v>
                </c:pt>
                <c:pt idx="133">
                  <c:v>-7.9739458391442277E-3</c:v>
                </c:pt>
                <c:pt idx="134">
                  <c:v>-6.5412265186168078E-2</c:v>
                </c:pt>
                <c:pt idx="135">
                  <c:v>-0.12568127768062354</c:v>
                </c:pt>
                <c:pt idx="136">
                  <c:v>1.1388646964008811E-2</c:v>
                </c:pt>
                <c:pt idx="137">
                  <c:v>-2.2017622141068536E-2</c:v>
                </c:pt>
                <c:pt idx="138">
                  <c:v>4.8662945798927541E-2</c:v>
                </c:pt>
                <c:pt idx="139">
                  <c:v>0.27488316404660607</c:v>
                </c:pt>
                <c:pt idx="140">
                  <c:v>5.1282608403126706E-2</c:v>
                </c:pt>
                <c:pt idx="141">
                  <c:v>2.015372261162417E-2</c:v>
                </c:pt>
                <c:pt idx="142">
                  <c:v>0.10466931854512723</c:v>
                </c:pt>
                <c:pt idx="143">
                  <c:v>8.807716427583813E-2</c:v>
                </c:pt>
                <c:pt idx="144">
                  <c:v>0.10884474589988909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B-43E8-8074-9AD93B3C996C}"/>
            </c:ext>
          </c:extLst>
        </c:ser>
        <c:ser>
          <c:idx val="1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Data!$J$8:$J$152</c:f>
              <c:numCache>
                <c:formatCode>General</c:formatCode>
                <c:ptCount val="145"/>
                <c:pt idx="0">
                  <c:v>-3.2496793029883397E-2</c:v>
                </c:pt>
                <c:pt idx="1">
                  <c:v>2.6018767821702826E-2</c:v>
                </c:pt>
                <c:pt idx="2">
                  <c:v>-5.3185742922254274E-2</c:v>
                </c:pt>
                <c:pt idx="3">
                  <c:v>-2.2125634928655838E-2</c:v>
                </c:pt>
                <c:pt idx="4">
                  <c:v>-3.1022848579715382E-2</c:v>
                </c:pt>
                <c:pt idx="5">
                  <c:v>-6.815028723134324E-2</c:v>
                </c:pt>
                <c:pt idx="6">
                  <c:v>-6.8519229646050214E-2</c:v>
                </c:pt>
                <c:pt idx="7">
                  <c:v>0.11422750446604377</c:v>
                </c:pt>
                <c:pt idx="8">
                  <c:v>-9.7021026156238512E-3</c:v>
                </c:pt>
                <c:pt idx="9">
                  <c:v>-5.304136083806657E-2</c:v>
                </c:pt>
                <c:pt idx="10">
                  <c:v>-4.405026514064482E-2</c:v>
                </c:pt>
                <c:pt idx="11">
                  <c:v>2.3004627836035159E-3</c:v>
                </c:pt>
                <c:pt idx="12">
                  <c:v>-0.11550372706050467</c:v>
                </c:pt>
                <c:pt idx="13">
                  <c:v>-6.748797223081919E-2</c:v>
                </c:pt>
                <c:pt idx="14">
                  <c:v>3.9410976173143888E-2</c:v>
                </c:pt>
                <c:pt idx="15">
                  <c:v>0.16012408226636823</c:v>
                </c:pt>
                <c:pt idx="16">
                  <c:v>0.10892159542643776</c:v>
                </c:pt>
                <c:pt idx="17">
                  <c:v>-1.4589501073994718E-2</c:v>
                </c:pt>
                <c:pt idx="18">
                  <c:v>0.1121501852938122</c:v>
                </c:pt>
                <c:pt idx="19">
                  <c:v>5.605633170507484E-2</c:v>
                </c:pt>
                <c:pt idx="20">
                  <c:v>-7.4437432222340658E-2</c:v>
                </c:pt>
                <c:pt idx="21">
                  <c:v>-4.5171671049431081E-2</c:v>
                </c:pt>
                <c:pt idx="22">
                  <c:v>1.2521235428846172E-2</c:v>
                </c:pt>
                <c:pt idx="23">
                  <c:v>-3.7311950843479609E-2</c:v>
                </c:pt>
                <c:pt idx="24">
                  <c:v>4.1196412832771291E-2</c:v>
                </c:pt>
                <c:pt idx="25">
                  <c:v>6.6569386131643357E-2</c:v>
                </c:pt>
                <c:pt idx="26">
                  <c:v>6.8472426807599362E-3</c:v>
                </c:pt>
                <c:pt idx="27">
                  <c:v>3.6292869122993718E-2</c:v>
                </c:pt>
                <c:pt idx="28">
                  <c:v>5.5444514687130603E-2</c:v>
                </c:pt>
                <c:pt idx="29">
                  <c:v>-5.4453127595114705E-2</c:v>
                </c:pt>
                <c:pt idx="30">
                  <c:v>-7.6066918574538026E-2</c:v>
                </c:pt>
                <c:pt idx="31">
                  <c:v>-0.10095709098992983</c:v>
                </c:pt>
                <c:pt idx="32">
                  <c:v>3.5959404665082124E-3</c:v>
                </c:pt>
                <c:pt idx="33">
                  <c:v>-6.4907508272084954E-2</c:v>
                </c:pt>
                <c:pt idx="34">
                  <c:v>0.11473551979174713</c:v>
                </c:pt>
                <c:pt idx="35">
                  <c:v>0.44269467048431027</c:v>
                </c:pt>
                <c:pt idx="36">
                  <c:v>0.24868653035268856</c:v>
                </c:pt>
                <c:pt idx="37">
                  <c:v>2.6014959221844394E-2</c:v>
                </c:pt>
                <c:pt idx="38">
                  <c:v>-8.9258503332472594E-2</c:v>
                </c:pt>
                <c:pt idx="39">
                  <c:v>-0.16531705337404187</c:v>
                </c:pt>
                <c:pt idx="40">
                  <c:v>-0.1737095174229992</c:v>
                </c:pt>
                <c:pt idx="41">
                  <c:v>-0.19729704618315644</c:v>
                </c:pt>
                <c:pt idx="42">
                  <c:v>4.8276241613579808E-3</c:v>
                </c:pt>
                <c:pt idx="43">
                  <c:v>-1.6083451220379038E-3</c:v>
                </c:pt>
                <c:pt idx="44">
                  <c:v>-3.2504337901623922E-3</c:v>
                </c:pt>
                <c:pt idx="45">
                  <c:v>-5.6141193669405016E-2</c:v>
                </c:pt>
                <c:pt idx="46">
                  <c:v>6.6143757019711702E-2</c:v>
                </c:pt>
                <c:pt idx="47">
                  <c:v>1.6124693454981558E-2</c:v>
                </c:pt>
                <c:pt idx="48">
                  <c:v>3.757881350886929E-2</c:v>
                </c:pt>
                <c:pt idx="49">
                  <c:v>7.7812567147895306E-2</c:v>
                </c:pt>
                <c:pt idx="50">
                  <c:v>-5.0012847599654062E-2</c:v>
                </c:pt>
                <c:pt idx="51">
                  <c:v>-0.14292917948749914</c:v>
                </c:pt>
                <c:pt idx="52">
                  <c:v>-7.352127092461881E-3</c:v>
                </c:pt>
                <c:pt idx="53">
                  <c:v>-3.867793754172468E-3</c:v>
                </c:pt>
                <c:pt idx="54">
                  <c:v>-2.353760514890265E-2</c:v>
                </c:pt>
                <c:pt idx="55">
                  <c:v>7.3398617745655162E-2</c:v>
                </c:pt>
                <c:pt idx="56">
                  <c:v>4.9816960847036296E-2</c:v>
                </c:pt>
                <c:pt idx="57">
                  <c:v>5.8471869951329108E-2</c:v>
                </c:pt>
                <c:pt idx="58">
                  <c:v>-4.1238189302271057E-2</c:v>
                </c:pt>
                <c:pt idx="59">
                  <c:v>-2.6341834334068188E-2</c:v>
                </c:pt>
                <c:pt idx="60">
                  <c:v>2.4052224955342351E-2</c:v>
                </c:pt>
                <c:pt idx="61">
                  <c:v>6.7019176891394108E-4</c:v>
                </c:pt>
                <c:pt idx="62">
                  <c:v>-5.5982895244903512E-2</c:v>
                </c:pt>
                <c:pt idx="63">
                  <c:v>-5.1243116275808138E-2</c:v>
                </c:pt>
                <c:pt idx="64">
                  <c:v>-4.0472462786411534E-2</c:v>
                </c:pt>
                <c:pt idx="65">
                  <c:v>5.3185040983101166E-2</c:v>
                </c:pt>
                <c:pt idx="66">
                  <c:v>1.8002745208438066E-2</c:v>
                </c:pt>
                <c:pt idx="67">
                  <c:v>-1.1173898937405938E-3</c:v>
                </c:pt>
                <c:pt idx="68">
                  <c:v>-9.2153734313817782E-3</c:v>
                </c:pt>
                <c:pt idx="69">
                  <c:v>-5.3119008585973793E-2</c:v>
                </c:pt>
                <c:pt idx="70">
                  <c:v>-4.8374344196490726E-2</c:v>
                </c:pt>
                <c:pt idx="71">
                  <c:v>5.6481893109845487E-4</c:v>
                </c:pt>
                <c:pt idx="72">
                  <c:v>-4.1647530484145684E-2</c:v>
                </c:pt>
                <c:pt idx="73">
                  <c:v>3.1491701915472778E-2</c:v>
                </c:pt>
                <c:pt idx="74">
                  <c:v>-8.5704897128281943E-2</c:v>
                </c:pt>
                <c:pt idx="75">
                  <c:v>-0.1203925120611495</c:v>
                </c:pt>
                <c:pt idx="76">
                  <c:v>5.0936469988045907E-2</c:v>
                </c:pt>
                <c:pt idx="77">
                  <c:v>-3.6395953399594436E-2</c:v>
                </c:pt>
                <c:pt idx="78">
                  <c:v>-3.4185174877323206E-4</c:v>
                </c:pt>
                <c:pt idx="79">
                  <c:v>0.10041388250013845</c:v>
                </c:pt>
                <c:pt idx="80">
                  <c:v>7.3001503478909921E-2</c:v>
                </c:pt>
                <c:pt idx="81">
                  <c:v>4.4015802596172542E-2</c:v>
                </c:pt>
                <c:pt idx="82">
                  <c:v>5.6987033759975568E-2</c:v>
                </c:pt>
                <c:pt idx="83">
                  <c:v>-6.5421686207628282E-2</c:v>
                </c:pt>
                <c:pt idx="84">
                  <c:v>-5.2345454092721372E-2</c:v>
                </c:pt>
                <c:pt idx="85">
                  <c:v>3.1319046083256613E-2</c:v>
                </c:pt>
                <c:pt idx="86">
                  <c:v>5.105817120302001E-2</c:v>
                </c:pt>
                <c:pt idx="87">
                  <c:v>-8.5248697260742468E-2</c:v>
                </c:pt>
                <c:pt idx="88">
                  <c:v>3.9145377387254723E-2</c:v>
                </c:pt>
                <c:pt idx="89">
                  <c:v>3.7878501414715188E-2</c:v>
                </c:pt>
                <c:pt idx="90">
                  <c:v>-5.8792181741964267E-3</c:v>
                </c:pt>
                <c:pt idx="91">
                  <c:v>9.0091899522683469E-2</c:v>
                </c:pt>
                <c:pt idx="92">
                  <c:v>-5.4297908791567668E-3</c:v>
                </c:pt>
                <c:pt idx="93">
                  <c:v>-7.6031841231123776E-2</c:v>
                </c:pt>
                <c:pt idx="94">
                  <c:v>-7.8764921407977723E-2</c:v>
                </c:pt>
                <c:pt idx="95">
                  <c:v>1.144993921639733E-2</c:v>
                </c:pt>
                <c:pt idx="96">
                  <c:v>2.7602750035388392E-2</c:v>
                </c:pt>
                <c:pt idx="97">
                  <c:v>-3.0286172729897278E-2</c:v>
                </c:pt>
                <c:pt idx="98">
                  <c:v>4.3526116342592222E-2</c:v>
                </c:pt>
                <c:pt idx="99">
                  <c:v>7.5408622936778982E-2</c:v>
                </c:pt>
                <c:pt idx="100">
                  <c:v>-9.9874610019948917E-3</c:v>
                </c:pt>
                <c:pt idx="101">
                  <c:v>-1.0228117974174972E-2</c:v>
                </c:pt>
                <c:pt idx="102">
                  <c:v>0.10219241195163549</c:v>
                </c:pt>
                <c:pt idx="103">
                  <c:v>6.2071633301670627E-2</c:v>
                </c:pt>
                <c:pt idx="104">
                  <c:v>-8.7390477748183301E-2</c:v>
                </c:pt>
                <c:pt idx="105">
                  <c:v>-3.99987774218186E-2</c:v>
                </c:pt>
                <c:pt idx="106">
                  <c:v>6.3466603026880369E-2</c:v>
                </c:pt>
                <c:pt idx="107">
                  <c:v>4.3214521596568661E-2</c:v>
                </c:pt>
                <c:pt idx="108">
                  <c:v>0.11086962540105284</c:v>
                </c:pt>
                <c:pt idx="109">
                  <c:v>5.2837089213614782E-2</c:v>
                </c:pt>
                <c:pt idx="110">
                  <c:v>-4.996862902142471E-2</c:v>
                </c:pt>
                <c:pt idx="111">
                  <c:v>4.1200432489626751E-2</c:v>
                </c:pt>
                <c:pt idx="112">
                  <c:v>-2.0987860087523236E-2</c:v>
                </c:pt>
                <c:pt idx="113">
                  <c:v>-0.12098423095378584</c:v>
                </c:pt>
                <c:pt idx="114">
                  <c:v>-6.5222132585674539E-2</c:v>
                </c:pt>
                <c:pt idx="115">
                  <c:v>-9.5939183110340748E-2</c:v>
                </c:pt>
                <c:pt idx="116">
                  <c:v>7.6728203730142969E-2</c:v>
                </c:pt>
                <c:pt idx="117">
                  <c:v>-7.3786381160624248E-2</c:v>
                </c:pt>
                <c:pt idx="118">
                  <c:v>3.9283669913219459E-2</c:v>
                </c:pt>
                <c:pt idx="119">
                  <c:v>1.2592189652149463E-2</c:v>
                </c:pt>
                <c:pt idx="120">
                  <c:v>-1.1568620539214904E-2</c:v>
                </c:pt>
                <c:pt idx="121">
                  <c:v>7.9527324468094976E-2</c:v>
                </c:pt>
                <c:pt idx="122">
                  <c:v>-3.8670870063449443E-2</c:v>
                </c:pt>
                <c:pt idx="123">
                  <c:v>-0.10404331567916447</c:v>
                </c:pt>
                <c:pt idx="124">
                  <c:v>-0.1191325417418715</c:v>
                </c:pt>
                <c:pt idx="125">
                  <c:v>-7.3998135648479749E-2</c:v>
                </c:pt>
                <c:pt idx="126">
                  <c:v>-6.5763806726678878E-2</c:v>
                </c:pt>
                <c:pt idx="127">
                  <c:v>2.4645491080299519E-2</c:v>
                </c:pt>
                <c:pt idx="128">
                  <c:v>5.4264849654017441E-2</c:v>
                </c:pt>
                <c:pt idx="129">
                  <c:v>-0.11339625608535918</c:v>
                </c:pt>
                <c:pt idx="130">
                  <c:v>-3.4913063680359666E-2</c:v>
                </c:pt>
                <c:pt idx="131">
                  <c:v>-2.8501117324818685E-2</c:v>
                </c:pt>
                <c:pt idx="132">
                  <c:v>0.11008591237401791</c:v>
                </c:pt>
                <c:pt idx="133">
                  <c:v>-5.2913385412849762E-2</c:v>
                </c:pt>
                <c:pt idx="134">
                  <c:v>-0.11832687628771434</c:v>
                </c:pt>
                <c:pt idx="135">
                  <c:v>-0.11846494769437189</c:v>
                </c:pt>
                <c:pt idx="136">
                  <c:v>9.61603691875315E-2</c:v>
                </c:pt>
                <c:pt idx="137">
                  <c:v>-7.3384625988727609E-2</c:v>
                </c:pt>
                <c:pt idx="138">
                  <c:v>0.21022433510229047</c:v>
                </c:pt>
                <c:pt idx="139">
                  <c:v>0.1903558001692055</c:v>
                </c:pt>
                <c:pt idx="140">
                  <c:v>1.5264066415462912E-2</c:v>
                </c:pt>
                <c:pt idx="141">
                  <c:v>2.0130600736371265E-2</c:v>
                </c:pt>
                <c:pt idx="142">
                  <c:v>0.16707554202322028</c:v>
                </c:pt>
                <c:pt idx="143">
                  <c:v>7.8269511141132397E-2</c:v>
                </c:pt>
                <c:pt idx="144">
                  <c:v>0.11743322105724695</c:v>
                </c:pt>
              </c:numCache>
            </c:numRef>
          </c:xVal>
          <c:yVal>
            <c:numRef>
              <c:f>Data!$L$8:$L$152</c:f>
              <c:numCache>
                <c:formatCode>General</c:formatCode>
                <c:ptCount val="145"/>
                <c:pt idx="0">
                  <c:v>-2.3072723051217211E-2</c:v>
                </c:pt>
                <c:pt idx="1">
                  <c:v>1.8473325153409006E-2</c:v>
                </c:pt>
                <c:pt idx="2">
                  <c:v>-3.7761877474800531E-2</c:v>
                </c:pt>
                <c:pt idx="3">
                  <c:v>-1.5709200799345645E-2</c:v>
                </c:pt>
                <c:pt idx="4">
                  <c:v>-2.202622249159792E-2</c:v>
                </c:pt>
                <c:pt idx="5">
                  <c:v>-4.8386703934253698E-2</c:v>
                </c:pt>
                <c:pt idx="6">
                  <c:v>-4.8648653048695652E-2</c:v>
                </c:pt>
                <c:pt idx="7">
                  <c:v>8.1101528170891071E-2</c:v>
                </c:pt>
                <c:pt idx="8">
                  <c:v>-6.8884928570929344E-3</c:v>
                </c:pt>
                <c:pt idx="9">
                  <c:v>-3.7659366195027265E-2</c:v>
                </c:pt>
                <c:pt idx="10">
                  <c:v>-3.1275688249857818E-2</c:v>
                </c:pt>
                <c:pt idx="11">
                  <c:v>1.6333285763584962E-3</c:v>
                </c:pt>
                <c:pt idx="12">
                  <c:v>-8.2007646212958307E-2</c:v>
                </c:pt>
                <c:pt idx="13">
                  <c:v>-4.7916460283881621E-2</c:v>
                </c:pt>
                <c:pt idx="14">
                  <c:v>2.7981793082932159E-2</c:v>
                </c:pt>
                <c:pt idx="15">
                  <c:v>0.11368809840912145</c:v>
                </c:pt>
                <c:pt idx="16">
                  <c:v>7.733433275277081E-2</c:v>
                </c:pt>
                <c:pt idx="17">
                  <c:v>-1.035854576253625E-2</c:v>
                </c:pt>
                <c:pt idx="18">
                  <c:v>7.962663155860665E-2</c:v>
                </c:pt>
                <c:pt idx="19">
                  <c:v>3.9799995510603134E-2</c:v>
                </c:pt>
                <c:pt idx="20">
                  <c:v>-5.2850576877861863E-2</c:v>
                </c:pt>
                <c:pt idx="21">
                  <c:v>-3.2071886445096065E-2</c:v>
                </c:pt>
                <c:pt idx="22">
                  <c:v>8.890077154480782E-3</c:v>
                </c:pt>
                <c:pt idx="23">
                  <c:v>-2.6491485098870522E-2</c:v>
                </c:pt>
                <c:pt idx="24">
                  <c:v>2.9249453111267615E-2</c:v>
                </c:pt>
                <c:pt idx="25">
                  <c:v>4.7264264153466781E-2</c:v>
                </c:pt>
                <c:pt idx="26">
                  <c:v>4.8615423033395548E-3</c:v>
                </c:pt>
                <c:pt idx="27">
                  <c:v>2.576793707732554E-2</c:v>
                </c:pt>
                <c:pt idx="28">
                  <c:v>3.9365605427862729E-2</c:v>
                </c:pt>
                <c:pt idx="29">
                  <c:v>-3.8661720592531437E-2</c:v>
                </c:pt>
                <c:pt idx="30">
                  <c:v>-5.4007512187921998E-2</c:v>
                </c:pt>
                <c:pt idx="31">
                  <c:v>-7.1679534602850176E-2</c:v>
                </c:pt>
                <c:pt idx="32">
                  <c:v>2.5531177312208306E-3</c:v>
                </c:pt>
                <c:pt idx="33">
                  <c:v>-4.6084330873180313E-2</c:v>
                </c:pt>
                <c:pt idx="34">
                  <c:v>8.1462219052140461E-2</c:v>
                </c:pt>
                <c:pt idx="35">
                  <c:v>0.31431321604386026</c:v>
                </c:pt>
                <c:pt idx="36">
                  <c:v>0.17656743655040888</c:v>
                </c:pt>
                <c:pt idx="37">
                  <c:v>1.847062104750952E-2</c:v>
                </c:pt>
                <c:pt idx="38">
                  <c:v>-6.3373537366055541E-2</c:v>
                </c:pt>
                <c:pt idx="39">
                  <c:v>-0.11737510789556972</c:v>
                </c:pt>
                <c:pt idx="40">
                  <c:v>-0.12333375737032942</c:v>
                </c:pt>
                <c:pt idx="41">
                  <c:v>-0.14008090279004107</c:v>
                </c:pt>
                <c:pt idx="42">
                  <c:v>3.4276131545641661E-3</c:v>
                </c:pt>
                <c:pt idx="43">
                  <c:v>-1.1419250366469116E-3</c:v>
                </c:pt>
                <c:pt idx="44">
                  <c:v>-2.3078079910152983E-3</c:v>
                </c:pt>
                <c:pt idx="45">
                  <c:v>-3.9860247505277557E-2</c:v>
                </c:pt>
                <c:pt idx="46">
                  <c:v>4.6962067483995305E-2</c:v>
                </c:pt>
                <c:pt idx="47">
                  <c:v>1.1448532353036906E-2</c:v>
                </c:pt>
                <c:pt idx="48">
                  <c:v>2.6680957591297193E-2</c:v>
                </c:pt>
                <c:pt idx="49">
                  <c:v>5.5246922675005666E-2</c:v>
                </c:pt>
                <c:pt idx="50">
                  <c:v>-3.5509121795754384E-2</c:v>
                </c:pt>
                <c:pt idx="51">
                  <c:v>-0.10147971743612438</c:v>
                </c:pt>
                <c:pt idx="52">
                  <c:v>-5.2200102356479349E-3</c:v>
                </c:pt>
                <c:pt idx="53">
                  <c:v>-2.746133565462452E-3</c:v>
                </c:pt>
                <c:pt idx="54">
                  <c:v>-1.671169965572088E-2</c:v>
                </c:pt>
                <c:pt idx="55">
                  <c:v>5.211301859941516E-2</c:v>
                </c:pt>
                <c:pt idx="56">
                  <c:v>3.5370042201395765E-2</c:v>
                </c:pt>
                <c:pt idx="57">
                  <c:v>4.1515027665443668E-2</c:v>
                </c:pt>
                <c:pt idx="58">
                  <c:v>-2.927911440461245E-2</c:v>
                </c:pt>
                <c:pt idx="59">
                  <c:v>-1.8702702377188414E-2</c:v>
                </c:pt>
                <c:pt idx="60">
                  <c:v>1.7077079718293069E-2</c:v>
                </c:pt>
                <c:pt idx="61">
                  <c:v>4.7583615592889815E-4</c:v>
                </c:pt>
                <c:pt idx="62">
                  <c:v>-3.9747855623881494E-2</c:v>
                </c:pt>
                <c:pt idx="63">
                  <c:v>-3.6382612555823778E-2</c:v>
                </c:pt>
                <c:pt idx="64">
                  <c:v>-2.8735448578352189E-2</c:v>
                </c:pt>
                <c:pt idx="65">
                  <c:v>3.7761379098001827E-2</c:v>
                </c:pt>
                <c:pt idx="66">
                  <c:v>1.2781949097991026E-2</c:v>
                </c:pt>
                <c:pt idx="67">
                  <c:v>-7.9334682455582152E-4</c:v>
                </c:pt>
                <c:pt idx="68">
                  <c:v>-6.5429151362810618E-3</c:v>
                </c:pt>
                <c:pt idx="69">
                  <c:v>-3.771449609604139E-2</c:v>
                </c:pt>
                <c:pt idx="70">
                  <c:v>-3.4345784379508415E-2</c:v>
                </c:pt>
                <c:pt idx="71">
                  <c:v>4.0102144107990296E-4</c:v>
                </c:pt>
                <c:pt idx="72">
                  <c:v>-2.9569746643743434E-2</c:v>
                </c:pt>
                <c:pt idx="73">
                  <c:v>2.2359108359985672E-2</c:v>
                </c:pt>
                <c:pt idx="74">
                  <c:v>-6.0850476961080174E-2</c:v>
                </c:pt>
                <c:pt idx="75">
                  <c:v>-8.5478683563416133E-2</c:v>
                </c:pt>
                <c:pt idx="76">
                  <c:v>3.6164893691512594E-2</c:v>
                </c:pt>
                <c:pt idx="77">
                  <c:v>-2.5841126913712049E-2</c:v>
                </c:pt>
                <c:pt idx="78">
                  <c:v>-2.4271474162899476E-4</c:v>
                </c:pt>
                <c:pt idx="79">
                  <c:v>7.1293856575098305E-2</c:v>
                </c:pt>
                <c:pt idx="80">
                  <c:v>5.183106747002604E-2</c:v>
                </c:pt>
                <c:pt idx="81">
                  <c:v>3.1251219843282503E-2</c:v>
                </c:pt>
                <c:pt idx="82">
                  <c:v>4.0460793969582652E-2</c:v>
                </c:pt>
                <c:pt idx="83">
                  <c:v>-4.6449397207416081E-2</c:v>
                </c:pt>
                <c:pt idx="84">
                  <c:v>-3.7165272405832173E-2</c:v>
                </c:pt>
                <c:pt idx="85">
                  <c:v>2.2236522719112195E-2</c:v>
                </c:pt>
                <c:pt idx="86">
                  <c:v>3.6251301554144202E-2</c:v>
                </c:pt>
                <c:pt idx="87">
                  <c:v>-6.0526575055127152E-2</c:v>
                </c:pt>
                <c:pt idx="88">
                  <c:v>2.7793217944950852E-2</c:v>
                </c:pt>
                <c:pt idx="89">
                  <c:v>2.689373600444778E-2</c:v>
                </c:pt>
                <c:pt idx="90">
                  <c:v>-4.1742449036794626E-3</c:v>
                </c:pt>
                <c:pt idx="91">
                  <c:v>6.3965248661105256E-2</c:v>
                </c:pt>
                <c:pt idx="92">
                  <c:v>-3.8551515242013041E-3</c:v>
                </c:pt>
                <c:pt idx="93">
                  <c:v>-5.3982607274097878E-2</c:v>
                </c:pt>
                <c:pt idx="94">
                  <c:v>-5.5923094199664181E-2</c:v>
                </c:pt>
                <c:pt idx="95">
                  <c:v>8.1294568436421043E-3</c:v>
                </c:pt>
                <c:pt idx="96">
                  <c:v>1.9597952525125757E-2</c:v>
                </c:pt>
                <c:pt idx="97">
                  <c:v>-2.1503182638227068E-2</c:v>
                </c:pt>
                <c:pt idx="98">
                  <c:v>3.0903542603240478E-2</c:v>
                </c:pt>
                <c:pt idx="99">
                  <c:v>5.3540122285113075E-2</c:v>
                </c:pt>
                <c:pt idx="100">
                  <c:v>-7.0910973114163729E-3</c:v>
                </c:pt>
                <c:pt idx="101">
                  <c:v>-7.2619637616642297E-3</c:v>
                </c:pt>
                <c:pt idx="102">
                  <c:v>7.2556612485661198E-2</c:v>
                </c:pt>
                <c:pt idx="103">
                  <c:v>4.4070859644186146E-2</c:v>
                </c:pt>
                <c:pt idx="104">
                  <c:v>-6.2047239201210143E-2</c:v>
                </c:pt>
                <c:pt idx="105">
                  <c:v>-2.8399131969491204E-2</c:v>
                </c:pt>
                <c:pt idx="106">
                  <c:v>4.5061288149085062E-2</c:v>
                </c:pt>
                <c:pt idx="107">
                  <c:v>3.0682310333563747E-2</c:v>
                </c:pt>
                <c:pt idx="108">
                  <c:v>7.8717434034747513E-2</c:v>
                </c:pt>
                <c:pt idx="109">
                  <c:v>3.7514333341666491E-2</c:v>
                </c:pt>
                <c:pt idx="110">
                  <c:v>-3.5477726605211542E-2</c:v>
                </c:pt>
                <c:pt idx="111">
                  <c:v>2.9252307067634993E-2</c:v>
                </c:pt>
                <c:pt idx="112">
                  <c:v>-1.4901380662141497E-2</c:v>
                </c:pt>
                <c:pt idx="113">
                  <c:v>-8.5898803977187937E-2</c:v>
                </c:pt>
                <c:pt idx="114">
                  <c:v>-4.6307714135828917E-2</c:v>
                </c:pt>
                <c:pt idx="115">
                  <c:v>-6.8116820008341933E-2</c:v>
                </c:pt>
                <c:pt idx="116">
                  <c:v>5.4477024648401505E-2</c:v>
                </c:pt>
                <c:pt idx="117">
                  <c:v>-5.2388330624043217E-2</c:v>
                </c:pt>
                <c:pt idx="118">
                  <c:v>2.7891405638385814E-2</c:v>
                </c:pt>
                <c:pt idx="119">
                  <c:v>8.940454653026118E-3</c:v>
                </c:pt>
                <c:pt idx="120">
                  <c:v>-8.2137205828425805E-3</c:v>
                </c:pt>
                <c:pt idx="121">
                  <c:v>5.6464400372347429E-2</c:v>
                </c:pt>
                <c:pt idx="122">
                  <c:v>-2.7456317745049103E-2</c:v>
                </c:pt>
                <c:pt idx="123">
                  <c:v>-7.387075413220677E-2</c:v>
                </c:pt>
                <c:pt idx="124">
                  <c:v>-8.458410463672876E-2</c:v>
                </c:pt>
                <c:pt idx="125">
                  <c:v>-5.2538676310420619E-2</c:v>
                </c:pt>
                <c:pt idx="126">
                  <c:v>-4.6692302775942003E-2</c:v>
                </c:pt>
                <c:pt idx="127">
                  <c:v>1.7498298667012659E-2</c:v>
                </c:pt>
                <c:pt idx="128">
                  <c:v>3.8528043254352384E-2</c:v>
                </c:pt>
                <c:pt idx="129">
                  <c:v>-8.0511341820605015E-2</c:v>
                </c:pt>
                <c:pt idx="130">
                  <c:v>-2.478827521305536E-2</c:v>
                </c:pt>
                <c:pt idx="131">
                  <c:v>-2.0235793300621266E-2</c:v>
                </c:pt>
                <c:pt idx="132">
                  <c:v>7.8160997785552716E-2</c:v>
                </c:pt>
                <c:pt idx="133">
                  <c:v>-3.7568503643123329E-2</c:v>
                </c:pt>
                <c:pt idx="134">
                  <c:v>-8.4012082164277177E-2</c:v>
                </c:pt>
                <c:pt idx="135">
                  <c:v>-8.4110112863004044E-2</c:v>
                </c:pt>
                <c:pt idx="136">
                  <c:v>6.8273862123147358E-2</c:v>
                </c:pt>
                <c:pt idx="137">
                  <c:v>-5.2103084451996601E-2</c:v>
                </c:pt>
                <c:pt idx="138">
                  <c:v>0.14925927792262622</c:v>
                </c:pt>
                <c:pt idx="139">
                  <c:v>0.1351526181201359</c:v>
                </c:pt>
                <c:pt idx="140">
                  <c:v>1.0837487154978667E-2</c:v>
                </c:pt>
                <c:pt idx="141">
                  <c:v>1.4292726522823597E-2</c:v>
                </c:pt>
                <c:pt idx="142">
                  <c:v>0.1186236348364864</c:v>
                </c:pt>
                <c:pt idx="143">
                  <c:v>5.5571352910204E-2</c:v>
                </c:pt>
                <c:pt idx="144">
                  <c:v>8.337758695064533E-2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7B-43E8-8074-9AD93B3C9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49295"/>
        <c:axId val="1"/>
      </c:scatterChart>
      <c:valAx>
        <c:axId val="1069149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Brent</a:t>
                </a:r>
              </a:p>
            </c:rich>
          </c:tx>
          <c:layout>
            <c:manualLayout>
              <c:xMode val="edge"/>
              <c:yMode val="edge"/>
              <c:x val="0.48148231075409009"/>
              <c:y val="0.897368421052631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JCC</a:t>
                </a:r>
              </a:p>
            </c:rich>
          </c:tx>
          <c:layout>
            <c:manualLayout>
              <c:xMode val="edge"/>
              <c:yMode val="edge"/>
              <c:x val="3.5273429359274001E-2"/>
              <c:y val="0.486842105263157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9149295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&amp;L&amp;D &amp;T</c:oddFooter>
    </c:headerFooter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LN Returns, Lag of Two</a:t>
            </a:r>
          </a:p>
        </c:rich>
      </c:tx>
      <c:layout>
        <c:manualLayout>
          <c:xMode val="edge"/>
          <c:yMode val="edge"/>
          <c:x val="0.37209372746662933"/>
          <c:y val="3.1413652719103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837396358323407E-2"/>
          <c:y val="0.15968606798877719"/>
          <c:w val="0.82170698148880639"/>
          <c:h val="0.712042794966350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Data!$K$8:$K$152</c:f>
              <c:numCache>
                <c:formatCode>General</c:formatCode>
                <c:ptCount val="145"/>
                <c:pt idx="0">
                  <c:v>-4.4666708362012413E-2</c:v>
                </c:pt>
                <c:pt idx="1">
                  <c:v>-3.2496793029883397E-2</c:v>
                </c:pt>
                <c:pt idx="2">
                  <c:v>2.6018767821702826E-2</c:v>
                </c:pt>
                <c:pt idx="3">
                  <c:v>-5.3185742922254274E-2</c:v>
                </c:pt>
                <c:pt idx="4">
                  <c:v>-2.2125634928655838E-2</c:v>
                </c:pt>
                <c:pt idx="5">
                  <c:v>-3.1022848579715382E-2</c:v>
                </c:pt>
                <c:pt idx="6">
                  <c:v>-6.815028723134324E-2</c:v>
                </c:pt>
                <c:pt idx="7">
                  <c:v>-6.8519229646050214E-2</c:v>
                </c:pt>
                <c:pt idx="8">
                  <c:v>0.11422750446604377</c:v>
                </c:pt>
                <c:pt idx="9">
                  <c:v>-9.7021026156238512E-3</c:v>
                </c:pt>
                <c:pt idx="10">
                  <c:v>-5.304136083806657E-2</c:v>
                </c:pt>
                <c:pt idx="11">
                  <c:v>-4.405026514064482E-2</c:v>
                </c:pt>
                <c:pt idx="12">
                  <c:v>2.3004627836035159E-3</c:v>
                </c:pt>
                <c:pt idx="13">
                  <c:v>-0.11550372706050467</c:v>
                </c:pt>
                <c:pt idx="14">
                  <c:v>-6.748797223081919E-2</c:v>
                </c:pt>
                <c:pt idx="15">
                  <c:v>3.9410976173143888E-2</c:v>
                </c:pt>
                <c:pt idx="16">
                  <c:v>0.16012408226636823</c:v>
                </c:pt>
                <c:pt idx="17">
                  <c:v>0.10892159542643776</c:v>
                </c:pt>
                <c:pt idx="18">
                  <c:v>-1.4589501073994718E-2</c:v>
                </c:pt>
                <c:pt idx="19">
                  <c:v>0.1121501852938122</c:v>
                </c:pt>
                <c:pt idx="20">
                  <c:v>5.605633170507484E-2</c:v>
                </c:pt>
                <c:pt idx="21">
                  <c:v>-7.4437432222340658E-2</c:v>
                </c:pt>
                <c:pt idx="22">
                  <c:v>-4.5171671049431081E-2</c:v>
                </c:pt>
                <c:pt idx="23">
                  <c:v>1.2521235428846172E-2</c:v>
                </c:pt>
                <c:pt idx="24">
                  <c:v>-3.7311950843479609E-2</c:v>
                </c:pt>
                <c:pt idx="25">
                  <c:v>4.1196412832771291E-2</c:v>
                </c:pt>
                <c:pt idx="26">
                  <c:v>6.6569386131643357E-2</c:v>
                </c:pt>
                <c:pt idx="27">
                  <c:v>6.8472426807599362E-3</c:v>
                </c:pt>
                <c:pt idx="28">
                  <c:v>3.6292869122993718E-2</c:v>
                </c:pt>
                <c:pt idx="29">
                  <c:v>5.5444514687130603E-2</c:v>
                </c:pt>
                <c:pt idx="30">
                  <c:v>-5.4453127595114705E-2</c:v>
                </c:pt>
                <c:pt idx="31">
                  <c:v>-7.6066918574538026E-2</c:v>
                </c:pt>
                <c:pt idx="32">
                  <c:v>-0.10095709098992983</c:v>
                </c:pt>
                <c:pt idx="33">
                  <c:v>3.5959404665082124E-3</c:v>
                </c:pt>
                <c:pt idx="34">
                  <c:v>-6.4907508272084954E-2</c:v>
                </c:pt>
                <c:pt idx="35">
                  <c:v>0.11473551979174713</c:v>
                </c:pt>
                <c:pt idx="36">
                  <c:v>0.44269467048431027</c:v>
                </c:pt>
                <c:pt idx="37">
                  <c:v>0.24868653035268856</c:v>
                </c:pt>
                <c:pt idx="38">
                  <c:v>2.6014959221844394E-2</c:v>
                </c:pt>
                <c:pt idx="39">
                  <c:v>-8.9258503332472594E-2</c:v>
                </c:pt>
                <c:pt idx="40">
                  <c:v>-0.16531705337404187</c:v>
                </c:pt>
                <c:pt idx="41">
                  <c:v>-0.1737095174229992</c:v>
                </c:pt>
                <c:pt idx="42">
                  <c:v>-0.19729704618315644</c:v>
                </c:pt>
                <c:pt idx="43">
                  <c:v>4.8276241613579808E-3</c:v>
                </c:pt>
                <c:pt idx="44">
                  <c:v>-1.6083451220379038E-3</c:v>
                </c:pt>
                <c:pt idx="45">
                  <c:v>-3.2504337901623922E-3</c:v>
                </c:pt>
                <c:pt idx="46">
                  <c:v>-5.6141193669405016E-2</c:v>
                </c:pt>
                <c:pt idx="47">
                  <c:v>6.6143757019711702E-2</c:v>
                </c:pt>
                <c:pt idx="48">
                  <c:v>1.6124693454981558E-2</c:v>
                </c:pt>
                <c:pt idx="49">
                  <c:v>3.757881350886929E-2</c:v>
                </c:pt>
                <c:pt idx="50">
                  <c:v>7.7812567147895306E-2</c:v>
                </c:pt>
                <c:pt idx="51">
                  <c:v>-5.0012847599654062E-2</c:v>
                </c:pt>
                <c:pt idx="52">
                  <c:v>-0.14292917948749914</c:v>
                </c:pt>
                <c:pt idx="53">
                  <c:v>-7.352127092461881E-3</c:v>
                </c:pt>
                <c:pt idx="54">
                  <c:v>-3.867793754172468E-3</c:v>
                </c:pt>
                <c:pt idx="55">
                  <c:v>-2.353760514890265E-2</c:v>
                </c:pt>
                <c:pt idx="56">
                  <c:v>7.3398617745655162E-2</c:v>
                </c:pt>
                <c:pt idx="57">
                  <c:v>4.9816960847036296E-2</c:v>
                </c:pt>
                <c:pt idx="58">
                  <c:v>5.8471869951329108E-2</c:v>
                </c:pt>
                <c:pt idx="59">
                  <c:v>-4.1238189302271057E-2</c:v>
                </c:pt>
                <c:pt idx="60">
                  <c:v>-2.6341834334068188E-2</c:v>
                </c:pt>
                <c:pt idx="61">
                  <c:v>2.4052224955342351E-2</c:v>
                </c:pt>
                <c:pt idx="62">
                  <c:v>6.7019176891394108E-4</c:v>
                </c:pt>
                <c:pt idx="63">
                  <c:v>-5.5982895244903512E-2</c:v>
                </c:pt>
                <c:pt idx="64">
                  <c:v>-5.1243116275808138E-2</c:v>
                </c:pt>
                <c:pt idx="65">
                  <c:v>-4.0472462786411534E-2</c:v>
                </c:pt>
                <c:pt idx="66">
                  <c:v>5.3185040983101166E-2</c:v>
                </c:pt>
                <c:pt idx="67">
                  <c:v>1.8002745208438066E-2</c:v>
                </c:pt>
                <c:pt idx="68">
                  <c:v>-1.1173898937405938E-3</c:v>
                </c:pt>
                <c:pt idx="69">
                  <c:v>-9.2153734313817782E-3</c:v>
                </c:pt>
                <c:pt idx="70">
                  <c:v>-5.3119008585973793E-2</c:v>
                </c:pt>
                <c:pt idx="71">
                  <c:v>-4.8374344196490726E-2</c:v>
                </c:pt>
                <c:pt idx="72">
                  <c:v>5.6481893109845487E-4</c:v>
                </c:pt>
                <c:pt idx="73">
                  <c:v>-4.1647530484145684E-2</c:v>
                </c:pt>
                <c:pt idx="74">
                  <c:v>3.1491701915472778E-2</c:v>
                </c:pt>
                <c:pt idx="75">
                  <c:v>-8.5704897128281943E-2</c:v>
                </c:pt>
                <c:pt idx="76">
                  <c:v>-0.1203925120611495</c:v>
                </c:pt>
                <c:pt idx="77">
                  <c:v>5.0936469988045907E-2</c:v>
                </c:pt>
                <c:pt idx="78">
                  <c:v>-3.6395953399594436E-2</c:v>
                </c:pt>
                <c:pt idx="79">
                  <c:v>-3.4185174877323206E-4</c:v>
                </c:pt>
                <c:pt idx="80">
                  <c:v>0.10041388250013845</c:v>
                </c:pt>
                <c:pt idx="81">
                  <c:v>7.3001503478909921E-2</c:v>
                </c:pt>
                <c:pt idx="82">
                  <c:v>4.4015802596172542E-2</c:v>
                </c:pt>
                <c:pt idx="83">
                  <c:v>5.6987033759975568E-2</c:v>
                </c:pt>
                <c:pt idx="84">
                  <c:v>-6.5421686207628282E-2</c:v>
                </c:pt>
                <c:pt idx="85">
                  <c:v>-5.2345454092721372E-2</c:v>
                </c:pt>
                <c:pt idx="86">
                  <c:v>3.1319046083256613E-2</c:v>
                </c:pt>
                <c:pt idx="87">
                  <c:v>5.105817120302001E-2</c:v>
                </c:pt>
                <c:pt idx="88">
                  <c:v>-8.5248697260742468E-2</c:v>
                </c:pt>
                <c:pt idx="89">
                  <c:v>3.9145377387254723E-2</c:v>
                </c:pt>
                <c:pt idx="90">
                  <c:v>3.7878501414715188E-2</c:v>
                </c:pt>
                <c:pt idx="91">
                  <c:v>-5.8792181741964267E-3</c:v>
                </c:pt>
                <c:pt idx="92">
                  <c:v>9.0091899522683469E-2</c:v>
                </c:pt>
                <c:pt idx="93">
                  <c:v>-5.4297908791567668E-3</c:v>
                </c:pt>
                <c:pt idx="94">
                  <c:v>-7.6031841231123776E-2</c:v>
                </c:pt>
                <c:pt idx="95">
                  <c:v>-7.8764921407977723E-2</c:v>
                </c:pt>
                <c:pt idx="96">
                  <c:v>1.144993921639733E-2</c:v>
                </c:pt>
                <c:pt idx="97">
                  <c:v>2.7602750035388392E-2</c:v>
                </c:pt>
                <c:pt idx="98">
                  <c:v>-3.0286172729897278E-2</c:v>
                </c:pt>
                <c:pt idx="99">
                  <c:v>4.3526116342592222E-2</c:v>
                </c:pt>
                <c:pt idx="100">
                  <c:v>7.5408622936778982E-2</c:v>
                </c:pt>
                <c:pt idx="101">
                  <c:v>-9.9874610019948917E-3</c:v>
                </c:pt>
                <c:pt idx="102">
                  <c:v>-1.0228117974174972E-2</c:v>
                </c:pt>
                <c:pt idx="103">
                  <c:v>0.10219241195163549</c:v>
                </c:pt>
                <c:pt idx="104">
                  <c:v>6.2071633301670627E-2</c:v>
                </c:pt>
                <c:pt idx="105">
                  <c:v>-8.7390477748183301E-2</c:v>
                </c:pt>
                <c:pt idx="106">
                  <c:v>-3.99987774218186E-2</c:v>
                </c:pt>
                <c:pt idx="107">
                  <c:v>6.3466603026880369E-2</c:v>
                </c:pt>
                <c:pt idx="108">
                  <c:v>4.3214521596568661E-2</c:v>
                </c:pt>
                <c:pt idx="109">
                  <c:v>0.11086962540105284</c:v>
                </c:pt>
                <c:pt idx="110">
                  <c:v>5.2837089213614782E-2</c:v>
                </c:pt>
                <c:pt idx="111">
                  <c:v>-4.996862902142471E-2</c:v>
                </c:pt>
                <c:pt idx="112">
                  <c:v>4.1200432489626751E-2</c:v>
                </c:pt>
                <c:pt idx="113">
                  <c:v>-2.0987860087523236E-2</c:v>
                </c:pt>
                <c:pt idx="114">
                  <c:v>-0.12098423095378584</c:v>
                </c:pt>
                <c:pt idx="115">
                  <c:v>-6.5222132585674539E-2</c:v>
                </c:pt>
                <c:pt idx="116">
                  <c:v>-9.5939183110340748E-2</c:v>
                </c:pt>
                <c:pt idx="117">
                  <c:v>7.6728203730142969E-2</c:v>
                </c:pt>
                <c:pt idx="118">
                  <c:v>-7.3786381160624248E-2</c:v>
                </c:pt>
                <c:pt idx="119">
                  <c:v>3.9283669913219459E-2</c:v>
                </c:pt>
                <c:pt idx="120">
                  <c:v>1.2592189652149463E-2</c:v>
                </c:pt>
                <c:pt idx="121">
                  <c:v>-1.1568620539214904E-2</c:v>
                </c:pt>
                <c:pt idx="122">
                  <c:v>7.9527324468094976E-2</c:v>
                </c:pt>
                <c:pt idx="123">
                  <c:v>-3.8670870063449443E-2</c:v>
                </c:pt>
                <c:pt idx="124">
                  <c:v>-0.10404331567916447</c:v>
                </c:pt>
                <c:pt idx="125">
                  <c:v>-0.1191325417418715</c:v>
                </c:pt>
                <c:pt idx="126">
                  <c:v>-7.3998135648479749E-2</c:v>
                </c:pt>
                <c:pt idx="127">
                  <c:v>-6.5763806726678878E-2</c:v>
                </c:pt>
                <c:pt idx="128">
                  <c:v>2.4645491080299519E-2</c:v>
                </c:pt>
                <c:pt idx="129">
                  <c:v>5.4264849654017441E-2</c:v>
                </c:pt>
                <c:pt idx="130">
                  <c:v>-0.11339625608535918</c:v>
                </c:pt>
                <c:pt idx="131">
                  <c:v>-3.4913063680359666E-2</c:v>
                </c:pt>
                <c:pt idx="132">
                  <c:v>-2.8501117324818685E-2</c:v>
                </c:pt>
                <c:pt idx="133">
                  <c:v>0.11008591237401791</c:v>
                </c:pt>
                <c:pt idx="134">
                  <c:v>-5.2913385412849762E-2</c:v>
                </c:pt>
                <c:pt idx="135">
                  <c:v>-0.11832687628771434</c:v>
                </c:pt>
                <c:pt idx="136">
                  <c:v>-0.11846494769437189</c:v>
                </c:pt>
                <c:pt idx="137">
                  <c:v>9.61603691875315E-2</c:v>
                </c:pt>
                <c:pt idx="138">
                  <c:v>-7.3384625988727609E-2</c:v>
                </c:pt>
                <c:pt idx="139">
                  <c:v>0.21022433510229047</c:v>
                </c:pt>
                <c:pt idx="140">
                  <c:v>0.1903558001692055</c:v>
                </c:pt>
                <c:pt idx="141">
                  <c:v>1.5264066415462912E-2</c:v>
                </c:pt>
                <c:pt idx="142">
                  <c:v>2.0130600736371265E-2</c:v>
                </c:pt>
                <c:pt idx="143">
                  <c:v>0.16707554202322028</c:v>
                </c:pt>
                <c:pt idx="144">
                  <c:v>7.8269511141132397E-2</c:v>
                </c:pt>
              </c:numCache>
            </c:numRef>
          </c:xVal>
          <c:yVal>
            <c:numRef>
              <c:f>Data!$H$8:$H$152</c:f>
              <c:numCache>
                <c:formatCode>General</c:formatCode>
                <c:ptCount val="145"/>
                <c:pt idx="0">
                  <c:v>0</c:v>
                </c:pt>
                <c:pt idx="1">
                  <c:v>1.0875476873989189E-3</c:v>
                </c:pt>
                <c:pt idx="2">
                  <c:v>5.4333063004674412E-4</c:v>
                </c:pt>
                <c:pt idx="3">
                  <c:v>-1.147240116223692E-2</c:v>
                </c:pt>
                <c:pt idx="4">
                  <c:v>-2.2223136784710124E-2</c:v>
                </c:pt>
                <c:pt idx="5">
                  <c:v>-1.4714470354002541E-2</c:v>
                </c:pt>
                <c:pt idx="6">
                  <c:v>-4.1915332399234916E-2</c:v>
                </c:pt>
                <c:pt idx="7">
                  <c:v>-5.9630468882465246E-3</c:v>
                </c:pt>
                <c:pt idx="8">
                  <c:v>-2.3601700674181818E-2</c:v>
                </c:pt>
                <c:pt idx="9">
                  <c:v>-2.3545077751520128E-2</c:v>
                </c:pt>
                <c:pt idx="10">
                  <c:v>-5.0139035870412664E-2</c:v>
                </c:pt>
                <c:pt idx="11">
                  <c:v>-2.7398974188114503E-2</c:v>
                </c:pt>
                <c:pt idx="12">
                  <c:v>-4.8586932789807573E-2</c:v>
                </c:pt>
                <c:pt idx="13">
                  <c:v>-0.11043103832626307</c:v>
                </c:pt>
                <c:pt idx="14">
                  <c:v>-4.1351655549586933E-2</c:v>
                </c:pt>
                <c:pt idx="15">
                  <c:v>9.4707951541618762E-2</c:v>
                </c:pt>
                <c:pt idx="16">
                  <c:v>0.12312350228770096</c:v>
                </c:pt>
                <c:pt idx="17">
                  <c:v>7.6862402351278156E-2</c:v>
                </c:pt>
                <c:pt idx="18">
                  <c:v>4.0476682132441918E-2</c:v>
                </c:pt>
                <c:pt idx="19">
                  <c:v>6.4760521360483075E-2</c:v>
                </c:pt>
                <c:pt idx="20">
                  <c:v>-1.1104942840271764E-3</c:v>
                </c:pt>
                <c:pt idx="21">
                  <c:v>-2.8742468865654094E-2</c:v>
                </c:pt>
                <c:pt idx="22">
                  <c:v>-1.7883372474401363E-2</c:v>
                </c:pt>
                <c:pt idx="23">
                  <c:v>-2.1177262011307273E-2</c:v>
                </c:pt>
                <c:pt idx="24">
                  <c:v>6.5185416002419535E-3</c:v>
                </c:pt>
                <c:pt idx="25">
                  <c:v>2.7957557635053767E-2</c:v>
                </c:pt>
                <c:pt idx="26">
                  <c:v>8.0091961317772607E-3</c:v>
                </c:pt>
                <c:pt idx="27">
                  <c:v>5.2716782172404206E-2</c:v>
                </c:pt>
                <c:pt idx="28">
                  <c:v>-8.1411575836997738E-3</c:v>
                </c:pt>
                <c:pt idx="29">
                  <c:v>4.3195198042135084E-2</c:v>
                </c:pt>
                <c:pt idx="30">
                  <c:v>-4.7564402152799216E-2</c:v>
                </c:pt>
                <c:pt idx="31">
                  <c:v>-8.4476899300465952E-2</c:v>
                </c:pt>
                <c:pt idx="32">
                  <c:v>-3.6389703399905562E-2</c:v>
                </c:pt>
                <c:pt idx="33">
                  <c:v>-4.8728399554360383E-2</c:v>
                </c:pt>
                <c:pt idx="34">
                  <c:v>6.1006024620554884E-2</c:v>
                </c:pt>
                <c:pt idx="35">
                  <c:v>0.31417368789875727</c:v>
                </c:pt>
                <c:pt idx="36">
                  <c:v>0.30162189326589062</c:v>
                </c:pt>
                <c:pt idx="37">
                  <c:v>0.11858839499998282</c:v>
                </c:pt>
                <c:pt idx="38">
                  <c:v>-4.1541906209645672E-2</c:v>
                </c:pt>
                <c:pt idx="39">
                  <c:v>-0.13610674488491639</c:v>
                </c:pt>
                <c:pt idx="40">
                  <c:v>-0.14579408523631701</c:v>
                </c:pt>
                <c:pt idx="41">
                  <c:v>-0.25687772496623479</c:v>
                </c:pt>
                <c:pt idx="42">
                  <c:v>-8.9105618592744629E-2</c:v>
                </c:pt>
                <c:pt idx="43">
                  <c:v>-1.1441648845455247E-3</c:v>
                </c:pt>
                <c:pt idx="44">
                  <c:v>2.8218576649502489E-2</c:v>
                </c:pt>
                <c:pt idx="45">
                  <c:v>3.3333364197584386E-3</c:v>
                </c:pt>
                <c:pt idx="46">
                  <c:v>2.7354003082042486E-2</c:v>
                </c:pt>
                <c:pt idx="47">
                  <c:v>2.504793886917191E-2</c:v>
                </c:pt>
                <c:pt idx="48">
                  <c:v>3.770134086808348E-2</c:v>
                </c:pt>
                <c:pt idx="49">
                  <c:v>5.5213628210286497E-2</c:v>
                </c:pt>
                <c:pt idx="50">
                  <c:v>1.8061327470354292E-2</c:v>
                </c:pt>
                <c:pt idx="51">
                  <c:v>-0.10992421859792049</c:v>
                </c:pt>
                <c:pt idx="52">
                  <c:v>-5.2899542482766661E-2</c:v>
                </c:pt>
                <c:pt idx="53">
                  <c:v>-1.8462062839735331E-2</c:v>
                </c:pt>
                <c:pt idx="54">
                  <c:v>1.3460663139545694E-2</c:v>
                </c:pt>
                <c:pt idx="55">
                  <c:v>2.5303880310698579E-2</c:v>
                </c:pt>
                <c:pt idx="56">
                  <c:v>4.4617065488806694E-2</c:v>
                </c:pt>
                <c:pt idx="57">
                  <c:v>6.7294460305904913E-2</c:v>
                </c:pt>
                <c:pt idx="58">
                  <c:v>1.398624197473987E-2</c:v>
                </c:pt>
                <c:pt idx="59">
                  <c:v>-2.6202372394024072E-2</c:v>
                </c:pt>
                <c:pt idx="60">
                  <c:v>-4.9285462011492047E-3</c:v>
                </c:pt>
                <c:pt idx="61">
                  <c:v>2.467309418458621E-3</c:v>
                </c:pt>
                <c:pt idx="62">
                  <c:v>-3.9713688268022171E-2</c:v>
                </c:pt>
                <c:pt idx="63">
                  <c:v>-4.6715394915541768E-2</c:v>
                </c:pt>
                <c:pt idx="64">
                  <c:v>-4.6750333090135314E-2</c:v>
                </c:pt>
                <c:pt idx="65">
                  <c:v>1.4533514616167758E-2</c:v>
                </c:pt>
                <c:pt idx="66">
                  <c:v>2.5206814033346316E-2</c:v>
                </c:pt>
                <c:pt idx="67">
                  <c:v>2.1943615299879985E-2</c:v>
                </c:pt>
                <c:pt idx="68">
                  <c:v>-1.0644060045946667E-2</c:v>
                </c:pt>
                <c:pt idx="69">
                  <c:v>-2.8767248294324321E-2</c:v>
                </c:pt>
                <c:pt idx="70">
                  <c:v>-6.0142909664533027E-2</c:v>
                </c:pt>
                <c:pt idx="71">
                  <c:v>-1.6509808963812253E-2</c:v>
                </c:pt>
                <c:pt idx="72">
                  <c:v>-1.5578505587688448E-2</c:v>
                </c:pt>
                <c:pt idx="73">
                  <c:v>1.1408109313961967E-2</c:v>
                </c:pt>
                <c:pt idx="74">
                  <c:v>-3.2153209583808615E-2</c:v>
                </c:pt>
                <c:pt idx="75">
                  <c:v>-0.10728042848015333</c:v>
                </c:pt>
                <c:pt idx="76">
                  <c:v>1.7687535942727154E-2</c:v>
                </c:pt>
                <c:pt idx="77">
                  <c:v>4.0376905460769736E-3</c:v>
                </c:pt>
                <c:pt idx="78">
                  <c:v>-2.1725226488804188E-2</c:v>
                </c:pt>
                <c:pt idx="79">
                  <c:v>5.4753327643674354E-2</c:v>
                </c:pt>
                <c:pt idx="80">
                  <c:v>5.8673401685173036E-2</c:v>
                </c:pt>
                <c:pt idx="81">
                  <c:v>4.9606824075987904E-2</c:v>
                </c:pt>
                <c:pt idx="82">
                  <c:v>6.3262196777966531E-2</c:v>
                </c:pt>
                <c:pt idx="83">
                  <c:v>1.0940920128590542E-3</c:v>
                </c:pt>
                <c:pt idx="84">
                  <c:v>-3.6752465992995441E-2</c:v>
                </c:pt>
                <c:pt idx="85">
                  <c:v>-1.6009490016910495E-2</c:v>
                </c:pt>
                <c:pt idx="86">
                  <c:v>2.7289925482180667E-2</c:v>
                </c:pt>
                <c:pt idx="87">
                  <c:v>-1.0146648495743229E-2</c:v>
                </c:pt>
                <c:pt idx="88">
                  <c:v>1.9080264583135904E-2</c:v>
                </c:pt>
                <c:pt idx="89">
                  <c:v>3.1192679395612887E-2</c:v>
                </c:pt>
                <c:pt idx="90">
                  <c:v>8.0494129279437936E-3</c:v>
                </c:pt>
                <c:pt idx="91">
                  <c:v>3.2600152934241226E-2</c:v>
                </c:pt>
                <c:pt idx="92">
                  <c:v>8.2432202992298309E-3</c:v>
                </c:pt>
                <c:pt idx="93">
                  <c:v>-5.4837143032933175E-2</c:v>
                </c:pt>
                <c:pt idx="94">
                  <c:v>-5.9744250649290245E-2</c:v>
                </c:pt>
                <c:pt idx="95">
                  <c:v>-9.8295096137977975E-3</c:v>
                </c:pt>
                <c:pt idx="96">
                  <c:v>1.1554143556649509E-2</c:v>
                </c:pt>
                <c:pt idx="97">
                  <c:v>-1.7966290271483491E-2</c:v>
                </c:pt>
                <c:pt idx="98">
                  <c:v>2.5975486403260521E-2</c:v>
                </c:pt>
                <c:pt idx="99">
                  <c:v>7.2519409468583984E-2</c:v>
                </c:pt>
                <c:pt idx="100">
                  <c:v>1.2638398871722849E-2</c:v>
                </c:pt>
                <c:pt idx="101">
                  <c:v>-2.0619287202735703E-2</c:v>
                </c:pt>
                <c:pt idx="102">
                  <c:v>3.1030625390976976E-2</c:v>
                </c:pt>
                <c:pt idx="103">
                  <c:v>2.8587960123302506E-2</c:v>
                </c:pt>
                <c:pt idx="104">
                  <c:v>-1.1133718248455321E-2</c:v>
                </c:pt>
                <c:pt idx="105">
                  <c:v>-4.5906737085989512E-3</c:v>
                </c:pt>
                <c:pt idx="106">
                  <c:v>2.4742489145906956E-2</c:v>
                </c:pt>
                <c:pt idx="107">
                  <c:v>3.3835049048802961E-2</c:v>
                </c:pt>
                <c:pt idx="108">
                  <c:v>5.4422434021073975E-2</c:v>
                </c:pt>
                <c:pt idx="109">
                  <c:v>6.4966511728311666E-2</c:v>
                </c:pt>
                <c:pt idx="110">
                  <c:v>4.2698613121653723E-3</c:v>
                </c:pt>
                <c:pt idx="111">
                  <c:v>2.4411986688838119E-2</c:v>
                </c:pt>
                <c:pt idx="112">
                  <c:v>2.9063753072145616E-3</c:v>
                </c:pt>
                <c:pt idx="113">
                  <c:v>-8.2949082980751015E-2</c:v>
                </c:pt>
                <c:pt idx="114">
                  <c:v>-7.0441797120781954E-2</c:v>
                </c:pt>
                <c:pt idx="115">
                  <c:v>-5.9210841840203046E-2</c:v>
                </c:pt>
                <c:pt idx="116">
                  <c:v>2.7947725106547111E-2</c:v>
                </c:pt>
                <c:pt idx="117">
                  <c:v>-3.5226502815340621E-2</c:v>
                </c:pt>
                <c:pt idx="118">
                  <c:v>-2.9575484917816485E-2</c:v>
                </c:pt>
                <c:pt idx="119">
                  <c:v>2.0282682164653371E-2</c:v>
                </c:pt>
                <c:pt idx="120">
                  <c:v>1.552022875909697E-2</c:v>
                </c:pt>
                <c:pt idx="121">
                  <c:v>3.5303716711073754E-2</c:v>
                </c:pt>
                <c:pt idx="122">
                  <c:v>1.3779745598017593E-2</c:v>
                </c:pt>
                <c:pt idx="123">
                  <c:v>-0.11102440183706122</c:v>
                </c:pt>
                <c:pt idx="124">
                  <c:v>-0.16660733476121831</c:v>
                </c:pt>
                <c:pt idx="125">
                  <c:v>-0.11183303016344379</c:v>
                </c:pt>
                <c:pt idx="126">
                  <c:v>-8.4260343617739847E-2</c:v>
                </c:pt>
                <c:pt idx="127">
                  <c:v>3.7740327982847113E-2</c:v>
                </c:pt>
                <c:pt idx="128">
                  <c:v>2.3899569198845713E-2</c:v>
                </c:pt>
                <c:pt idx="129">
                  <c:v>-3.530220129665735E-2</c:v>
                </c:pt>
                <c:pt idx="130">
                  <c:v>2.2909517465557624E-3</c:v>
                </c:pt>
                <c:pt idx="131">
                  <c:v>-2.7844026171173229E-2</c:v>
                </c:pt>
                <c:pt idx="132">
                  <c:v>8.2753961028912276E-2</c:v>
                </c:pt>
                <c:pt idx="133">
                  <c:v>-7.9739458391442277E-3</c:v>
                </c:pt>
                <c:pt idx="134">
                  <c:v>-6.5412265186168078E-2</c:v>
                </c:pt>
                <c:pt idx="135">
                  <c:v>-0.12568127768062354</c:v>
                </c:pt>
                <c:pt idx="136">
                  <c:v>1.1388646964008811E-2</c:v>
                </c:pt>
                <c:pt idx="137">
                  <c:v>-2.2017622141068536E-2</c:v>
                </c:pt>
                <c:pt idx="138">
                  <c:v>4.8662945798927541E-2</c:v>
                </c:pt>
                <c:pt idx="139">
                  <c:v>0.27488316404660607</c:v>
                </c:pt>
                <c:pt idx="140">
                  <c:v>5.1282608403126706E-2</c:v>
                </c:pt>
                <c:pt idx="141">
                  <c:v>2.015372261162417E-2</c:v>
                </c:pt>
                <c:pt idx="142">
                  <c:v>0.10466931854512723</c:v>
                </c:pt>
                <c:pt idx="143">
                  <c:v>8.807716427583813E-2</c:v>
                </c:pt>
                <c:pt idx="144">
                  <c:v>0.10884474589988909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A-450F-84C3-F4FB92A13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50255"/>
        <c:axId val="1"/>
      </c:scatterChart>
      <c:valAx>
        <c:axId val="1069150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Brent</a:t>
                </a:r>
              </a:p>
            </c:rich>
          </c:tx>
          <c:layout>
            <c:manualLayout>
              <c:xMode val="edge"/>
              <c:yMode val="edge"/>
              <c:x val="0.48062106464439619"/>
              <c:y val="0.89790690688771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JCC</a:t>
                </a:r>
              </a:p>
            </c:rich>
          </c:tx>
          <c:layout>
            <c:manualLayout>
              <c:xMode val="edge"/>
              <c:yMode val="edge"/>
              <c:x val="3.6821775113885194E-2"/>
              <c:y val="0.486911617146107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9150255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&amp;L&amp;D &amp;T</c:oddFooter>
    </c:headerFooter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Returns</a:t>
            </a:r>
          </a:p>
        </c:rich>
      </c:tx>
      <c:layout>
        <c:manualLayout>
          <c:xMode val="edge"/>
          <c:yMode val="edge"/>
          <c:x val="0.46153846153846156"/>
          <c:y val="3.13199789394114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016366612111293E-2"/>
          <c:y val="0.14317704658016678"/>
          <c:w val="0.71522094926350244"/>
          <c:h val="0.72259665695927922"/>
        </c:manualLayout>
      </c:layout>
      <c:lineChart>
        <c:grouping val="standard"/>
        <c:varyColors val="0"/>
        <c:ser>
          <c:idx val="0"/>
          <c:order val="0"/>
          <c:tx>
            <c:v>Lagged Brent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Data!$A$8:$A$152</c:f>
              <c:numCache>
                <c:formatCode>mmm\-yy</c:formatCode>
                <c:ptCount val="145"/>
                <c:pt idx="0">
                  <c:v>32051</c:v>
                </c:pt>
                <c:pt idx="1">
                  <c:v>32082</c:v>
                </c:pt>
                <c:pt idx="2">
                  <c:v>32112</c:v>
                </c:pt>
                <c:pt idx="3">
                  <c:v>32143</c:v>
                </c:pt>
                <c:pt idx="4">
                  <c:v>32174</c:v>
                </c:pt>
                <c:pt idx="5">
                  <c:v>32203</c:v>
                </c:pt>
                <c:pt idx="6">
                  <c:v>32234</c:v>
                </c:pt>
                <c:pt idx="7">
                  <c:v>32264</c:v>
                </c:pt>
                <c:pt idx="8">
                  <c:v>32295</c:v>
                </c:pt>
                <c:pt idx="9">
                  <c:v>32325</c:v>
                </c:pt>
                <c:pt idx="10">
                  <c:v>32356</c:v>
                </c:pt>
                <c:pt idx="11">
                  <c:v>32387</c:v>
                </c:pt>
                <c:pt idx="12">
                  <c:v>32417</c:v>
                </c:pt>
                <c:pt idx="13">
                  <c:v>32448</c:v>
                </c:pt>
                <c:pt idx="14">
                  <c:v>32478</c:v>
                </c:pt>
                <c:pt idx="15">
                  <c:v>32509</c:v>
                </c:pt>
                <c:pt idx="16">
                  <c:v>32540</c:v>
                </c:pt>
                <c:pt idx="17">
                  <c:v>32568</c:v>
                </c:pt>
                <c:pt idx="18">
                  <c:v>32599</c:v>
                </c:pt>
                <c:pt idx="19">
                  <c:v>32629</c:v>
                </c:pt>
                <c:pt idx="20">
                  <c:v>32660</c:v>
                </c:pt>
                <c:pt idx="21">
                  <c:v>32690</c:v>
                </c:pt>
                <c:pt idx="22">
                  <c:v>32721</c:v>
                </c:pt>
                <c:pt idx="23">
                  <c:v>32752</c:v>
                </c:pt>
                <c:pt idx="24">
                  <c:v>32782</c:v>
                </c:pt>
                <c:pt idx="25">
                  <c:v>32813</c:v>
                </c:pt>
                <c:pt idx="26">
                  <c:v>32843</c:v>
                </c:pt>
                <c:pt idx="27">
                  <c:v>32874</c:v>
                </c:pt>
                <c:pt idx="28">
                  <c:v>32905</c:v>
                </c:pt>
                <c:pt idx="29">
                  <c:v>32933</c:v>
                </c:pt>
                <c:pt idx="30">
                  <c:v>32964</c:v>
                </c:pt>
                <c:pt idx="31">
                  <c:v>32994</c:v>
                </c:pt>
                <c:pt idx="32">
                  <c:v>33025</c:v>
                </c:pt>
                <c:pt idx="33">
                  <c:v>33055</c:v>
                </c:pt>
                <c:pt idx="34">
                  <c:v>33086</c:v>
                </c:pt>
                <c:pt idx="35">
                  <c:v>33117</c:v>
                </c:pt>
                <c:pt idx="36">
                  <c:v>33147</c:v>
                </c:pt>
                <c:pt idx="37">
                  <c:v>33178</c:v>
                </c:pt>
                <c:pt idx="38">
                  <c:v>33208</c:v>
                </c:pt>
                <c:pt idx="39">
                  <c:v>33239</c:v>
                </c:pt>
                <c:pt idx="40">
                  <c:v>33270</c:v>
                </c:pt>
                <c:pt idx="41">
                  <c:v>33298</c:v>
                </c:pt>
                <c:pt idx="42">
                  <c:v>33329</c:v>
                </c:pt>
                <c:pt idx="43">
                  <c:v>33359</c:v>
                </c:pt>
                <c:pt idx="44">
                  <c:v>33390</c:v>
                </c:pt>
                <c:pt idx="45">
                  <c:v>33420</c:v>
                </c:pt>
                <c:pt idx="46">
                  <c:v>33451</c:v>
                </c:pt>
                <c:pt idx="47">
                  <c:v>33482</c:v>
                </c:pt>
                <c:pt idx="48">
                  <c:v>33512</c:v>
                </c:pt>
                <c:pt idx="49">
                  <c:v>33543</c:v>
                </c:pt>
                <c:pt idx="50">
                  <c:v>33573</c:v>
                </c:pt>
                <c:pt idx="51">
                  <c:v>33604</c:v>
                </c:pt>
                <c:pt idx="52">
                  <c:v>33635</c:v>
                </c:pt>
                <c:pt idx="53">
                  <c:v>33664</c:v>
                </c:pt>
                <c:pt idx="54">
                  <c:v>33695</c:v>
                </c:pt>
                <c:pt idx="55">
                  <c:v>33725</c:v>
                </c:pt>
                <c:pt idx="56">
                  <c:v>33756</c:v>
                </c:pt>
                <c:pt idx="57">
                  <c:v>33786</c:v>
                </c:pt>
                <c:pt idx="58">
                  <c:v>33817</c:v>
                </c:pt>
                <c:pt idx="59">
                  <c:v>33848</c:v>
                </c:pt>
                <c:pt idx="60">
                  <c:v>33878</c:v>
                </c:pt>
                <c:pt idx="61">
                  <c:v>33909</c:v>
                </c:pt>
                <c:pt idx="62">
                  <c:v>33939</c:v>
                </c:pt>
                <c:pt idx="63">
                  <c:v>33970</c:v>
                </c:pt>
                <c:pt idx="64">
                  <c:v>34001</c:v>
                </c:pt>
                <c:pt idx="65">
                  <c:v>34029</c:v>
                </c:pt>
                <c:pt idx="66">
                  <c:v>34060</c:v>
                </c:pt>
                <c:pt idx="67">
                  <c:v>34090</c:v>
                </c:pt>
                <c:pt idx="68">
                  <c:v>34121</c:v>
                </c:pt>
                <c:pt idx="69">
                  <c:v>34151</c:v>
                </c:pt>
                <c:pt idx="70">
                  <c:v>34182</c:v>
                </c:pt>
                <c:pt idx="71">
                  <c:v>34213</c:v>
                </c:pt>
                <c:pt idx="72">
                  <c:v>34243</c:v>
                </c:pt>
                <c:pt idx="73">
                  <c:v>34274</c:v>
                </c:pt>
                <c:pt idx="74">
                  <c:v>34304</c:v>
                </c:pt>
                <c:pt idx="75">
                  <c:v>34335</c:v>
                </c:pt>
                <c:pt idx="76">
                  <c:v>34366</c:v>
                </c:pt>
                <c:pt idx="77">
                  <c:v>34394</c:v>
                </c:pt>
                <c:pt idx="78">
                  <c:v>34425</c:v>
                </c:pt>
                <c:pt idx="79">
                  <c:v>34455</c:v>
                </c:pt>
                <c:pt idx="80">
                  <c:v>34486</c:v>
                </c:pt>
                <c:pt idx="81">
                  <c:v>34516</c:v>
                </c:pt>
                <c:pt idx="82">
                  <c:v>34547</c:v>
                </c:pt>
                <c:pt idx="83">
                  <c:v>34578</c:v>
                </c:pt>
                <c:pt idx="84">
                  <c:v>34608</c:v>
                </c:pt>
                <c:pt idx="85">
                  <c:v>34639</c:v>
                </c:pt>
                <c:pt idx="86">
                  <c:v>34669</c:v>
                </c:pt>
                <c:pt idx="87">
                  <c:v>34700</c:v>
                </c:pt>
                <c:pt idx="88">
                  <c:v>34731</c:v>
                </c:pt>
                <c:pt idx="89">
                  <c:v>34759</c:v>
                </c:pt>
                <c:pt idx="90">
                  <c:v>34790</c:v>
                </c:pt>
                <c:pt idx="91">
                  <c:v>34820</c:v>
                </c:pt>
                <c:pt idx="92">
                  <c:v>34851</c:v>
                </c:pt>
                <c:pt idx="93">
                  <c:v>34881</c:v>
                </c:pt>
                <c:pt idx="94">
                  <c:v>34912</c:v>
                </c:pt>
                <c:pt idx="95">
                  <c:v>34943</c:v>
                </c:pt>
                <c:pt idx="96">
                  <c:v>34973</c:v>
                </c:pt>
                <c:pt idx="97">
                  <c:v>35004</c:v>
                </c:pt>
                <c:pt idx="98">
                  <c:v>35034</c:v>
                </c:pt>
                <c:pt idx="99">
                  <c:v>35065</c:v>
                </c:pt>
                <c:pt idx="100">
                  <c:v>35096</c:v>
                </c:pt>
                <c:pt idx="101">
                  <c:v>35125</c:v>
                </c:pt>
                <c:pt idx="102">
                  <c:v>35156</c:v>
                </c:pt>
                <c:pt idx="103">
                  <c:v>35186</c:v>
                </c:pt>
                <c:pt idx="104">
                  <c:v>35217</c:v>
                </c:pt>
                <c:pt idx="105">
                  <c:v>35247</c:v>
                </c:pt>
                <c:pt idx="106">
                  <c:v>35278</c:v>
                </c:pt>
                <c:pt idx="107">
                  <c:v>35309</c:v>
                </c:pt>
                <c:pt idx="108">
                  <c:v>35339</c:v>
                </c:pt>
                <c:pt idx="109">
                  <c:v>35370</c:v>
                </c:pt>
                <c:pt idx="110">
                  <c:v>35400</c:v>
                </c:pt>
                <c:pt idx="111">
                  <c:v>35431</c:v>
                </c:pt>
                <c:pt idx="112">
                  <c:v>35462</c:v>
                </c:pt>
                <c:pt idx="113">
                  <c:v>35490</c:v>
                </c:pt>
                <c:pt idx="114">
                  <c:v>35521</c:v>
                </c:pt>
                <c:pt idx="115">
                  <c:v>35551</c:v>
                </c:pt>
                <c:pt idx="116">
                  <c:v>35582</c:v>
                </c:pt>
                <c:pt idx="117">
                  <c:v>35612</c:v>
                </c:pt>
                <c:pt idx="118">
                  <c:v>35643</c:v>
                </c:pt>
                <c:pt idx="119">
                  <c:v>35674</c:v>
                </c:pt>
                <c:pt idx="120">
                  <c:v>35704</c:v>
                </c:pt>
                <c:pt idx="121">
                  <c:v>35735</c:v>
                </c:pt>
                <c:pt idx="122">
                  <c:v>35765</c:v>
                </c:pt>
                <c:pt idx="123">
                  <c:v>35796</c:v>
                </c:pt>
                <c:pt idx="124">
                  <c:v>35827</c:v>
                </c:pt>
                <c:pt idx="125">
                  <c:v>35855</c:v>
                </c:pt>
                <c:pt idx="126">
                  <c:v>35886</c:v>
                </c:pt>
                <c:pt idx="127">
                  <c:v>35916</c:v>
                </c:pt>
                <c:pt idx="128">
                  <c:v>35947</c:v>
                </c:pt>
                <c:pt idx="129">
                  <c:v>35977</c:v>
                </c:pt>
                <c:pt idx="130">
                  <c:v>36008</c:v>
                </c:pt>
                <c:pt idx="131">
                  <c:v>36039</c:v>
                </c:pt>
                <c:pt idx="132">
                  <c:v>36069</c:v>
                </c:pt>
                <c:pt idx="133">
                  <c:v>36100</c:v>
                </c:pt>
                <c:pt idx="134">
                  <c:v>36130</c:v>
                </c:pt>
                <c:pt idx="135">
                  <c:v>36161</c:v>
                </c:pt>
                <c:pt idx="136">
                  <c:v>36192</c:v>
                </c:pt>
                <c:pt idx="137">
                  <c:v>36220</c:v>
                </c:pt>
                <c:pt idx="138">
                  <c:v>36251</c:v>
                </c:pt>
                <c:pt idx="139">
                  <c:v>36281</c:v>
                </c:pt>
                <c:pt idx="140">
                  <c:v>36312</c:v>
                </c:pt>
                <c:pt idx="141">
                  <c:v>36342</c:v>
                </c:pt>
                <c:pt idx="142">
                  <c:v>36373</c:v>
                </c:pt>
                <c:pt idx="143">
                  <c:v>36404</c:v>
                </c:pt>
                <c:pt idx="144">
                  <c:v>36434</c:v>
                </c:pt>
              </c:numCache>
            </c:numRef>
          </c:cat>
          <c:val>
            <c:numRef>
              <c:f>Data!$J$8:$J$152</c:f>
              <c:numCache>
                <c:formatCode>General</c:formatCode>
                <c:ptCount val="145"/>
                <c:pt idx="0">
                  <c:v>-3.2496793029883397E-2</c:v>
                </c:pt>
                <c:pt idx="1">
                  <c:v>2.6018767821702826E-2</c:v>
                </c:pt>
                <c:pt idx="2">
                  <c:v>-5.3185742922254274E-2</c:v>
                </c:pt>
                <c:pt idx="3">
                  <c:v>-2.2125634928655838E-2</c:v>
                </c:pt>
                <c:pt idx="4">
                  <c:v>-3.1022848579715382E-2</c:v>
                </c:pt>
                <c:pt idx="5">
                  <c:v>-6.815028723134324E-2</c:v>
                </c:pt>
                <c:pt idx="6">
                  <c:v>-6.8519229646050214E-2</c:v>
                </c:pt>
                <c:pt idx="7">
                  <c:v>0.11422750446604377</c:v>
                </c:pt>
                <c:pt idx="8">
                  <c:v>-9.7021026156238512E-3</c:v>
                </c:pt>
                <c:pt idx="9">
                  <c:v>-5.304136083806657E-2</c:v>
                </c:pt>
                <c:pt idx="10">
                  <c:v>-4.405026514064482E-2</c:v>
                </c:pt>
                <c:pt idx="11">
                  <c:v>2.3004627836035159E-3</c:v>
                </c:pt>
                <c:pt idx="12">
                  <c:v>-0.11550372706050467</c:v>
                </c:pt>
                <c:pt idx="13">
                  <c:v>-6.748797223081919E-2</c:v>
                </c:pt>
                <c:pt idx="14">
                  <c:v>3.9410976173143888E-2</c:v>
                </c:pt>
                <c:pt idx="15">
                  <c:v>0.16012408226636823</c:v>
                </c:pt>
                <c:pt idx="16">
                  <c:v>0.10892159542643776</c:v>
                </c:pt>
                <c:pt idx="17">
                  <c:v>-1.4589501073994718E-2</c:v>
                </c:pt>
                <c:pt idx="18">
                  <c:v>0.1121501852938122</c:v>
                </c:pt>
                <c:pt idx="19">
                  <c:v>5.605633170507484E-2</c:v>
                </c:pt>
                <c:pt idx="20">
                  <c:v>-7.4437432222340658E-2</c:v>
                </c:pt>
                <c:pt idx="21">
                  <c:v>-4.5171671049431081E-2</c:v>
                </c:pt>
                <c:pt idx="22">
                  <c:v>1.2521235428846172E-2</c:v>
                </c:pt>
                <c:pt idx="23">
                  <c:v>-3.7311950843479609E-2</c:v>
                </c:pt>
                <c:pt idx="24">
                  <c:v>4.1196412832771291E-2</c:v>
                </c:pt>
                <c:pt idx="25">
                  <c:v>6.6569386131643357E-2</c:v>
                </c:pt>
                <c:pt idx="26">
                  <c:v>6.8472426807599362E-3</c:v>
                </c:pt>
                <c:pt idx="27">
                  <c:v>3.6292869122993718E-2</c:v>
                </c:pt>
                <c:pt idx="28">
                  <c:v>5.5444514687130603E-2</c:v>
                </c:pt>
                <c:pt idx="29">
                  <c:v>-5.4453127595114705E-2</c:v>
                </c:pt>
                <c:pt idx="30">
                  <c:v>-7.6066918574538026E-2</c:v>
                </c:pt>
                <c:pt idx="31">
                  <c:v>-0.10095709098992983</c:v>
                </c:pt>
                <c:pt idx="32">
                  <c:v>3.5959404665082124E-3</c:v>
                </c:pt>
                <c:pt idx="33">
                  <c:v>-6.4907508272084954E-2</c:v>
                </c:pt>
                <c:pt idx="34">
                  <c:v>0.11473551979174713</c:v>
                </c:pt>
                <c:pt idx="35">
                  <c:v>0.44269467048431027</c:v>
                </c:pt>
                <c:pt idx="36">
                  <c:v>0.24868653035268856</c:v>
                </c:pt>
                <c:pt idx="37">
                  <c:v>2.6014959221844394E-2</c:v>
                </c:pt>
                <c:pt idx="38">
                  <c:v>-8.9258503332472594E-2</c:v>
                </c:pt>
                <c:pt idx="39">
                  <c:v>-0.16531705337404187</c:v>
                </c:pt>
                <c:pt idx="40">
                  <c:v>-0.1737095174229992</c:v>
                </c:pt>
                <c:pt idx="41">
                  <c:v>-0.19729704618315644</c:v>
                </c:pt>
                <c:pt idx="42">
                  <c:v>4.8276241613579808E-3</c:v>
                </c:pt>
                <c:pt idx="43">
                  <c:v>-1.6083451220379038E-3</c:v>
                </c:pt>
                <c:pt idx="44">
                  <c:v>-3.2504337901623922E-3</c:v>
                </c:pt>
                <c:pt idx="45">
                  <c:v>-5.6141193669405016E-2</c:v>
                </c:pt>
                <c:pt idx="46">
                  <c:v>6.6143757019711702E-2</c:v>
                </c:pt>
                <c:pt idx="47">
                  <c:v>1.6124693454981558E-2</c:v>
                </c:pt>
                <c:pt idx="48">
                  <c:v>3.757881350886929E-2</c:v>
                </c:pt>
                <c:pt idx="49">
                  <c:v>7.7812567147895306E-2</c:v>
                </c:pt>
                <c:pt idx="50">
                  <c:v>-5.0012847599654062E-2</c:v>
                </c:pt>
                <c:pt idx="51">
                  <c:v>-0.14292917948749914</c:v>
                </c:pt>
                <c:pt idx="52">
                  <c:v>-7.352127092461881E-3</c:v>
                </c:pt>
                <c:pt idx="53">
                  <c:v>-3.867793754172468E-3</c:v>
                </c:pt>
                <c:pt idx="54">
                  <c:v>-2.353760514890265E-2</c:v>
                </c:pt>
                <c:pt idx="55">
                  <c:v>7.3398617745655162E-2</c:v>
                </c:pt>
                <c:pt idx="56">
                  <c:v>4.9816960847036296E-2</c:v>
                </c:pt>
                <c:pt idx="57">
                  <c:v>5.8471869951329108E-2</c:v>
                </c:pt>
                <c:pt idx="58">
                  <c:v>-4.1238189302271057E-2</c:v>
                </c:pt>
                <c:pt idx="59">
                  <c:v>-2.6341834334068188E-2</c:v>
                </c:pt>
                <c:pt idx="60">
                  <c:v>2.4052224955342351E-2</c:v>
                </c:pt>
                <c:pt idx="61">
                  <c:v>6.7019176891394108E-4</c:v>
                </c:pt>
                <c:pt idx="62">
                  <c:v>-5.5982895244903512E-2</c:v>
                </c:pt>
                <c:pt idx="63">
                  <c:v>-5.1243116275808138E-2</c:v>
                </c:pt>
                <c:pt idx="64">
                  <c:v>-4.0472462786411534E-2</c:v>
                </c:pt>
                <c:pt idx="65">
                  <c:v>5.3185040983101166E-2</c:v>
                </c:pt>
                <c:pt idx="66">
                  <c:v>1.8002745208438066E-2</c:v>
                </c:pt>
                <c:pt idx="67">
                  <c:v>-1.1173898937405938E-3</c:v>
                </c:pt>
                <c:pt idx="68">
                  <c:v>-9.2153734313817782E-3</c:v>
                </c:pt>
                <c:pt idx="69">
                  <c:v>-5.3119008585973793E-2</c:v>
                </c:pt>
                <c:pt idx="70">
                  <c:v>-4.8374344196490726E-2</c:v>
                </c:pt>
                <c:pt idx="71">
                  <c:v>5.6481893109845487E-4</c:v>
                </c:pt>
                <c:pt idx="72">
                  <c:v>-4.1647530484145684E-2</c:v>
                </c:pt>
                <c:pt idx="73">
                  <c:v>3.1491701915472778E-2</c:v>
                </c:pt>
                <c:pt idx="74">
                  <c:v>-8.5704897128281943E-2</c:v>
                </c:pt>
                <c:pt idx="75">
                  <c:v>-0.1203925120611495</c:v>
                </c:pt>
                <c:pt idx="76">
                  <c:v>5.0936469988045907E-2</c:v>
                </c:pt>
                <c:pt idx="77">
                  <c:v>-3.6395953399594436E-2</c:v>
                </c:pt>
                <c:pt idx="78">
                  <c:v>-3.4185174877323206E-4</c:v>
                </c:pt>
                <c:pt idx="79">
                  <c:v>0.10041388250013845</c:v>
                </c:pt>
                <c:pt idx="80">
                  <c:v>7.3001503478909921E-2</c:v>
                </c:pt>
                <c:pt idx="81">
                  <c:v>4.4015802596172542E-2</c:v>
                </c:pt>
                <c:pt idx="82">
                  <c:v>5.6987033759975568E-2</c:v>
                </c:pt>
                <c:pt idx="83">
                  <c:v>-6.5421686207628282E-2</c:v>
                </c:pt>
                <c:pt idx="84">
                  <c:v>-5.2345454092721372E-2</c:v>
                </c:pt>
                <c:pt idx="85">
                  <c:v>3.1319046083256613E-2</c:v>
                </c:pt>
                <c:pt idx="86">
                  <c:v>5.105817120302001E-2</c:v>
                </c:pt>
                <c:pt idx="87">
                  <c:v>-8.5248697260742468E-2</c:v>
                </c:pt>
                <c:pt idx="88">
                  <c:v>3.9145377387254723E-2</c:v>
                </c:pt>
                <c:pt idx="89">
                  <c:v>3.7878501414715188E-2</c:v>
                </c:pt>
                <c:pt idx="90">
                  <c:v>-5.8792181741964267E-3</c:v>
                </c:pt>
                <c:pt idx="91">
                  <c:v>9.0091899522683469E-2</c:v>
                </c:pt>
                <c:pt idx="92">
                  <c:v>-5.4297908791567668E-3</c:v>
                </c:pt>
                <c:pt idx="93">
                  <c:v>-7.6031841231123776E-2</c:v>
                </c:pt>
                <c:pt idx="94">
                  <c:v>-7.8764921407977723E-2</c:v>
                </c:pt>
                <c:pt idx="95">
                  <c:v>1.144993921639733E-2</c:v>
                </c:pt>
                <c:pt idx="96">
                  <c:v>2.7602750035388392E-2</c:v>
                </c:pt>
                <c:pt idx="97">
                  <c:v>-3.0286172729897278E-2</c:v>
                </c:pt>
                <c:pt idx="98">
                  <c:v>4.3526116342592222E-2</c:v>
                </c:pt>
                <c:pt idx="99">
                  <c:v>7.5408622936778982E-2</c:v>
                </c:pt>
                <c:pt idx="100">
                  <c:v>-9.9874610019948917E-3</c:v>
                </c:pt>
                <c:pt idx="101">
                  <c:v>-1.0228117974174972E-2</c:v>
                </c:pt>
                <c:pt idx="102">
                  <c:v>0.10219241195163549</c:v>
                </c:pt>
                <c:pt idx="103">
                  <c:v>6.2071633301670627E-2</c:v>
                </c:pt>
                <c:pt idx="104">
                  <c:v>-8.7390477748183301E-2</c:v>
                </c:pt>
                <c:pt idx="105">
                  <c:v>-3.99987774218186E-2</c:v>
                </c:pt>
                <c:pt idx="106">
                  <c:v>6.3466603026880369E-2</c:v>
                </c:pt>
                <c:pt idx="107">
                  <c:v>4.3214521596568661E-2</c:v>
                </c:pt>
                <c:pt idx="108">
                  <c:v>0.11086962540105284</c:v>
                </c:pt>
                <c:pt idx="109">
                  <c:v>5.2837089213614782E-2</c:v>
                </c:pt>
                <c:pt idx="110">
                  <c:v>-4.996862902142471E-2</c:v>
                </c:pt>
                <c:pt idx="111">
                  <c:v>4.1200432489626751E-2</c:v>
                </c:pt>
                <c:pt idx="112">
                  <c:v>-2.0987860087523236E-2</c:v>
                </c:pt>
                <c:pt idx="113">
                  <c:v>-0.12098423095378584</c:v>
                </c:pt>
                <c:pt idx="114">
                  <c:v>-6.5222132585674539E-2</c:v>
                </c:pt>
                <c:pt idx="115">
                  <c:v>-9.5939183110340748E-2</c:v>
                </c:pt>
                <c:pt idx="116">
                  <c:v>7.6728203730142969E-2</c:v>
                </c:pt>
                <c:pt idx="117">
                  <c:v>-7.3786381160624248E-2</c:v>
                </c:pt>
                <c:pt idx="118">
                  <c:v>3.9283669913219459E-2</c:v>
                </c:pt>
                <c:pt idx="119">
                  <c:v>1.2592189652149463E-2</c:v>
                </c:pt>
                <c:pt idx="120">
                  <c:v>-1.1568620539214904E-2</c:v>
                </c:pt>
                <c:pt idx="121">
                  <c:v>7.9527324468094976E-2</c:v>
                </c:pt>
                <c:pt idx="122">
                  <c:v>-3.8670870063449443E-2</c:v>
                </c:pt>
                <c:pt idx="123">
                  <c:v>-0.10404331567916447</c:v>
                </c:pt>
                <c:pt idx="124">
                  <c:v>-0.1191325417418715</c:v>
                </c:pt>
                <c:pt idx="125">
                  <c:v>-7.3998135648479749E-2</c:v>
                </c:pt>
                <c:pt idx="126">
                  <c:v>-6.5763806726678878E-2</c:v>
                </c:pt>
                <c:pt idx="127">
                  <c:v>2.4645491080299519E-2</c:v>
                </c:pt>
                <c:pt idx="128">
                  <c:v>5.4264849654017441E-2</c:v>
                </c:pt>
                <c:pt idx="129">
                  <c:v>-0.11339625608535918</c:v>
                </c:pt>
                <c:pt idx="130">
                  <c:v>-3.4913063680359666E-2</c:v>
                </c:pt>
                <c:pt idx="131">
                  <c:v>-2.8501117324818685E-2</c:v>
                </c:pt>
                <c:pt idx="132">
                  <c:v>0.11008591237401791</c:v>
                </c:pt>
                <c:pt idx="133">
                  <c:v>-5.2913385412849762E-2</c:v>
                </c:pt>
                <c:pt idx="134">
                  <c:v>-0.11832687628771434</c:v>
                </c:pt>
                <c:pt idx="135">
                  <c:v>-0.11846494769437189</c:v>
                </c:pt>
                <c:pt idx="136">
                  <c:v>9.61603691875315E-2</c:v>
                </c:pt>
                <c:pt idx="137">
                  <c:v>-7.3384625988727609E-2</c:v>
                </c:pt>
                <c:pt idx="138">
                  <c:v>0.21022433510229047</c:v>
                </c:pt>
                <c:pt idx="139">
                  <c:v>0.1903558001692055</c:v>
                </c:pt>
                <c:pt idx="140">
                  <c:v>1.5264066415462912E-2</c:v>
                </c:pt>
                <c:pt idx="141">
                  <c:v>2.0130600736371265E-2</c:v>
                </c:pt>
                <c:pt idx="142">
                  <c:v>0.16707554202322028</c:v>
                </c:pt>
                <c:pt idx="143">
                  <c:v>7.8269511141132397E-2</c:v>
                </c:pt>
                <c:pt idx="144">
                  <c:v>0.11743322105724695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7-4B9E-9A6B-8D44DD51B4F2}"/>
            </c:ext>
          </c:extLst>
        </c:ser>
        <c:ser>
          <c:idx val="1"/>
          <c:order val="1"/>
          <c:tx>
            <c:v>JCC returns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Data!$A$8:$A$152</c:f>
              <c:numCache>
                <c:formatCode>mmm\-yy</c:formatCode>
                <c:ptCount val="145"/>
                <c:pt idx="0">
                  <c:v>32051</c:v>
                </c:pt>
                <c:pt idx="1">
                  <c:v>32082</c:v>
                </c:pt>
                <c:pt idx="2">
                  <c:v>32112</c:v>
                </c:pt>
                <c:pt idx="3">
                  <c:v>32143</c:v>
                </c:pt>
                <c:pt idx="4">
                  <c:v>32174</c:v>
                </c:pt>
                <c:pt idx="5">
                  <c:v>32203</c:v>
                </c:pt>
                <c:pt idx="6">
                  <c:v>32234</c:v>
                </c:pt>
                <c:pt idx="7">
                  <c:v>32264</c:v>
                </c:pt>
                <c:pt idx="8">
                  <c:v>32295</c:v>
                </c:pt>
                <c:pt idx="9">
                  <c:v>32325</c:v>
                </c:pt>
                <c:pt idx="10">
                  <c:v>32356</c:v>
                </c:pt>
                <c:pt idx="11">
                  <c:v>32387</c:v>
                </c:pt>
                <c:pt idx="12">
                  <c:v>32417</c:v>
                </c:pt>
                <c:pt idx="13">
                  <c:v>32448</c:v>
                </c:pt>
                <c:pt idx="14">
                  <c:v>32478</c:v>
                </c:pt>
                <c:pt idx="15">
                  <c:v>32509</c:v>
                </c:pt>
                <c:pt idx="16">
                  <c:v>32540</c:v>
                </c:pt>
                <c:pt idx="17">
                  <c:v>32568</c:v>
                </c:pt>
                <c:pt idx="18">
                  <c:v>32599</c:v>
                </c:pt>
                <c:pt idx="19">
                  <c:v>32629</c:v>
                </c:pt>
                <c:pt idx="20">
                  <c:v>32660</c:v>
                </c:pt>
                <c:pt idx="21">
                  <c:v>32690</c:v>
                </c:pt>
                <c:pt idx="22">
                  <c:v>32721</c:v>
                </c:pt>
                <c:pt idx="23">
                  <c:v>32752</c:v>
                </c:pt>
                <c:pt idx="24">
                  <c:v>32782</c:v>
                </c:pt>
                <c:pt idx="25">
                  <c:v>32813</c:v>
                </c:pt>
                <c:pt idx="26">
                  <c:v>32843</c:v>
                </c:pt>
                <c:pt idx="27">
                  <c:v>32874</c:v>
                </c:pt>
                <c:pt idx="28">
                  <c:v>32905</c:v>
                </c:pt>
                <c:pt idx="29">
                  <c:v>32933</c:v>
                </c:pt>
                <c:pt idx="30">
                  <c:v>32964</c:v>
                </c:pt>
                <c:pt idx="31">
                  <c:v>32994</c:v>
                </c:pt>
                <c:pt idx="32">
                  <c:v>33025</c:v>
                </c:pt>
                <c:pt idx="33">
                  <c:v>33055</c:v>
                </c:pt>
                <c:pt idx="34">
                  <c:v>33086</c:v>
                </c:pt>
                <c:pt idx="35">
                  <c:v>33117</c:v>
                </c:pt>
                <c:pt idx="36">
                  <c:v>33147</c:v>
                </c:pt>
                <c:pt idx="37">
                  <c:v>33178</c:v>
                </c:pt>
                <c:pt idx="38">
                  <c:v>33208</c:v>
                </c:pt>
                <c:pt idx="39">
                  <c:v>33239</c:v>
                </c:pt>
                <c:pt idx="40">
                  <c:v>33270</c:v>
                </c:pt>
                <c:pt idx="41">
                  <c:v>33298</c:v>
                </c:pt>
                <c:pt idx="42">
                  <c:v>33329</c:v>
                </c:pt>
                <c:pt idx="43">
                  <c:v>33359</c:v>
                </c:pt>
                <c:pt idx="44">
                  <c:v>33390</c:v>
                </c:pt>
                <c:pt idx="45">
                  <c:v>33420</c:v>
                </c:pt>
                <c:pt idx="46">
                  <c:v>33451</c:v>
                </c:pt>
                <c:pt idx="47">
                  <c:v>33482</c:v>
                </c:pt>
                <c:pt idx="48">
                  <c:v>33512</c:v>
                </c:pt>
                <c:pt idx="49">
                  <c:v>33543</c:v>
                </c:pt>
                <c:pt idx="50">
                  <c:v>33573</c:v>
                </c:pt>
                <c:pt idx="51">
                  <c:v>33604</c:v>
                </c:pt>
                <c:pt idx="52">
                  <c:v>33635</c:v>
                </c:pt>
                <c:pt idx="53">
                  <c:v>33664</c:v>
                </c:pt>
                <c:pt idx="54">
                  <c:v>33695</c:v>
                </c:pt>
                <c:pt idx="55">
                  <c:v>33725</c:v>
                </c:pt>
                <c:pt idx="56">
                  <c:v>33756</c:v>
                </c:pt>
                <c:pt idx="57">
                  <c:v>33786</c:v>
                </c:pt>
                <c:pt idx="58">
                  <c:v>33817</c:v>
                </c:pt>
                <c:pt idx="59">
                  <c:v>33848</c:v>
                </c:pt>
                <c:pt idx="60">
                  <c:v>33878</c:v>
                </c:pt>
                <c:pt idx="61">
                  <c:v>33909</c:v>
                </c:pt>
                <c:pt idx="62">
                  <c:v>33939</c:v>
                </c:pt>
                <c:pt idx="63">
                  <c:v>33970</c:v>
                </c:pt>
                <c:pt idx="64">
                  <c:v>34001</c:v>
                </c:pt>
                <c:pt idx="65">
                  <c:v>34029</c:v>
                </c:pt>
                <c:pt idx="66">
                  <c:v>34060</c:v>
                </c:pt>
                <c:pt idx="67">
                  <c:v>34090</c:v>
                </c:pt>
                <c:pt idx="68">
                  <c:v>34121</c:v>
                </c:pt>
                <c:pt idx="69">
                  <c:v>34151</c:v>
                </c:pt>
                <c:pt idx="70">
                  <c:v>34182</c:v>
                </c:pt>
                <c:pt idx="71">
                  <c:v>34213</c:v>
                </c:pt>
                <c:pt idx="72">
                  <c:v>34243</c:v>
                </c:pt>
                <c:pt idx="73">
                  <c:v>34274</c:v>
                </c:pt>
                <c:pt idx="74">
                  <c:v>34304</c:v>
                </c:pt>
                <c:pt idx="75">
                  <c:v>34335</c:v>
                </c:pt>
                <c:pt idx="76">
                  <c:v>34366</c:v>
                </c:pt>
                <c:pt idx="77">
                  <c:v>34394</c:v>
                </c:pt>
                <c:pt idx="78">
                  <c:v>34425</c:v>
                </c:pt>
                <c:pt idx="79">
                  <c:v>34455</c:v>
                </c:pt>
                <c:pt idx="80">
                  <c:v>34486</c:v>
                </c:pt>
                <c:pt idx="81">
                  <c:v>34516</c:v>
                </c:pt>
                <c:pt idx="82">
                  <c:v>34547</c:v>
                </c:pt>
                <c:pt idx="83">
                  <c:v>34578</c:v>
                </c:pt>
                <c:pt idx="84">
                  <c:v>34608</c:v>
                </c:pt>
                <c:pt idx="85">
                  <c:v>34639</c:v>
                </c:pt>
                <c:pt idx="86">
                  <c:v>34669</c:v>
                </c:pt>
                <c:pt idx="87">
                  <c:v>34700</c:v>
                </c:pt>
                <c:pt idx="88">
                  <c:v>34731</c:v>
                </c:pt>
                <c:pt idx="89">
                  <c:v>34759</c:v>
                </c:pt>
                <c:pt idx="90">
                  <c:v>34790</c:v>
                </c:pt>
                <c:pt idx="91">
                  <c:v>34820</c:v>
                </c:pt>
                <c:pt idx="92">
                  <c:v>34851</c:v>
                </c:pt>
                <c:pt idx="93">
                  <c:v>34881</c:v>
                </c:pt>
                <c:pt idx="94">
                  <c:v>34912</c:v>
                </c:pt>
                <c:pt idx="95">
                  <c:v>34943</c:v>
                </c:pt>
                <c:pt idx="96">
                  <c:v>34973</c:v>
                </c:pt>
                <c:pt idx="97">
                  <c:v>35004</c:v>
                </c:pt>
                <c:pt idx="98">
                  <c:v>35034</c:v>
                </c:pt>
                <c:pt idx="99">
                  <c:v>35065</c:v>
                </c:pt>
                <c:pt idx="100">
                  <c:v>35096</c:v>
                </c:pt>
                <c:pt idx="101">
                  <c:v>35125</c:v>
                </c:pt>
                <c:pt idx="102">
                  <c:v>35156</c:v>
                </c:pt>
                <c:pt idx="103">
                  <c:v>35186</c:v>
                </c:pt>
                <c:pt idx="104">
                  <c:v>35217</c:v>
                </c:pt>
                <c:pt idx="105">
                  <c:v>35247</c:v>
                </c:pt>
                <c:pt idx="106">
                  <c:v>35278</c:v>
                </c:pt>
                <c:pt idx="107">
                  <c:v>35309</c:v>
                </c:pt>
                <c:pt idx="108">
                  <c:v>35339</c:v>
                </c:pt>
                <c:pt idx="109">
                  <c:v>35370</c:v>
                </c:pt>
                <c:pt idx="110">
                  <c:v>35400</c:v>
                </c:pt>
                <c:pt idx="111">
                  <c:v>35431</c:v>
                </c:pt>
                <c:pt idx="112">
                  <c:v>35462</c:v>
                </c:pt>
                <c:pt idx="113">
                  <c:v>35490</c:v>
                </c:pt>
                <c:pt idx="114">
                  <c:v>35521</c:v>
                </c:pt>
                <c:pt idx="115">
                  <c:v>35551</c:v>
                </c:pt>
                <c:pt idx="116">
                  <c:v>35582</c:v>
                </c:pt>
                <c:pt idx="117">
                  <c:v>35612</c:v>
                </c:pt>
                <c:pt idx="118">
                  <c:v>35643</c:v>
                </c:pt>
                <c:pt idx="119">
                  <c:v>35674</c:v>
                </c:pt>
                <c:pt idx="120">
                  <c:v>35704</c:v>
                </c:pt>
                <c:pt idx="121">
                  <c:v>35735</c:v>
                </c:pt>
                <c:pt idx="122">
                  <c:v>35765</c:v>
                </c:pt>
                <c:pt idx="123">
                  <c:v>35796</c:v>
                </c:pt>
                <c:pt idx="124">
                  <c:v>35827</c:v>
                </c:pt>
                <c:pt idx="125">
                  <c:v>35855</c:v>
                </c:pt>
                <c:pt idx="126">
                  <c:v>35886</c:v>
                </c:pt>
                <c:pt idx="127">
                  <c:v>35916</c:v>
                </c:pt>
                <c:pt idx="128">
                  <c:v>35947</c:v>
                </c:pt>
                <c:pt idx="129">
                  <c:v>35977</c:v>
                </c:pt>
                <c:pt idx="130">
                  <c:v>36008</c:v>
                </c:pt>
                <c:pt idx="131">
                  <c:v>36039</c:v>
                </c:pt>
                <c:pt idx="132">
                  <c:v>36069</c:v>
                </c:pt>
                <c:pt idx="133">
                  <c:v>36100</c:v>
                </c:pt>
                <c:pt idx="134">
                  <c:v>36130</c:v>
                </c:pt>
                <c:pt idx="135">
                  <c:v>36161</c:v>
                </c:pt>
                <c:pt idx="136">
                  <c:v>36192</c:v>
                </c:pt>
                <c:pt idx="137">
                  <c:v>36220</c:v>
                </c:pt>
                <c:pt idx="138">
                  <c:v>36251</c:v>
                </c:pt>
                <c:pt idx="139">
                  <c:v>36281</c:v>
                </c:pt>
                <c:pt idx="140">
                  <c:v>36312</c:v>
                </c:pt>
                <c:pt idx="141">
                  <c:v>36342</c:v>
                </c:pt>
                <c:pt idx="142">
                  <c:v>36373</c:v>
                </c:pt>
                <c:pt idx="143">
                  <c:v>36404</c:v>
                </c:pt>
                <c:pt idx="144">
                  <c:v>36434</c:v>
                </c:pt>
              </c:numCache>
            </c:numRef>
          </c:cat>
          <c:val>
            <c:numRef>
              <c:f>Data!$H$8:$H$152</c:f>
              <c:numCache>
                <c:formatCode>General</c:formatCode>
                <c:ptCount val="145"/>
                <c:pt idx="0">
                  <c:v>0</c:v>
                </c:pt>
                <c:pt idx="1">
                  <c:v>1.0875476873989189E-3</c:v>
                </c:pt>
                <c:pt idx="2">
                  <c:v>5.4333063004674412E-4</c:v>
                </c:pt>
                <c:pt idx="3">
                  <c:v>-1.147240116223692E-2</c:v>
                </c:pt>
                <c:pt idx="4">
                  <c:v>-2.2223136784710124E-2</c:v>
                </c:pt>
                <c:pt idx="5">
                  <c:v>-1.4714470354002541E-2</c:v>
                </c:pt>
                <c:pt idx="6">
                  <c:v>-4.1915332399234916E-2</c:v>
                </c:pt>
                <c:pt idx="7">
                  <c:v>-5.9630468882465246E-3</c:v>
                </c:pt>
                <c:pt idx="8">
                  <c:v>-2.3601700674181818E-2</c:v>
                </c:pt>
                <c:pt idx="9">
                  <c:v>-2.3545077751520128E-2</c:v>
                </c:pt>
                <c:pt idx="10">
                  <c:v>-5.0139035870412664E-2</c:v>
                </c:pt>
                <c:pt idx="11">
                  <c:v>-2.7398974188114503E-2</c:v>
                </c:pt>
                <c:pt idx="12">
                  <c:v>-4.8586932789807573E-2</c:v>
                </c:pt>
                <c:pt idx="13">
                  <c:v>-0.11043103832626307</c:v>
                </c:pt>
                <c:pt idx="14">
                  <c:v>-4.1351655549586933E-2</c:v>
                </c:pt>
                <c:pt idx="15">
                  <c:v>9.4707951541618762E-2</c:v>
                </c:pt>
                <c:pt idx="16">
                  <c:v>0.12312350228770096</c:v>
                </c:pt>
                <c:pt idx="17">
                  <c:v>7.6862402351278156E-2</c:v>
                </c:pt>
                <c:pt idx="18">
                  <c:v>4.0476682132441918E-2</c:v>
                </c:pt>
                <c:pt idx="19">
                  <c:v>6.4760521360483075E-2</c:v>
                </c:pt>
                <c:pt idx="20">
                  <c:v>-1.1104942840271764E-3</c:v>
                </c:pt>
                <c:pt idx="21">
                  <c:v>-2.8742468865654094E-2</c:v>
                </c:pt>
                <c:pt idx="22">
                  <c:v>-1.7883372474401363E-2</c:v>
                </c:pt>
                <c:pt idx="23">
                  <c:v>-2.1177262011307273E-2</c:v>
                </c:pt>
                <c:pt idx="24">
                  <c:v>6.5185416002419535E-3</c:v>
                </c:pt>
                <c:pt idx="25">
                  <c:v>2.7957557635053767E-2</c:v>
                </c:pt>
                <c:pt idx="26">
                  <c:v>8.0091961317772607E-3</c:v>
                </c:pt>
                <c:pt idx="27">
                  <c:v>5.2716782172404206E-2</c:v>
                </c:pt>
                <c:pt idx="28">
                  <c:v>-8.1411575836997738E-3</c:v>
                </c:pt>
                <c:pt idx="29">
                  <c:v>4.3195198042135084E-2</c:v>
                </c:pt>
                <c:pt idx="30">
                  <c:v>-4.7564402152799216E-2</c:v>
                </c:pt>
                <c:pt idx="31">
                  <c:v>-8.4476899300465952E-2</c:v>
                </c:pt>
                <c:pt idx="32">
                  <c:v>-3.6389703399905562E-2</c:v>
                </c:pt>
                <c:pt idx="33">
                  <c:v>-4.8728399554360383E-2</c:v>
                </c:pt>
                <c:pt idx="34">
                  <c:v>6.1006024620554884E-2</c:v>
                </c:pt>
                <c:pt idx="35">
                  <c:v>0.31417368789875727</c:v>
                </c:pt>
                <c:pt idx="36">
                  <c:v>0.30162189326589062</c:v>
                </c:pt>
                <c:pt idx="37">
                  <c:v>0.11858839499998282</c:v>
                </c:pt>
                <c:pt idx="38">
                  <c:v>-4.1541906209645672E-2</c:v>
                </c:pt>
                <c:pt idx="39">
                  <c:v>-0.13610674488491639</c:v>
                </c:pt>
                <c:pt idx="40">
                  <c:v>-0.14579408523631701</c:v>
                </c:pt>
                <c:pt idx="41">
                  <c:v>-0.25687772496623479</c:v>
                </c:pt>
                <c:pt idx="42">
                  <c:v>-8.9105618592744629E-2</c:v>
                </c:pt>
                <c:pt idx="43">
                  <c:v>-1.1441648845455247E-3</c:v>
                </c:pt>
                <c:pt idx="44">
                  <c:v>2.8218576649502489E-2</c:v>
                </c:pt>
                <c:pt idx="45">
                  <c:v>3.3333364197584386E-3</c:v>
                </c:pt>
                <c:pt idx="46">
                  <c:v>2.7354003082042486E-2</c:v>
                </c:pt>
                <c:pt idx="47">
                  <c:v>2.504793886917191E-2</c:v>
                </c:pt>
                <c:pt idx="48">
                  <c:v>3.770134086808348E-2</c:v>
                </c:pt>
                <c:pt idx="49">
                  <c:v>5.5213628210286497E-2</c:v>
                </c:pt>
                <c:pt idx="50">
                  <c:v>1.8061327470354292E-2</c:v>
                </c:pt>
                <c:pt idx="51">
                  <c:v>-0.10992421859792049</c:v>
                </c:pt>
                <c:pt idx="52">
                  <c:v>-5.2899542482766661E-2</c:v>
                </c:pt>
                <c:pt idx="53">
                  <c:v>-1.8462062839735331E-2</c:v>
                </c:pt>
                <c:pt idx="54">
                  <c:v>1.3460663139545694E-2</c:v>
                </c:pt>
                <c:pt idx="55">
                  <c:v>2.5303880310698579E-2</c:v>
                </c:pt>
                <c:pt idx="56">
                  <c:v>4.4617065488806694E-2</c:v>
                </c:pt>
                <c:pt idx="57">
                  <c:v>6.7294460305904913E-2</c:v>
                </c:pt>
                <c:pt idx="58">
                  <c:v>1.398624197473987E-2</c:v>
                </c:pt>
                <c:pt idx="59">
                  <c:v>-2.6202372394024072E-2</c:v>
                </c:pt>
                <c:pt idx="60">
                  <c:v>-4.9285462011492047E-3</c:v>
                </c:pt>
                <c:pt idx="61">
                  <c:v>2.467309418458621E-3</c:v>
                </c:pt>
                <c:pt idx="62">
                  <c:v>-3.9713688268022171E-2</c:v>
                </c:pt>
                <c:pt idx="63">
                  <c:v>-4.6715394915541768E-2</c:v>
                </c:pt>
                <c:pt idx="64">
                  <c:v>-4.6750333090135314E-2</c:v>
                </c:pt>
                <c:pt idx="65">
                  <c:v>1.4533514616167758E-2</c:v>
                </c:pt>
                <c:pt idx="66">
                  <c:v>2.5206814033346316E-2</c:v>
                </c:pt>
                <c:pt idx="67">
                  <c:v>2.1943615299879985E-2</c:v>
                </c:pt>
                <c:pt idx="68">
                  <c:v>-1.0644060045946667E-2</c:v>
                </c:pt>
                <c:pt idx="69">
                  <c:v>-2.8767248294324321E-2</c:v>
                </c:pt>
                <c:pt idx="70">
                  <c:v>-6.0142909664533027E-2</c:v>
                </c:pt>
                <c:pt idx="71">
                  <c:v>-1.6509808963812253E-2</c:v>
                </c:pt>
                <c:pt idx="72">
                  <c:v>-1.5578505587688448E-2</c:v>
                </c:pt>
                <c:pt idx="73">
                  <c:v>1.1408109313961967E-2</c:v>
                </c:pt>
                <c:pt idx="74">
                  <c:v>-3.2153209583808615E-2</c:v>
                </c:pt>
                <c:pt idx="75">
                  <c:v>-0.10728042848015333</c:v>
                </c:pt>
                <c:pt idx="76">
                  <c:v>1.7687535942727154E-2</c:v>
                </c:pt>
                <c:pt idx="77">
                  <c:v>4.0376905460769736E-3</c:v>
                </c:pt>
                <c:pt idx="78">
                  <c:v>-2.1725226488804188E-2</c:v>
                </c:pt>
                <c:pt idx="79">
                  <c:v>5.4753327643674354E-2</c:v>
                </c:pt>
                <c:pt idx="80">
                  <c:v>5.8673401685173036E-2</c:v>
                </c:pt>
                <c:pt idx="81">
                  <c:v>4.9606824075987904E-2</c:v>
                </c:pt>
                <c:pt idx="82">
                  <c:v>6.3262196777966531E-2</c:v>
                </c:pt>
                <c:pt idx="83">
                  <c:v>1.0940920128590542E-3</c:v>
                </c:pt>
                <c:pt idx="84">
                  <c:v>-3.6752465992995441E-2</c:v>
                </c:pt>
                <c:pt idx="85">
                  <c:v>-1.6009490016910495E-2</c:v>
                </c:pt>
                <c:pt idx="86">
                  <c:v>2.7289925482180667E-2</c:v>
                </c:pt>
                <c:pt idx="87">
                  <c:v>-1.0146648495743229E-2</c:v>
                </c:pt>
                <c:pt idx="88">
                  <c:v>1.9080264583135904E-2</c:v>
                </c:pt>
                <c:pt idx="89">
                  <c:v>3.1192679395612887E-2</c:v>
                </c:pt>
                <c:pt idx="90">
                  <c:v>8.0494129279437936E-3</c:v>
                </c:pt>
                <c:pt idx="91">
                  <c:v>3.2600152934241226E-2</c:v>
                </c:pt>
                <c:pt idx="92">
                  <c:v>8.2432202992298309E-3</c:v>
                </c:pt>
                <c:pt idx="93">
                  <c:v>-5.4837143032933175E-2</c:v>
                </c:pt>
                <c:pt idx="94">
                  <c:v>-5.9744250649290245E-2</c:v>
                </c:pt>
                <c:pt idx="95">
                  <c:v>-9.8295096137977975E-3</c:v>
                </c:pt>
                <c:pt idx="96">
                  <c:v>1.1554143556649509E-2</c:v>
                </c:pt>
                <c:pt idx="97">
                  <c:v>-1.7966290271483491E-2</c:v>
                </c:pt>
                <c:pt idx="98">
                  <c:v>2.5975486403260521E-2</c:v>
                </c:pt>
                <c:pt idx="99">
                  <c:v>7.2519409468583984E-2</c:v>
                </c:pt>
                <c:pt idx="100">
                  <c:v>1.2638398871722849E-2</c:v>
                </c:pt>
                <c:pt idx="101">
                  <c:v>-2.0619287202735703E-2</c:v>
                </c:pt>
                <c:pt idx="102">
                  <c:v>3.1030625390976976E-2</c:v>
                </c:pt>
                <c:pt idx="103">
                  <c:v>2.8587960123302506E-2</c:v>
                </c:pt>
                <c:pt idx="104">
                  <c:v>-1.1133718248455321E-2</c:v>
                </c:pt>
                <c:pt idx="105">
                  <c:v>-4.5906737085989512E-3</c:v>
                </c:pt>
                <c:pt idx="106">
                  <c:v>2.4742489145906956E-2</c:v>
                </c:pt>
                <c:pt idx="107">
                  <c:v>3.3835049048802961E-2</c:v>
                </c:pt>
                <c:pt idx="108">
                  <c:v>5.4422434021073975E-2</c:v>
                </c:pt>
                <c:pt idx="109">
                  <c:v>6.4966511728311666E-2</c:v>
                </c:pt>
                <c:pt idx="110">
                  <c:v>4.2698613121653723E-3</c:v>
                </c:pt>
                <c:pt idx="111">
                  <c:v>2.4411986688838119E-2</c:v>
                </c:pt>
                <c:pt idx="112">
                  <c:v>2.9063753072145616E-3</c:v>
                </c:pt>
                <c:pt idx="113">
                  <c:v>-8.2949082980751015E-2</c:v>
                </c:pt>
                <c:pt idx="114">
                  <c:v>-7.0441797120781954E-2</c:v>
                </c:pt>
                <c:pt idx="115">
                  <c:v>-5.9210841840203046E-2</c:v>
                </c:pt>
                <c:pt idx="116">
                  <c:v>2.7947725106547111E-2</c:v>
                </c:pt>
                <c:pt idx="117">
                  <c:v>-3.5226502815340621E-2</c:v>
                </c:pt>
                <c:pt idx="118">
                  <c:v>-2.9575484917816485E-2</c:v>
                </c:pt>
                <c:pt idx="119">
                  <c:v>2.0282682164653371E-2</c:v>
                </c:pt>
                <c:pt idx="120">
                  <c:v>1.552022875909697E-2</c:v>
                </c:pt>
                <c:pt idx="121">
                  <c:v>3.5303716711073754E-2</c:v>
                </c:pt>
                <c:pt idx="122">
                  <c:v>1.3779745598017593E-2</c:v>
                </c:pt>
                <c:pt idx="123">
                  <c:v>-0.11102440183706122</c:v>
                </c:pt>
                <c:pt idx="124">
                  <c:v>-0.16660733476121831</c:v>
                </c:pt>
                <c:pt idx="125">
                  <c:v>-0.11183303016344379</c:v>
                </c:pt>
                <c:pt idx="126">
                  <c:v>-8.4260343617739847E-2</c:v>
                </c:pt>
                <c:pt idx="127">
                  <c:v>3.7740327982847113E-2</c:v>
                </c:pt>
                <c:pt idx="128">
                  <c:v>2.3899569198845713E-2</c:v>
                </c:pt>
                <c:pt idx="129">
                  <c:v>-3.530220129665735E-2</c:v>
                </c:pt>
                <c:pt idx="130">
                  <c:v>2.2909517465557624E-3</c:v>
                </c:pt>
                <c:pt idx="131">
                  <c:v>-2.7844026171173229E-2</c:v>
                </c:pt>
                <c:pt idx="132">
                  <c:v>8.2753961028912276E-2</c:v>
                </c:pt>
                <c:pt idx="133">
                  <c:v>-7.9739458391442277E-3</c:v>
                </c:pt>
                <c:pt idx="134">
                  <c:v>-6.5412265186168078E-2</c:v>
                </c:pt>
                <c:pt idx="135">
                  <c:v>-0.12568127768062354</c:v>
                </c:pt>
                <c:pt idx="136">
                  <c:v>1.1388646964008811E-2</c:v>
                </c:pt>
                <c:pt idx="137">
                  <c:v>-2.2017622141068536E-2</c:v>
                </c:pt>
                <c:pt idx="138">
                  <c:v>4.8662945798927541E-2</c:v>
                </c:pt>
                <c:pt idx="139">
                  <c:v>0.27488316404660607</c:v>
                </c:pt>
                <c:pt idx="140">
                  <c:v>5.1282608403126706E-2</c:v>
                </c:pt>
                <c:pt idx="141">
                  <c:v>2.015372261162417E-2</c:v>
                </c:pt>
                <c:pt idx="142">
                  <c:v>0.10466931854512723</c:v>
                </c:pt>
                <c:pt idx="143">
                  <c:v>8.807716427583813E-2</c:v>
                </c:pt>
                <c:pt idx="144">
                  <c:v>0.10884474589988909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7-4B9E-9A6B-8D44DD51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8645327"/>
        <c:axId val="1"/>
      </c:lineChart>
      <c:dateAx>
        <c:axId val="10986453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3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64532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3240589198036"/>
          <c:y val="0.4608511186799118"/>
          <c:w val="0.16366612111292964"/>
          <c:h val="8.72485127597891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LN Returns, Post Gulf War, Lag of One</a:t>
            </a:r>
          </a:p>
        </c:rich>
      </c:tx>
      <c:layout>
        <c:manualLayout>
          <c:xMode val="edge"/>
          <c:yMode val="edge"/>
          <c:x val="0.29961832061068705"/>
          <c:y val="3.1578947368421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328244274809156E-2"/>
          <c:y val="0.16052631578947368"/>
          <c:w val="0.8492366412213741"/>
          <c:h val="0.7184210526315789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Data!$J$54:$J$152</c:f>
              <c:numCache>
                <c:formatCode>General</c:formatCode>
                <c:ptCount val="99"/>
                <c:pt idx="0">
                  <c:v>6.6143757019711702E-2</c:v>
                </c:pt>
                <c:pt idx="1">
                  <c:v>1.6124693454981558E-2</c:v>
                </c:pt>
                <c:pt idx="2">
                  <c:v>3.757881350886929E-2</c:v>
                </c:pt>
                <c:pt idx="3">
                  <c:v>7.7812567147895306E-2</c:v>
                </c:pt>
                <c:pt idx="4">
                  <c:v>-5.0012847599654062E-2</c:v>
                </c:pt>
                <c:pt idx="5">
                  <c:v>-0.14292917948749914</c:v>
                </c:pt>
                <c:pt idx="6">
                  <c:v>-7.352127092461881E-3</c:v>
                </c:pt>
                <c:pt idx="7">
                  <c:v>-3.867793754172468E-3</c:v>
                </c:pt>
                <c:pt idx="8">
                  <c:v>-2.353760514890265E-2</c:v>
                </c:pt>
                <c:pt idx="9">
                  <c:v>7.3398617745655162E-2</c:v>
                </c:pt>
                <c:pt idx="10">
                  <c:v>4.9816960847036296E-2</c:v>
                </c:pt>
                <c:pt idx="11">
                  <c:v>5.8471869951329108E-2</c:v>
                </c:pt>
                <c:pt idx="12">
                  <c:v>-4.1238189302271057E-2</c:v>
                </c:pt>
                <c:pt idx="13">
                  <c:v>-2.6341834334068188E-2</c:v>
                </c:pt>
                <c:pt idx="14">
                  <c:v>2.4052224955342351E-2</c:v>
                </c:pt>
                <c:pt idx="15">
                  <c:v>6.7019176891394108E-4</c:v>
                </c:pt>
                <c:pt idx="16">
                  <c:v>-5.5982895244903512E-2</c:v>
                </c:pt>
                <c:pt idx="17">
                  <c:v>-5.1243116275808138E-2</c:v>
                </c:pt>
                <c:pt idx="18">
                  <c:v>-4.0472462786411534E-2</c:v>
                </c:pt>
                <c:pt idx="19">
                  <c:v>5.3185040983101166E-2</c:v>
                </c:pt>
                <c:pt idx="20">
                  <c:v>1.8002745208438066E-2</c:v>
                </c:pt>
                <c:pt idx="21">
                  <c:v>-1.1173898937405938E-3</c:v>
                </c:pt>
                <c:pt idx="22">
                  <c:v>-9.2153734313817782E-3</c:v>
                </c:pt>
                <c:pt idx="23">
                  <c:v>-5.3119008585973793E-2</c:v>
                </c:pt>
                <c:pt idx="24">
                  <c:v>-4.8374344196490726E-2</c:v>
                </c:pt>
                <c:pt idx="25">
                  <c:v>5.6481893109845487E-4</c:v>
                </c:pt>
                <c:pt idx="26">
                  <c:v>-4.1647530484145684E-2</c:v>
                </c:pt>
                <c:pt idx="27">
                  <c:v>3.1491701915472778E-2</c:v>
                </c:pt>
                <c:pt idx="28">
                  <c:v>-8.5704897128281943E-2</c:v>
                </c:pt>
                <c:pt idx="29">
                  <c:v>-0.1203925120611495</c:v>
                </c:pt>
                <c:pt idx="30">
                  <c:v>5.0936469988045907E-2</c:v>
                </c:pt>
                <c:pt idx="31">
                  <c:v>-3.6395953399594436E-2</c:v>
                </c:pt>
                <c:pt idx="32">
                  <c:v>-3.4185174877323206E-4</c:v>
                </c:pt>
                <c:pt idx="33">
                  <c:v>0.10041388250013845</c:v>
                </c:pt>
                <c:pt idx="34">
                  <c:v>7.3001503478909921E-2</c:v>
                </c:pt>
                <c:pt idx="35">
                  <c:v>4.4015802596172542E-2</c:v>
                </c:pt>
                <c:pt idx="36">
                  <c:v>5.6987033759975568E-2</c:v>
                </c:pt>
                <c:pt idx="37">
                  <c:v>-6.5421686207628282E-2</c:v>
                </c:pt>
                <c:pt idx="38">
                  <c:v>-5.2345454092721372E-2</c:v>
                </c:pt>
                <c:pt idx="39">
                  <c:v>3.1319046083256613E-2</c:v>
                </c:pt>
                <c:pt idx="40">
                  <c:v>5.105817120302001E-2</c:v>
                </c:pt>
                <c:pt idx="41">
                  <c:v>-8.5248697260742468E-2</c:v>
                </c:pt>
                <c:pt idx="42">
                  <c:v>3.9145377387254723E-2</c:v>
                </c:pt>
                <c:pt idx="43">
                  <c:v>3.7878501414715188E-2</c:v>
                </c:pt>
                <c:pt idx="44">
                  <c:v>-5.8792181741964267E-3</c:v>
                </c:pt>
                <c:pt idx="45">
                  <c:v>9.0091899522683469E-2</c:v>
                </c:pt>
                <c:pt idx="46">
                  <c:v>-5.4297908791567668E-3</c:v>
                </c:pt>
                <c:pt idx="47">
                  <c:v>-7.6031841231123776E-2</c:v>
                </c:pt>
                <c:pt idx="48">
                  <c:v>-7.8764921407977723E-2</c:v>
                </c:pt>
                <c:pt idx="49">
                  <c:v>1.144993921639733E-2</c:v>
                </c:pt>
                <c:pt idx="50">
                  <c:v>2.7602750035388392E-2</c:v>
                </c:pt>
                <c:pt idx="51">
                  <c:v>-3.0286172729897278E-2</c:v>
                </c:pt>
                <c:pt idx="52">
                  <c:v>4.3526116342592222E-2</c:v>
                </c:pt>
                <c:pt idx="53">
                  <c:v>7.5408622936778982E-2</c:v>
                </c:pt>
                <c:pt idx="54">
                  <c:v>-9.9874610019948917E-3</c:v>
                </c:pt>
                <c:pt idx="55">
                  <c:v>-1.0228117974174972E-2</c:v>
                </c:pt>
                <c:pt idx="56">
                  <c:v>0.10219241195163549</c:v>
                </c:pt>
                <c:pt idx="57">
                  <c:v>6.2071633301670627E-2</c:v>
                </c:pt>
                <c:pt idx="58">
                  <c:v>-8.7390477748183301E-2</c:v>
                </c:pt>
                <c:pt idx="59">
                  <c:v>-3.99987774218186E-2</c:v>
                </c:pt>
                <c:pt idx="60">
                  <c:v>6.3466603026880369E-2</c:v>
                </c:pt>
                <c:pt idx="61">
                  <c:v>4.3214521596568661E-2</c:v>
                </c:pt>
                <c:pt idx="62">
                  <c:v>0.11086962540105284</c:v>
                </c:pt>
                <c:pt idx="63">
                  <c:v>5.2837089213614782E-2</c:v>
                </c:pt>
                <c:pt idx="64">
                  <c:v>-4.996862902142471E-2</c:v>
                </c:pt>
                <c:pt idx="65">
                  <c:v>4.1200432489626751E-2</c:v>
                </c:pt>
                <c:pt idx="66">
                  <c:v>-2.0987860087523236E-2</c:v>
                </c:pt>
                <c:pt idx="67">
                  <c:v>-0.12098423095378584</c:v>
                </c:pt>
                <c:pt idx="68">
                  <c:v>-6.5222132585674539E-2</c:v>
                </c:pt>
                <c:pt idx="69">
                  <c:v>-9.5939183110340748E-2</c:v>
                </c:pt>
                <c:pt idx="70">
                  <c:v>7.6728203730142969E-2</c:v>
                </c:pt>
                <c:pt idx="71">
                  <c:v>-7.3786381160624248E-2</c:v>
                </c:pt>
                <c:pt idx="72">
                  <c:v>3.9283669913219459E-2</c:v>
                </c:pt>
                <c:pt idx="73">
                  <c:v>1.2592189652149463E-2</c:v>
                </c:pt>
                <c:pt idx="74">
                  <c:v>-1.1568620539214904E-2</c:v>
                </c:pt>
                <c:pt idx="75">
                  <c:v>7.9527324468094976E-2</c:v>
                </c:pt>
                <c:pt idx="76">
                  <c:v>-3.8670870063449443E-2</c:v>
                </c:pt>
                <c:pt idx="77">
                  <c:v>-0.10404331567916447</c:v>
                </c:pt>
                <c:pt idx="78">
                  <c:v>-0.1191325417418715</c:v>
                </c:pt>
                <c:pt idx="79">
                  <c:v>-7.3998135648479749E-2</c:v>
                </c:pt>
                <c:pt idx="80">
                  <c:v>-6.5763806726678878E-2</c:v>
                </c:pt>
                <c:pt idx="81">
                  <c:v>2.4645491080299519E-2</c:v>
                </c:pt>
                <c:pt idx="82">
                  <c:v>5.4264849654017441E-2</c:v>
                </c:pt>
                <c:pt idx="83">
                  <c:v>-0.11339625608535918</c:v>
                </c:pt>
                <c:pt idx="84">
                  <c:v>-3.4913063680359666E-2</c:v>
                </c:pt>
                <c:pt idx="85">
                  <c:v>-2.8501117324818685E-2</c:v>
                </c:pt>
                <c:pt idx="86">
                  <c:v>0.11008591237401791</c:v>
                </c:pt>
                <c:pt idx="87">
                  <c:v>-5.2913385412849762E-2</c:v>
                </c:pt>
                <c:pt idx="88">
                  <c:v>-0.11832687628771434</c:v>
                </c:pt>
                <c:pt idx="89">
                  <c:v>-0.11846494769437189</c:v>
                </c:pt>
                <c:pt idx="90">
                  <c:v>9.61603691875315E-2</c:v>
                </c:pt>
                <c:pt idx="91">
                  <c:v>-7.3384625988727609E-2</c:v>
                </c:pt>
                <c:pt idx="92">
                  <c:v>0.21022433510229047</c:v>
                </c:pt>
                <c:pt idx="93">
                  <c:v>0.1903558001692055</c:v>
                </c:pt>
                <c:pt idx="94">
                  <c:v>1.5264066415462912E-2</c:v>
                </c:pt>
                <c:pt idx="95">
                  <c:v>2.0130600736371265E-2</c:v>
                </c:pt>
                <c:pt idx="96">
                  <c:v>0.16707554202322028</c:v>
                </c:pt>
                <c:pt idx="97">
                  <c:v>7.8269511141132397E-2</c:v>
                </c:pt>
                <c:pt idx="98">
                  <c:v>0.11743322105724695</c:v>
                </c:pt>
              </c:numCache>
            </c:numRef>
          </c:xVal>
          <c:yVal>
            <c:numRef>
              <c:f>Data!$H$54:$H$152</c:f>
              <c:numCache>
                <c:formatCode>General</c:formatCode>
                <c:ptCount val="99"/>
                <c:pt idx="0">
                  <c:v>2.7354003082042486E-2</c:v>
                </c:pt>
                <c:pt idx="1">
                  <c:v>2.504793886917191E-2</c:v>
                </c:pt>
                <c:pt idx="2">
                  <c:v>3.770134086808348E-2</c:v>
                </c:pt>
                <c:pt idx="3">
                  <c:v>5.5213628210286497E-2</c:v>
                </c:pt>
                <c:pt idx="4">
                  <c:v>1.8061327470354292E-2</c:v>
                </c:pt>
                <c:pt idx="5">
                  <c:v>-0.10992421859792049</c:v>
                </c:pt>
                <c:pt idx="6">
                  <c:v>-5.2899542482766661E-2</c:v>
                </c:pt>
                <c:pt idx="7">
                  <c:v>-1.8462062839735331E-2</c:v>
                </c:pt>
                <c:pt idx="8">
                  <c:v>1.3460663139545694E-2</c:v>
                </c:pt>
                <c:pt idx="9">
                  <c:v>2.5303880310698579E-2</c:v>
                </c:pt>
                <c:pt idx="10">
                  <c:v>4.4617065488806694E-2</c:v>
                </c:pt>
                <c:pt idx="11">
                  <c:v>6.7294460305904913E-2</c:v>
                </c:pt>
                <c:pt idx="12">
                  <c:v>1.398624197473987E-2</c:v>
                </c:pt>
                <c:pt idx="13">
                  <c:v>-2.6202372394024072E-2</c:v>
                </c:pt>
                <c:pt idx="14">
                  <c:v>-4.9285462011492047E-3</c:v>
                </c:pt>
                <c:pt idx="15">
                  <c:v>2.467309418458621E-3</c:v>
                </c:pt>
                <c:pt idx="16">
                  <c:v>-3.9713688268022171E-2</c:v>
                </c:pt>
                <c:pt idx="17">
                  <c:v>-4.6715394915541768E-2</c:v>
                </c:pt>
                <c:pt idx="18">
                  <c:v>-4.6750333090135314E-2</c:v>
                </c:pt>
                <c:pt idx="19">
                  <c:v>1.4533514616167758E-2</c:v>
                </c:pt>
                <c:pt idx="20">
                  <c:v>2.5206814033346316E-2</c:v>
                </c:pt>
                <c:pt idx="21">
                  <c:v>2.1943615299879985E-2</c:v>
                </c:pt>
                <c:pt idx="22">
                  <c:v>-1.0644060045946667E-2</c:v>
                </c:pt>
                <c:pt idx="23">
                  <c:v>-2.8767248294324321E-2</c:v>
                </c:pt>
                <c:pt idx="24">
                  <c:v>-6.0142909664533027E-2</c:v>
                </c:pt>
                <c:pt idx="25">
                  <c:v>-1.6509808963812253E-2</c:v>
                </c:pt>
                <c:pt idx="26">
                  <c:v>-1.5578505587688448E-2</c:v>
                </c:pt>
                <c:pt idx="27">
                  <c:v>1.1408109313961967E-2</c:v>
                </c:pt>
                <c:pt idx="28">
                  <c:v>-3.2153209583808615E-2</c:v>
                </c:pt>
                <c:pt idx="29">
                  <c:v>-0.10728042848015333</c:v>
                </c:pt>
                <c:pt idx="30">
                  <c:v>1.7687535942727154E-2</c:v>
                </c:pt>
                <c:pt idx="31">
                  <c:v>4.0376905460769736E-3</c:v>
                </c:pt>
                <c:pt idx="32">
                  <c:v>-2.1725226488804188E-2</c:v>
                </c:pt>
                <c:pt idx="33">
                  <c:v>5.4753327643674354E-2</c:v>
                </c:pt>
                <c:pt idx="34">
                  <c:v>5.8673401685173036E-2</c:v>
                </c:pt>
                <c:pt idx="35">
                  <c:v>4.9606824075987904E-2</c:v>
                </c:pt>
                <c:pt idx="36">
                  <c:v>6.3262196777966531E-2</c:v>
                </c:pt>
                <c:pt idx="37">
                  <c:v>1.0940920128590542E-3</c:v>
                </c:pt>
                <c:pt idx="38">
                  <c:v>-3.6752465992995441E-2</c:v>
                </c:pt>
                <c:pt idx="39">
                  <c:v>-1.6009490016910495E-2</c:v>
                </c:pt>
                <c:pt idx="40">
                  <c:v>2.7289925482180667E-2</c:v>
                </c:pt>
                <c:pt idx="41">
                  <c:v>-1.0146648495743229E-2</c:v>
                </c:pt>
                <c:pt idx="42">
                  <c:v>1.9080264583135904E-2</c:v>
                </c:pt>
                <c:pt idx="43">
                  <c:v>3.1192679395612887E-2</c:v>
                </c:pt>
                <c:pt idx="44">
                  <c:v>8.0494129279437936E-3</c:v>
                </c:pt>
                <c:pt idx="45">
                  <c:v>3.2600152934241226E-2</c:v>
                </c:pt>
                <c:pt idx="46">
                  <c:v>8.2432202992298309E-3</c:v>
                </c:pt>
                <c:pt idx="47">
                  <c:v>-5.4837143032933175E-2</c:v>
                </c:pt>
                <c:pt idx="48">
                  <c:v>-5.9744250649290245E-2</c:v>
                </c:pt>
                <c:pt idx="49">
                  <c:v>-9.8295096137977975E-3</c:v>
                </c:pt>
                <c:pt idx="50">
                  <c:v>1.1554143556649509E-2</c:v>
                </c:pt>
                <c:pt idx="51">
                  <c:v>-1.7966290271483491E-2</c:v>
                </c:pt>
                <c:pt idx="52">
                  <c:v>2.5975486403260521E-2</c:v>
                </c:pt>
                <c:pt idx="53">
                  <c:v>7.2519409468583984E-2</c:v>
                </c:pt>
                <c:pt idx="54">
                  <c:v>1.2638398871722849E-2</c:v>
                </c:pt>
                <c:pt idx="55">
                  <c:v>-2.0619287202735703E-2</c:v>
                </c:pt>
                <c:pt idx="56">
                  <c:v>3.1030625390976976E-2</c:v>
                </c:pt>
                <c:pt idx="57">
                  <c:v>2.8587960123302506E-2</c:v>
                </c:pt>
                <c:pt idx="58">
                  <c:v>-1.1133718248455321E-2</c:v>
                </c:pt>
                <c:pt idx="59">
                  <c:v>-4.5906737085989512E-3</c:v>
                </c:pt>
                <c:pt idx="60">
                  <c:v>2.4742489145906956E-2</c:v>
                </c:pt>
                <c:pt idx="61">
                  <c:v>3.3835049048802961E-2</c:v>
                </c:pt>
                <c:pt idx="62">
                  <c:v>5.4422434021073975E-2</c:v>
                </c:pt>
                <c:pt idx="63">
                  <c:v>6.4966511728311666E-2</c:v>
                </c:pt>
                <c:pt idx="64">
                  <c:v>4.2698613121653723E-3</c:v>
                </c:pt>
                <c:pt idx="65">
                  <c:v>2.4411986688838119E-2</c:v>
                </c:pt>
                <c:pt idx="66">
                  <c:v>2.9063753072145616E-3</c:v>
                </c:pt>
                <c:pt idx="67">
                  <c:v>-8.2949082980751015E-2</c:v>
                </c:pt>
                <c:pt idx="68">
                  <c:v>-7.0441797120781954E-2</c:v>
                </c:pt>
                <c:pt idx="69">
                  <c:v>-5.9210841840203046E-2</c:v>
                </c:pt>
                <c:pt idx="70">
                  <c:v>2.7947725106547111E-2</c:v>
                </c:pt>
                <c:pt idx="71">
                  <c:v>-3.5226502815340621E-2</c:v>
                </c:pt>
                <c:pt idx="72">
                  <c:v>-2.9575484917816485E-2</c:v>
                </c:pt>
                <c:pt idx="73">
                  <c:v>2.0282682164653371E-2</c:v>
                </c:pt>
                <c:pt idx="74">
                  <c:v>1.552022875909697E-2</c:v>
                </c:pt>
                <c:pt idx="75">
                  <c:v>3.5303716711073754E-2</c:v>
                </c:pt>
                <c:pt idx="76">
                  <c:v>1.3779745598017593E-2</c:v>
                </c:pt>
                <c:pt idx="77">
                  <c:v>-0.11102440183706122</c:v>
                </c:pt>
                <c:pt idx="78">
                  <c:v>-0.16660733476121831</c:v>
                </c:pt>
                <c:pt idx="79">
                  <c:v>-0.11183303016344379</c:v>
                </c:pt>
                <c:pt idx="80">
                  <c:v>-8.4260343617739847E-2</c:v>
                </c:pt>
                <c:pt idx="81">
                  <c:v>3.7740327982847113E-2</c:v>
                </c:pt>
                <c:pt idx="82">
                  <c:v>2.3899569198845713E-2</c:v>
                </c:pt>
                <c:pt idx="83">
                  <c:v>-3.530220129665735E-2</c:v>
                </c:pt>
                <c:pt idx="84">
                  <c:v>2.2909517465557624E-3</c:v>
                </c:pt>
                <c:pt idx="85">
                  <c:v>-2.7844026171173229E-2</c:v>
                </c:pt>
                <c:pt idx="86">
                  <c:v>8.2753961028912276E-2</c:v>
                </c:pt>
                <c:pt idx="87">
                  <c:v>-7.9739458391442277E-3</c:v>
                </c:pt>
                <c:pt idx="88">
                  <c:v>-6.5412265186168078E-2</c:v>
                </c:pt>
                <c:pt idx="89">
                  <c:v>-0.12568127768062354</c:v>
                </c:pt>
                <c:pt idx="90">
                  <c:v>1.1388646964008811E-2</c:v>
                </c:pt>
                <c:pt idx="91">
                  <c:v>-2.2017622141068536E-2</c:v>
                </c:pt>
                <c:pt idx="92">
                  <c:v>4.8662945798927541E-2</c:v>
                </c:pt>
                <c:pt idx="93">
                  <c:v>0.27488316404660607</c:v>
                </c:pt>
                <c:pt idx="94">
                  <c:v>5.1282608403126706E-2</c:v>
                </c:pt>
                <c:pt idx="95">
                  <c:v>2.015372261162417E-2</c:v>
                </c:pt>
                <c:pt idx="96">
                  <c:v>0.10466931854512723</c:v>
                </c:pt>
                <c:pt idx="97">
                  <c:v>8.807716427583813E-2</c:v>
                </c:pt>
                <c:pt idx="98">
                  <c:v>0.10884474589988909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B-4FED-A3B9-01079374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50735"/>
        <c:axId val="1"/>
      </c:scatterChart>
      <c:valAx>
        <c:axId val="1069150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Brent</a:t>
                </a:r>
              </a:p>
            </c:rich>
          </c:tx>
          <c:layout>
            <c:manualLayout>
              <c:xMode val="edge"/>
              <c:yMode val="edge"/>
              <c:x val="0.49236641221374045"/>
              <c:y val="0.905263157894736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JCC</a:t>
                </a:r>
              </a:p>
            </c:rich>
          </c:tx>
          <c:layout>
            <c:manualLayout>
              <c:xMode val="edge"/>
              <c:yMode val="edge"/>
              <c:x val="3.0534351145038167E-2"/>
              <c:y val="0.48947368421052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9150735"/>
        <c:crosses val="autoZero"/>
        <c:crossBetween val="midCat"/>
        <c:maj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&amp;L&amp;D &amp;T</c:oddFooter>
    </c:headerFooter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 Variable 1 Line Fit  Plot</a:t>
            </a:r>
          </a:p>
        </c:rich>
      </c:tx>
      <c:layout>
        <c:manualLayout>
          <c:xMode val="edge"/>
          <c:yMode val="edge"/>
          <c:x val="0.24739646249507266"/>
          <c:y val="4.65117599466295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170110499345"/>
          <c:y val="0.36046613958637919"/>
          <c:w val="0.55208473735742536"/>
          <c:h val="0.3546521695930505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Data!$G$8:$G$152</c:f>
              <c:numCache>
                <c:formatCode>General</c:formatCode>
                <c:ptCount val="145"/>
                <c:pt idx="0">
                  <c:v>2.6018767821702826E-2</c:v>
                </c:pt>
                <c:pt idx="1">
                  <c:v>-5.3185742922254274E-2</c:v>
                </c:pt>
                <c:pt idx="2">
                  <c:v>-2.2125634928655838E-2</c:v>
                </c:pt>
                <c:pt idx="3">
                  <c:v>-3.1022848579715382E-2</c:v>
                </c:pt>
                <c:pt idx="4">
                  <c:v>-6.815028723134324E-2</c:v>
                </c:pt>
                <c:pt idx="5">
                  <c:v>-6.8519229646050214E-2</c:v>
                </c:pt>
                <c:pt idx="6">
                  <c:v>0.11422750446604377</c:v>
                </c:pt>
                <c:pt idx="7">
                  <c:v>-9.7021026156238512E-3</c:v>
                </c:pt>
                <c:pt idx="8">
                  <c:v>-5.304136083806657E-2</c:v>
                </c:pt>
                <c:pt idx="9">
                  <c:v>-4.405026514064482E-2</c:v>
                </c:pt>
                <c:pt idx="10">
                  <c:v>2.3004627836035159E-3</c:v>
                </c:pt>
                <c:pt idx="11">
                  <c:v>-0.11550372706050467</c:v>
                </c:pt>
                <c:pt idx="12">
                  <c:v>-6.748797223081919E-2</c:v>
                </c:pt>
                <c:pt idx="13">
                  <c:v>3.9410976173143888E-2</c:v>
                </c:pt>
                <c:pt idx="14">
                  <c:v>0.16012408226636823</c:v>
                </c:pt>
                <c:pt idx="15">
                  <c:v>0.10892159542643776</c:v>
                </c:pt>
                <c:pt idx="16">
                  <c:v>-1.4589501073994718E-2</c:v>
                </c:pt>
                <c:pt idx="17">
                  <c:v>0.1121501852938122</c:v>
                </c:pt>
                <c:pt idx="18">
                  <c:v>5.605633170507484E-2</c:v>
                </c:pt>
                <c:pt idx="19">
                  <c:v>-7.4437432222340658E-2</c:v>
                </c:pt>
                <c:pt idx="20">
                  <c:v>-4.5171671049431081E-2</c:v>
                </c:pt>
                <c:pt idx="21">
                  <c:v>1.2521235428846172E-2</c:v>
                </c:pt>
                <c:pt idx="22">
                  <c:v>-3.7311950843479609E-2</c:v>
                </c:pt>
                <c:pt idx="23">
                  <c:v>4.1196412832771291E-2</c:v>
                </c:pt>
                <c:pt idx="24">
                  <c:v>6.6569386131643357E-2</c:v>
                </c:pt>
                <c:pt idx="25">
                  <c:v>6.8472426807599362E-3</c:v>
                </c:pt>
                <c:pt idx="26">
                  <c:v>3.6292869122993718E-2</c:v>
                </c:pt>
                <c:pt idx="27">
                  <c:v>5.5444514687130603E-2</c:v>
                </c:pt>
                <c:pt idx="28">
                  <c:v>-5.4453127595114705E-2</c:v>
                </c:pt>
                <c:pt idx="29">
                  <c:v>-7.6066918574538026E-2</c:v>
                </c:pt>
                <c:pt idx="30">
                  <c:v>-0.10095709098992983</c:v>
                </c:pt>
                <c:pt idx="31">
                  <c:v>3.5959404665082124E-3</c:v>
                </c:pt>
                <c:pt idx="32">
                  <c:v>-6.4907508272084954E-2</c:v>
                </c:pt>
                <c:pt idx="33">
                  <c:v>0.11473551979174713</c:v>
                </c:pt>
                <c:pt idx="34">
                  <c:v>0.44269467048431027</c:v>
                </c:pt>
                <c:pt idx="35">
                  <c:v>0.24868653035268856</c:v>
                </c:pt>
                <c:pt idx="36">
                  <c:v>2.6014959221844394E-2</c:v>
                </c:pt>
                <c:pt idx="37">
                  <c:v>-8.9258503332472594E-2</c:v>
                </c:pt>
                <c:pt idx="38">
                  <c:v>-0.16531705337404187</c:v>
                </c:pt>
                <c:pt idx="39">
                  <c:v>-0.1737095174229992</c:v>
                </c:pt>
                <c:pt idx="40">
                  <c:v>-0.19729704618315644</c:v>
                </c:pt>
                <c:pt idx="41">
                  <c:v>4.8276241613579808E-3</c:v>
                </c:pt>
                <c:pt idx="42">
                  <c:v>-1.6083451220379038E-3</c:v>
                </c:pt>
                <c:pt idx="43">
                  <c:v>-3.2504337901623922E-3</c:v>
                </c:pt>
                <c:pt idx="44">
                  <c:v>-5.6141193669405016E-2</c:v>
                </c:pt>
                <c:pt idx="45">
                  <c:v>6.6143757019711702E-2</c:v>
                </c:pt>
                <c:pt idx="46">
                  <c:v>1.6124693454981558E-2</c:v>
                </c:pt>
                <c:pt idx="47">
                  <c:v>3.757881350886929E-2</c:v>
                </c:pt>
                <c:pt idx="48">
                  <c:v>7.7812567147895306E-2</c:v>
                </c:pt>
                <c:pt idx="49">
                  <c:v>-5.0012847599654062E-2</c:v>
                </c:pt>
                <c:pt idx="50">
                  <c:v>-0.14292917948749914</c:v>
                </c:pt>
                <c:pt idx="51">
                  <c:v>-7.352127092461881E-3</c:v>
                </c:pt>
                <c:pt idx="52">
                  <c:v>-3.867793754172468E-3</c:v>
                </c:pt>
                <c:pt idx="53">
                  <c:v>-2.353760514890265E-2</c:v>
                </c:pt>
                <c:pt idx="54">
                  <c:v>7.3398617745655162E-2</c:v>
                </c:pt>
                <c:pt idx="55">
                  <c:v>4.9816960847036296E-2</c:v>
                </c:pt>
                <c:pt idx="56">
                  <c:v>5.8471869951329108E-2</c:v>
                </c:pt>
                <c:pt idx="57">
                  <c:v>-4.1238189302271057E-2</c:v>
                </c:pt>
                <c:pt idx="58">
                  <c:v>-2.6341834334068188E-2</c:v>
                </c:pt>
                <c:pt idx="59">
                  <c:v>2.4052224955342351E-2</c:v>
                </c:pt>
                <c:pt idx="60">
                  <c:v>6.7019176891394108E-4</c:v>
                </c:pt>
                <c:pt idx="61">
                  <c:v>-5.5982895244903512E-2</c:v>
                </c:pt>
                <c:pt idx="62">
                  <c:v>-5.1243116275808138E-2</c:v>
                </c:pt>
                <c:pt idx="63">
                  <c:v>-4.0472462786411534E-2</c:v>
                </c:pt>
                <c:pt idx="64">
                  <c:v>5.3185040983101166E-2</c:v>
                </c:pt>
                <c:pt idx="65">
                  <c:v>1.8002745208438066E-2</c:v>
                </c:pt>
                <c:pt idx="66">
                  <c:v>-1.1173898937405938E-3</c:v>
                </c:pt>
                <c:pt idx="67">
                  <c:v>-9.2153734313817782E-3</c:v>
                </c:pt>
                <c:pt idx="68">
                  <c:v>-5.3119008585973793E-2</c:v>
                </c:pt>
                <c:pt idx="69">
                  <c:v>-4.8374344196490726E-2</c:v>
                </c:pt>
                <c:pt idx="70">
                  <c:v>5.6481893109845487E-4</c:v>
                </c:pt>
                <c:pt idx="71">
                  <c:v>-4.1647530484145684E-2</c:v>
                </c:pt>
                <c:pt idx="72">
                  <c:v>3.1491701915472778E-2</c:v>
                </c:pt>
                <c:pt idx="73">
                  <c:v>-8.5704897128281943E-2</c:v>
                </c:pt>
                <c:pt idx="74">
                  <c:v>-0.1203925120611495</c:v>
                </c:pt>
                <c:pt idx="75">
                  <c:v>5.0936469988045907E-2</c:v>
                </c:pt>
                <c:pt idx="76">
                  <c:v>-3.6395953399594436E-2</c:v>
                </c:pt>
                <c:pt idx="77">
                  <c:v>-3.4185174877323206E-4</c:v>
                </c:pt>
                <c:pt idx="78">
                  <c:v>0.10041388250013845</c:v>
                </c:pt>
                <c:pt idx="79">
                  <c:v>7.3001503478909921E-2</c:v>
                </c:pt>
                <c:pt idx="80">
                  <c:v>4.4015802596172542E-2</c:v>
                </c:pt>
                <c:pt idx="81">
                  <c:v>5.6987033759975568E-2</c:v>
                </c:pt>
                <c:pt idx="82">
                  <c:v>-6.5421686207628282E-2</c:v>
                </c:pt>
                <c:pt idx="83">
                  <c:v>-5.2345454092721372E-2</c:v>
                </c:pt>
                <c:pt idx="84">
                  <c:v>3.1319046083256613E-2</c:v>
                </c:pt>
                <c:pt idx="85">
                  <c:v>5.105817120302001E-2</c:v>
                </c:pt>
                <c:pt idx="86">
                  <c:v>-8.5248697260742468E-2</c:v>
                </c:pt>
                <c:pt idx="87">
                  <c:v>3.9145377387254723E-2</c:v>
                </c:pt>
                <c:pt idx="88">
                  <c:v>3.7878501414715188E-2</c:v>
                </c:pt>
                <c:pt idx="89">
                  <c:v>-5.8792181741964267E-3</c:v>
                </c:pt>
                <c:pt idx="90">
                  <c:v>9.0091899522683469E-2</c:v>
                </c:pt>
                <c:pt idx="91">
                  <c:v>-5.4297908791567668E-3</c:v>
                </c:pt>
                <c:pt idx="92">
                  <c:v>-7.6031841231123776E-2</c:v>
                </c:pt>
                <c:pt idx="93">
                  <c:v>-7.8764921407977723E-2</c:v>
                </c:pt>
                <c:pt idx="94">
                  <c:v>1.144993921639733E-2</c:v>
                </c:pt>
                <c:pt idx="95">
                  <c:v>2.7602750035388392E-2</c:v>
                </c:pt>
                <c:pt idx="96">
                  <c:v>-3.0286172729897278E-2</c:v>
                </c:pt>
                <c:pt idx="97">
                  <c:v>4.3526116342592222E-2</c:v>
                </c:pt>
                <c:pt idx="98">
                  <c:v>7.5408622936778982E-2</c:v>
                </c:pt>
                <c:pt idx="99">
                  <c:v>-9.9874610019948917E-3</c:v>
                </c:pt>
                <c:pt idx="100">
                  <c:v>-1.0228117974174972E-2</c:v>
                </c:pt>
                <c:pt idx="101">
                  <c:v>0.10219241195163549</c:v>
                </c:pt>
                <c:pt idx="102">
                  <c:v>6.2071633301670627E-2</c:v>
                </c:pt>
                <c:pt idx="103">
                  <c:v>-8.7390477748183301E-2</c:v>
                </c:pt>
                <c:pt idx="104">
                  <c:v>-3.99987774218186E-2</c:v>
                </c:pt>
                <c:pt idx="105">
                  <c:v>6.3466603026880369E-2</c:v>
                </c:pt>
                <c:pt idx="106">
                  <c:v>4.3214521596568661E-2</c:v>
                </c:pt>
                <c:pt idx="107">
                  <c:v>0.11086962540105284</c:v>
                </c:pt>
                <c:pt idx="108">
                  <c:v>5.2837089213614782E-2</c:v>
                </c:pt>
                <c:pt idx="109">
                  <c:v>-4.996862902142471E-2</c:v>
                </c:pt>
                <c:pt idx="110">
                  <c:v>4.1200432489626751E-2</c:v>
                </c:pt>
                <c:pt idx="111">
                  <c:v>-2.0987860087523236E-2</c:v>
                </c:pt>
                <c:pt idx="112">
                  <c:v>-0.12098423095378584</c:v>
                </c:pt>
                <c:pt idx="113">
                  <c:v>-6.5222132585674539E-2</c:v>
                </c:pt>
                <c:pt idx="114">
                  <c:v>-9.5939183110340748E-2</c:v>
                </c:pt>
                <c:pt idx="115">
                  <c:v>7.6728203730142969E-2</c:v>
                </c:pt>
                <c:pt idx="116">
                  <c:v>-7.3786381160624248E-2</c:v>
                </c:pt>
                <c:pt idx="117">
                  <c:v>3.9283669913219459E-2</c:v>
                </c:pt>
                <c:pt idx="118">
                  <c:v>1.2592189652149463E-2</c:v>
                </c:pt>
                <c:pt idx="119">
                  <c:v>-1.1568620539214904E-2</c:v>
                </c:pt>
                <c:pt idx="120">
                  <c:v>7.9527324468094976E-2</c:v>
                </c:pt>
                <c:pt idx="121">
                  <c:v>-3.8670870063449443E-2</c:v>
                </c:pt>
                <c:pt idx="122">
                  <c:v>-0.10404331567916447</c:v>
                </c:pt>
                <c:pt idx="123">
                  <c:v>-0.1191325417418715</c:v>
                </c:pt>
                <c:pt idx="124">
                  <c:v>-7.3998135648479749E-2</c:v>
                </c:pt>
                <c:pt idx="125">
                  <c:v>-6.5763806726678878E-2</c:v>
                </c:pt>
                <c:pt idx="126">
                  <c:v>2.4645491080299519E-2</c:v>
                </c:pt>
                <c:pt idx="127">
                  <c:v>5.4264849654017441E-2</c:v>
                </c:pt>
                <c:pt idx="128">
                  <c:v>-0.11339625608535918</c:v>
                </c:pt>
                <c:pt idx="129">
                  <c:v>-3.4913063680359666E-2</c:v>
                </c:pt>
                <c:pt idx="130">
                  <c:v>-2.8501117324818685E-2</c:v>
                </c:pt>
                <c:pt idx="131">
                  <c:v>0.11008591237401791</c:v>
                </c:pt>
                <c:pt idx="132">
                  <c:v>-5.2913385412849762E-2</c:v>
                </c:pt>
                <c:pt idx="133">
                  <c:v>-0.11832687628771434</c:v>
                </c:pt>
                <c:pt idx="134">
                  <c:v>-0.11846494769437189</c:v>
                </c:pt>
                <c:pt idx="135">
                  <c:v>9.61603691875315E-2</c:v>
                </c:pt>
                <c:pt idx="136">
                  <c:v>-7.3384625988727609E-2</c:v>
                </c:pt>
                <c:pt idx="137">
                  <c:v>0.21022433510229047</c:v>
                </c:pt>
                <c:pt idx="138">
                  <c:v>0.1903558001692055</c:v>
                </c:pt>
                <c:pt idx="139">
                  <c:v>1.5264066415462912E-2</c:v>
                </c:pt>
                <c:pt idx="140">
                  <c:v>2.0130600736371265E-2</c:v>
                </c:pt>
                <c:pt idx="141">
                  <c:v>0.16707554202322028</c:v>
                </c:pt>
                <c:pt idx="142">
                  <c:v>7.8269511141132397E-2</c:v>
                </c:pt>
                <c:pt idx="143">
                  <c:v>0.11743322105724695</c:v>
                </c:pt>
                <c:pt idx="144">
                  <c:v>-4.115575300784189E-2</c:v>
                </c:pt>
              </c:numCache>
            </c:numRef>
          </c:xVal>
          <c:yVal>
            <c:numRef>
              <c:f>Data!$H$8:$H$152</c:f>
              <c:numCache>
                <c:formatCode>General</c:formatCode>
                <c:ptCount val="145"/>
                <c:pt idx="0">
                  <c:v>0</c:v>
                </c:pt>
                <c:pt idx="1">
                  <c:v>1.0875476873989189E-3</c:v>
                </c:pt>
                <c:pt idx="2">
                  <c:v>5.4333063004674412E-4</c:v>
                </c:pt>
                <c:pt idx="3">
                  <c:v>-1.147240116223692E-2</c:v>
                </c:pt>
                <c:pt idx="4">
                  <c:v>-2.2223136784710124E-2</c:v>
                </c:pt>
                <c:pt idx="5">
                  <c:v>-1.4714470354002541E-2</c:v>
                </c:pt>
                <c:pt idx="6">
                  <c:v>-4.1915332399234916E-2</c:v>
                </c:pt>
                <c:pt idx="7">
                  <c:v>-5.9630468882465246E-3</c:v>
                </c:pt>
                <c:pt idx="8">
                  <c:v>-2.3601700674181818E-2</c:v>
                </c:pt>
                <c:pt idx="9">
                  <c:v>-2.3545077751520128E-2</c:v>
                </c:pt>
                <c:pt idx="10">
                  <c:v>-5.0139035870412664E-2</c:v>
                </c:pt>
                <c:pt idx="11">
                  <c:v>-2.7398974188114503E-2</c:v>
                </c:pt>
                <c:pt idx="12">
                  <c:v>-4.8586932789807573E-2</c:v>
                </c:pt>
                <c:pt idx="13">
                  <c:v>-0.11043103832626307</c:v>
                </c:pt>
                <c:pt idx="14">
                  <c:v>-4.1351655549586933E-2</c:v>
                </c:pt>
                <c:pt idx="15">
                  <c:v>9.4707951541618762E-2</c:v>
                </c:pt>
                <c:pt idx="16">
                  <c:v>0.12312350228770096</c:v>
                </c:pt>
                <c:pt idx="17">
                  <c:v>7.6862402351278156E-2</c:v>
                </c:pt>
                <c:pt idx="18">
                  <c:v>4.0476682132441918E-2</c:v>
                </c:pt>
                <c:pt idx="19">
                  <c:v>6.4760521360483075E-2</c:v>
                </c:pt>
                <c:pt idx="20">
                  <c:v>-1.1104942840271764E-3</c:v>
                </c:pt>
                <c:pt idx="21">
                  <c:v>-2.8742468865654094E-2</c:v>
                </c:pt>
                <c:pt idx="22">
                  <c:v>-1.7883372474401363E-2</c:v>
                </c:pt>
                <c:pt idx="23">
                  <c:v>-2.1177262011307273E-2</c:v>
                </c:pt>
                <c:pt idx="24">
                  <c:v>6.5185416002419535E-3</c:v>
                </c:pt>
                <c:pt idx="25">
                  <c:v>2.7957557635053767E-2</c:v>
                </c:pt>
                <c:pt idx="26">
                  <c:v>8.0091961317772607E-3</c:v>
                </c:pt>
                <c:pt idx="27">
                  <c:v>5.2716782172404206E-2</c:v>
                </c:pt>
                <c:pt idx="28">
                  <c:v>-8.1411575836997738E-3</c:v>
                </c:pt>
                <c:pt idx="29">
                  <c:v>4.3195198042135084E-2</c:v>
                </c:pt>
                <c:pt idx="30">
                  <c:v>-4.7564402152799216E-2</c:v>
                </c:pt>
                <c:pt idx="31">
                  <c:v>-8.4476899300465952E-2</c:v>
                </c:pt>
                <c:pt idx="32">
                  <c:v>-3.6389703399905562E-2</c:v>
                </c:pt>
                <c:pt idx="33">
                  <c:v>-4.8728399554360383E-2</c:v>
                </c:pt>
                <c:pt idx="34">
                  <c:v>6.1006024620554884E-2</c:v>
                </c:pt>
                <c:pt idx="35">
                  <c:v>0.31417368789875727</c:v>
                </c:pt>
                <c:pt idx="36">
                  <c:v>0.30162189326589062</c:v>
                </c:pt>
                <c:pt idx="37">
                  <c:v>0.11858839499998282</c:v>
                </c:pt>
                <c:pt idx="38">
                  <c:v>-4.1541906209645672E-2</c:v>
                </c:pt>
                <c:pt idx="39">
                  <c:v>-0.13610674488491639</c:v>
                </c:pt>
                <c:pt idx="40">
                  <c:v>-0.14579408523631701</c:v>
                </c:pt>
                <c:pt idx="41">
                  <c:v>-0.25687772496623479</c:v>
                </c:pt>
                <c:pt idx="42">
                  <c:v>-8.9105618592744629E-2</c:v>
                </c:pt>
                <c:pt idx="43">
                  <c:v>-1.1441648845455247E-3</c:v>
                </c:pt>
                <c:pt idx="44">
                  <c:v>2.8218576649502489E-2</c:v>
                </c:pt>
                <c:pt idx="45">
                  <c:v>3.3333364197584386E-3</c:v>
                </c:pt>
                <c:pt idx="46">
                  <c:v>2.7354003082042486E-2</c:v>
                </c:pt>
                <c:pt idx="47">
                  <c:v>2.504793886917191E-2</c:v>
                </c:pt>
                <c:pt idx="48">
                  <c:v>3.770134086808348E-2</c:v>
                </c:pt>
                <c:pt idx="49">
                  <c:v>5.5213628210286497E-2</c:v>
                </c:pt>
                <c:pt idx="50">
                  <c:v>1.8061327470354292E-2</c:v>
                </c:pt>
                <c:pt idx="51">
                  <c:v>-0.10992421859792049</c:v>
                </c:pt>
                <c:pt idx="52">
                  <c:v>-5.2899542482766661E-2</c:v>
                </c:pt>
                <c:pt idx="53">
                  <c:v>-1.8462062839735331E-2</c:v>
                </c:pt>
                <c:pt idx="54">
                  <c:v>1.3460663139545694E-2</c:v>
                </c:pt>
                <c:pt idx="55">
                  <c:v>2.5303880310698579E-2</c:v>
                </c:pt>
                <c:pt idx="56">
                  <c:v>4.4617065488806694E-2</c:v>
                </c:pt>
                <c:pt idx="57">
                  <c:v>6.7294460305904913E-2</c:v>
                </c:pt>
                <c:pt idx="58">
                  <c:v>1.398624197473987E-2</c:v>
                </c:pt>
                <c:pt idx="59">
                  <c:v>-2.6202372394024072E-2</c:v>
                </c:pt>
                <c:pt idx="60">
                  <c:v>-4.9285462011492047E-3</c:v>
                </c:pt>
                <c:pt idx="61">
                  <c:v>2.467309418458621E-3</c:v>
                </c:pt>
                <c:pt idx="62">
                  <c:v>-3.9713688268022171E-2</c:v>
                </c:pt>
                <c:pt idx="63">
                  <c:v>-4.6715394915541768E-2</c:v>
                </c:pt>
                <c:pt idx="64">
                  <c:v>-4.6750333090135314E-2</c:v>
                </c:pt>
                <c:pt idx="65">
                  <c:v>1.4533514616167758E-2</c:v>
                </c:pt>
                <c:pt idx="66">
                  <c:v>2.5206814033346316E-2</c:v>
                </c:pt>
                <c:pt idx="67">
                  <c:v>2.1943615299879985E-2</c:v>
                </c:pt>
                <c:pt idx="68">
                  <c:v>-1.0644060045946667E-2</c:v>
                </c:pt>
                <c:pt idx="69">
                  <c:v>-2.8767248294324321E-2</c:v>
                </c:pt>
                <c:pt idx="70">
                  <c:v>-6.0142909664533027E-2</c:v>
                </c:pt>
                <c:pt idx="71">
                  <c:v>-1.6509808963812253E-2</c:v>
                </c:pt>
                <c:pt idx="72">
                  <c:v>-1.5578505587688448E-2</c:v>
                </c:pt>
                <c:pt idx="73">
                  <c:v>1.1408109313961967E-2</c:v>
                </c:pt>
                <c:pt idx="74">
                  <c:v>-3.2153209583808615E-2</c:v>
                </c:pt>
                <c:pt idx="75">
                  <c:v>-0.10728042848015333</c:v>
                </c:pt>
                <c:pt idx="76">
                  <c:v>1.7687535942727154E-2</c:v>
                </c:pt>
                <c:pt idx="77">
                  <c:v>4.0376905460769736E-3</c:v>
                </c:pt>
                <c:pt idx="78">
                  <c:v>-2.1725226488804188E-2</c:v>
                </c:pt>
                <c:pt idx="79">
                  <c:v>5.4753327643674354E-2</c:v>
                </c:pt>
                <c:pt idx="80">
                  <c:v>5.8673401685173036E-2</c:v>
                </c:pt>
                <c:pt idx="81">
                  <c:v>4.9606824075987904E-2</c:v>
                </c:pt>
                <c:pt idx="82">
                  <c:v>6.3262196777966531E-2</c:v>
                </c:pt>
                <c:pt idx="83">
                  <c:v>1.0940920128590542E-3</c:v>
                </c:pt>
                <c:pt idx="84">
                  <c:v>-3.6752465992995441E-2</c:v>
                </c:pt>
                <c:pt idx="85">
                  <c:v>-1.6009490016910495E-2</c:v>
                </c:pt>
                <c:pt idx="86">
                  <c:v>2.7289925482180667E-2</c:v>
                </c:pt>
                <c:pt idx="87">
                  <c:v>-1.0146648495743229E-2</c:v>
                </c:pt>
                <c:pt idx="88">
                  <c:v>1.9080264583135904E-2</c:v>
                </c:pt>
                <c:pt idx="89">
                  <c:v>3.1192679395612887E-2</c:v>
                </c:pt>
                <c:pt idx="90">
                  <c:v>8.0494129279437936E-3</c:v>
                </c:pt>
                <c:pt idx="91">
                  <c:v>3.2600152934241226E-2</c:v>
                </c:pt>
                <c:pt idx="92">
                  <c:v>8.2432202992298309E-3</c:v>
                </c:pt>
                <c:pt idx="93">
                  <c:v>-5.4837143032933175E-2</c:v>
                </c:pt>
                <c:pt idx="94">
                  <c:v>-5.9744250649290245E-2</c:v>
                </c:pt>
                <c:pt idx="95">
                  <c:v>-9.8295096137977975E-3</c:v>
                </c:pt>
                <c:pt idx="96">
                  <c:v>1.1554143556649509E-2</c:v>
                </c:pt>
                <c:pt idx="97">
                  <c:v>-1.7966290271483491E-2</c:v>
                </c:pt>
                <c:pt idx="98">
                  <c:v>2.5975486403260521E-2</c:v>
                </c:pt>
                <c:pt idx="99">
                  <c:v>7.2519409468583984E-2</c:v>
                </c:pt>
                <c:pt idx="100">
                  <c:v>1.2638398871722849E-2</c:v>
                </c:pt>
                <c:pt idx="101">
                  <c:v>-2.0619287202735703E-2</c:v>
                </c:pt>
                <c:pt idx="102">
                  <c:v>3.1030625390976976E-2</c:v>
                </c:pt>
                <c:pt idx="103">
                  <c:v>2.8587960123302506E-2</c:v>
                </c:pt>
                <c:pt idx="104">
                  <c:v>-1.1133718248455321E-2</c:v>
                </c:pt>
                <c:pt idx="105">
                  <c:v>-4.5906737085989512E-3</c:v>
                </c:pt>
                <c:pt idx="106">
                  <c:v>2.4742489145906956E-2</c:v>
                </c:pt>
                <c:pt idx="107">
                  <c:v>3.3835049048802961E-2</c:v>
                </c:pt>
                <c:pt idx="108">
                  <c:v>5.4422434021073975E-2</c:v>
                </c:pt>
                <c:pt idx="109">
                  <c:v>6.4966511728311666E-2</c:v>
                </c:pt>
                <c:pt idx="110">
                  <c:v>4.2698613121653723E-3</c:v>
                </c:pt>
                <c:pt idx="111">
                  <c:v>2.4411986688838119E-2</c:v>
                </c:pt>
                <c:pt idx="112">
                  <c:v>2.9063753072145616E-3</c:v>
                </c:pt>
                <c:pt idx="113">
                  <c:v>-8.2949082980751015E-2</c:v>
                </c:pt>
                <c:pt idx="114">
                  <c:v>-7.0441797120781954E-2</c:v>
                </c:pt>
                <c:pt idx="115">
                  <c:v>-5.9210841840203046E-2</c:v>
                </c:pt>
                <c:pt idx="116">
                  <c:v>2.7947725106547111E-2</c:v>
                </c:pt>
                <c:pt idx="117">
                  <c:v>-3.5226502815340621E-2</c:v>
                </c:pt>
                <c:pt idx="118">
                  <c:v>-2.9575484917816485E-2</c:v>
                </c:pt>
                <c:pt idx="119">
                  <c:v>2.0282682164653371E-2</c:v>
                </c:pt>
                <c:pt idx="120">
                  <c:v>1.552022875909697E-2</c:v>
                </c:pt>
                <c:pt idx="121">
                  <c:v>3.5303716711073754E-2</c:v>
                </c:pt>
                <c:pt idx="122">
                  <c:v>1.3779745598017593E-2</c:v>
                </c:pt>
                <c:pt idx="123">
                  <c:v>-0.11102440183706122</c:v>
                </c:pt>
                <c:pt idx="124">
                  <c:v>-0.16660733476121831</c:v>
                </c:pt>
                <c:pt idx="125">
                  <c:v>-0.11183303016344379</c:v>
                </c:pt>
                <c:pt idx="126">
                  <c:v>-8.4260343617739847E-2</c:v>
                </c:pt>
                <c:pt idx="127">
                  <c:v>3.7740327982847113E-2</c:v>
                </c:pt>
                <c:pt idx="128">
                  <c:v>2.3899569198845713E-2</c:v>
                </c:pt>
                <c:pt idx="129">
                  <c:v>-3.530220129665735E-2</c:v>
                </c:pt>
                <c:pt idx="130">
                  <c:v>2.2909517465557624E-3</c:v>
                </c:pt>
                <c:pt idx="131">
                  <c:v>-2.7844026171173229E-2</c:v>
                </c:pt>
                <c:pt idx="132">
                  <c:v>8.2753961028912276E-2</c:v>
                </c:pt>
                <c:pt idx="133">
                  <c:v>-7.9739458391442277E-3</c:v>
                </c:pt>
                <c:pt idx="134">
                  <c:v>-6.5412265186168078E-2</c:v>
                </c:pt>
                <c:pt idx="135">
                  <c:v>-0.12568127768062354</c:v>
                </c:pt>
                <c:pt idx="136">
                  <c:v>1.1388646964008811E-2</c:v>
                </c:pt>
                <c:pt idx="137">
                  <c:v>-2.2017622141068536E-2</c:v>
                </c:pt>
                <c:pt idx="138">
                  <c:v>4.8662945798927541E-2</c:v>
                </c:pt>
                <c:pt idx="139">
                  <c:v>0.27488316404660607</c:v>
                </c:pt>
                <c:pt idx="140">
                  <c:v>5.1282608403126706E-2</c:v>
                </c:pt>
                <c:pt idx="141">
                  <c:v>2.015372261162417E-2</c:v>
                </c:pt>
                <c:pt idx="142">
                  <c:v>0.10466931854512723</c:v>
                </c:pt>
                <c:pt idx="143">
                  <c:v>8.807716427583813E-2</c:v>
                </c:pt>
                <c:pt idx="144">
                  <c:v>0.10884474589988909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C-4CF2-879E-0B2649CCAA60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Data!$G$8:$G$152</c:f>
              <c:numCache>
                <c:formatCode>General</c:formatCode>
                <c:ptCount val="145"/>
                <c:pt idx="0">
                  <c:v>2.6018767821702826E-2</c:v>
                </c:pt>
                <c:pt idx="1">
                  <c:v>-5.3185742922254274E-2</c:v>
                </c:pt>
                <c:pt idx="2">
                  <c:v>-2.2125634928655838E-2</c:v>
                </c:pt>
                <c:pt idx="3">
                  <c:v>-3.1022848579715382E-2</c:v>
                </c:pt>
                <c:pt idx="4">
                  <c:v>-6.815028723134324E-2</c:v>
                </c:pt>
                <c:pt idx="5">
                  <c:v>-6.8519229646050214E-2</c:v>
                </c:pt>
                <c:pt idx="6">
                  <c:v>0.11422750446604377</c:v>
                </c:pt>
                <c:pt idx="7">
                  <c:v>-9.7021026156238512E-3</c:v>
                </c:pt>
                <c:pt idx="8">
                  <c:v>-5.304136083806657E-2</c:v>
                </c:pt>
                <c:pt idx="9">
                  <c:v>-4.405026514064482E-2</c:v>
                </c:pt>
                <c:pt idx="10">
                  <c:v>2.3004627836035159E-3</c:v>
                </c:pt>
                <c:pt idx="11">
                  <c:v>-0.11550372706050467</c:v>
                </c:pt>
                <c:pt idx="12">
                  <c:v>-6.748797223081919E-2</c:v>
                </c:pt>
                <c:pt idx="13">
                  <c:v>3.9410976173143888E-2</c:v>
                </c:pt>
                <c:pt idx="14">
                  <c:v>0.16012408226636823</c:v>
                </c:pt>
                <c:pt idx="15">
                  <c:v>0.10892159542643776</c:v>
                </c:pt>
                <c:pt idx="16">
                  <c:v>-1.4589501073994718E-2</c:v>
                </c:pt>
                <c:pt idx="17">
                  <c:v>0.1121501852938122</c:v>
                </c:pt>
                <c:pt idx="18">
                  <c:v>5.605633170507484E-2</c:v>
                </c:pt>
                <c:pt idx="19">
                  <c:v>-7.4437432222340658E-2</c:v>
                </c:pt>
                <c:pt idx="20">
                  <c:v>-4.5171671049431081E-2</c:v>
                </c:pt>
                <c:pt idx="21">
                  <c:v>1.2521235428846172E-2</c:v>
                </c:pt>
                <c:pt idx="22">
                  <c:v>-3.7311950843479609E-2</c:v>
                </c:pt>
                <c:pt idx="23">
                  <c:v>4.1196412832771291E-2</c:v>
                </c:pt>
                <c:pt idx="24">
                  <c:v>6.6569386131643357E-2</c:v>
                </c:pt>
                <c:pt idx="25">
                  <c:v>6.8472426807599362E-3</c:v>
                </c:pt>
                <c:pt idx="26">
                  <c:v>3.6292869122993718E-2</c:v>
                </c:pt>
                <c:pt idx="27">
                  <c:v>5.5444514687130603E-2</c:v>
                </c:pt>
                <c:pt idx="28">
                  <c:v>-5.4453127595114705E-2</c:v>
                </c:pt>
                <c:pt idx="29">
                  <c:v>-7.6066918574538026E-2</c:v>
                </c:pt>
                <c:pt idx="30">
                  <c:v>-0.10095709098992983</c:v>
                </c:pt>
                <c:pt idx="31">
                  <c:v>3.5959404665082124E-3</c:v>
                </c:pt>
                <c:pt idx="32">
                  <c:v>-6.4907508272084954E-2</c:v>
                </c:pt>
                <c:pt idx="33">
                  <c:v>0.11473551979174713</c:v>
                </c:pt>
                <c:pt idx="34">
                  <c:v>0.44269467048431027</c:v>
                </c:pt>
                <c:pt idx="35">
                  <c:v>0.24868653035268856</c:v>
                </c:pt>
                <c:pt idx="36">
                  <c:v>2.6014959221844394E-2</c:v>
                </c:pt>
                <c:pt idx="37">
                  <c:v>-8.9258503332472594E-2</c:v>
                </c:pt>
                <c:pt idx="38">
                  <c:v>-0.16531705337404187</c:v>
                </c:pt>
                <c:pt idx="39">
                  <c:v>-0.1737095174229992</c:v>
                </c:pt>
                <c:pt idx="40">
                  <c:v>-0.19729704618315644</c:v>
                </c:pt>
                <c:pt idx="41">
                  <c:v>4.8276241613579808E-3</c:v>
                </c:pt>
                <c:pt idx="42">
                  <c:v>-1.6083451220379038E-3</c:v>
                </c:pt>
                <c:pt idx="43">
                  <c:v>-3.2504337901623922E-3</c:v>
                </c:pt>
                <c:pt idx="44">
                  <c:v>-5.6141193669405016E-2</c:v>
                </c:pt>
                <c:pt idx="45">
                  <c:v>6.6143757019711702E-2</c:v>
                </c:pt>
                <c:pt idx="46">
                  <c:v>1.6124693454981558E-2</c:v>
                </c:pt>
                <c:pt idx="47">
                  <c:v>3.757881350886929E-2</c:v>
                </c:pt>
                <c:pt idx="48">
                  <c:v>7.7812567147895306E-2</c:v>
                </c:pt>
                <c:pt idx="49">
                  <c:v>-5.0012847599654062E-2</c:v>
                </c:pt>
                <c:pt idx="50">
                  <c:v>-0.14292917948749914</c:v>
                </c:pt>
                <c:pt idx="51">
                  <c:v>-7.352127092461881E-3</c:v>
                </c:pt>
                <c:pt idx="52">
                  <c:v>-3.867793754172468E-3</c:v>
                </c:pt>
                <c:pt idx="53">
                  <c:v>-2.353760514890265E-2</c:v>
                </c:pt>
                <c:pt idx="54">
                  <c:v>7.3398617745655162E-2</c:v>
                </c:pt>
                <c:pt idx="55">
                  <c:v>4.9816960847036296E-2</c:v>
                </c:pt>
                <c:pt idx="56">
                  <c:v>5.8471869951329108E-2</c:v>
                </c:pt>
                <c:pt idx="57">
                  <c:v>-4.1238189302271057E-2</c:v>
                </c:pt>
                <c:pt idx="58">
                  <c:v>-2.6341834334068188E-2</c:v>
                </c:pt>
                <c:pt idx="59">
                  <c:v>2.4052224955342351E-2</c:v>
                </c:pt>
                <c:pt idx="60">
                  <c:v>6.7019176891394108E-4</c:v>
                </c:pt>
                <c:pt idx="61">
                  <c:v>-5.5982895244903512E-2</c:v>
                </c:pt>
                <c:pt idx="62">
                  <c:v>-5.1243116275808138E-2</c:v>
                </c:pt>
                <c:pt idx="63">
                  <c:v>-4.0472462786411534E-2</c:v>
                </c:pt>
                <c:pt idx="64">
                  <c:v>5.3185040983101166E-2</c:v>
                </c:pt>
                <c:pt idx="65">
                  <c:v>1.8002745208438066E-2</c:v>
                </c:pt>
                <c:pt idx="66">
                  <c:v>-1.1173898937405938E-3</c:v>
                </c:pt>
                <c:pt idx="67">
                  <c:v>-9.2153734313817782E-3</c:v>
                </c:pt>
                <c:pt idx="68">
                  <c:v>-5.3119008585973793E-2</c:v>
                </c:pt>
                <c:pt idx="69">
                  <c:v>-4.8374344196490726E-2</c:v>
                </c:pt>
                <c:pt idx="70">
                  <c:v>5.6481893109845487E-4</c:v>
                </c:pt>
                <c:pt idx="71">
                  <c:v>-4.1647530484145684E-2</c:v>
                </c:pt>
                <c:pt idx="72">
                  <c:v>3.1491701915472778E-2</c:v>
                </c:pt>
                <c:pt idx="73">
                  <c:v>-8.5704897128281943E-2</c:v>
                </c:pt>
                <c:pt idx="74">
                  <c:v>-0.1203925120611495</c:v>
                </c:pt>
                <c:pt idx="75">
                  <c:v>5.0936469988045907E-2</c:v>
                </c:pt>
                <c:pt idx="76">
                  <c:v>-3.6395953399594436E-2</c:v>
                </c:pt>
                <c:pt idx="77">
                  <c:v>-3.4185174877323206E-4</c:v>
                </c:pt>
                <c:pt idx="78">
                  <c:v>0.10041388250013845</c:v>
                </c:pt>
                <c:pt idx="79">
                  <c:v>7.3001503478909921E-2</c:v>
                </c:pt>
                <c:pt idx="80">
                  <c:v>4.4015802596172542E-2</c:v>
                </c:pt>
                <c:pt idx="81">
                  <c:v>5.6987033759975568E-2</c:v>
                </c:pt>
                <c:pt idx="82">
                  <c:v>-6.5421686207628282E-2</c:v>
                </c:pt>
                <c:pt idx="83">
                  <c:v>-5.2345454092721372E-2</c:v>
                </c:pt>
                <c:pt idx="84">
                  <c:v>3.1319046083256613E-2</c:v>
                </c:pt>
                <c:pt idx="85">
                  <c:v>5.105817120302001E-2</c:v>
                </c:pt>
                <c:pt idx="86">
                  <c:v>-8.5248697260742468E-2</c:v>
                </c:pt>
                <c:pt idx="87">
                  <c:v>3.9145377387254723E-2</c:v>
                </c:pt>
                <c:pt idx="88">
                  <c:v>3.7878501414715188E-2</c:v>
                </c:pt>
                <c:pt idx="89">
                  <c:v>-5.8792181741964267E-3</c:v>
                </c:pt>
                <c:pt idx="90">
                  <c:v>9.0091899522683469E-2</c:v>
                </c:pt>
                <c:pt idx="91">
                  <c:v>-5.4297908791567668E-3</c:v>
                </c:pt>
                <c:pt idx="92">
                  <c:v>-7.6031841231123776E-2</c:v>
                </c:pt>
                <c:pt idx="93">
                  <c:v>-7.8764921407977723E-2</c:v>
                </c:pt>
                <c:pt idx="94">
                  <c:v>1.144993921639733E-2</c:v>
                </c:pt>
                <c:pt idx="95">
                  <c:v>2.7602750035388392E-2</c:v>
                </c:pt>
                <c:pt idx="96">
                  <c:v>-3.0286172729897278E-2</c:v>
                </c:pt>
                <c:pt idx="97">
                  <c:v>4.3526116342592222E-2</c:v>
                </c:pt>
                <c:pt idx="98">
                  <c:v>7.5408622936778982E-2</c:v>
                </c:pt>
                <c:pt idx="99">
                  <c:v>-9.9874610019948917E-3</c:v>
                </c:pt>
                <c:pt idx="100">
                  <c:v>-1.0228117974174972E-2</c:v>
                </c:pt>
                <c:pt idx="101">
                  <c:v>0.10219241195163549</c:v>
                </c:pt>
                <c:pt idx="102">
                  <c:v>6.2071633301670627E-2</c:v>
                </c:pt>
                <c:pt idx="103">
                  <c:v>-8.7390477748183301E-2</c:v>
                </c:pt>
                <c:pt idx="104">
                  <c:v>-3.99987774218186E-2</c:v>
                </c:pt>
                <c:pt idx="105">
                  <c:v>6.3466603026880369E-2</c:v>
                </c:pt>
                <c:pt idx="106">
                  <c:v>4.3214521596568661E-2</c:v>
                </c:pt>
                <c:pt idx="107">
                  <c:v>0.11086962540105284</c:v>
                </c:pt>
                <c:pt idx="108">
                  <c:v>5.2837089213614782E-2</c:v>
                </c:pt>
                <c:pt idx="109">
                  <c:v>-4.996862902142471E-2</c:v>
                </c:pt>
                <c:pt idx="110">
                  <c:v>4.1200432489626751E-2</c:v>
                </c:pt>
                <c:pt idx="111">
                  <c:v>-2.0987860087523236E-2</c:v>
                </c:pt>
                <c:pt idx="112">
                  <c:v>-0.12098423095378584</c:v>
                </c:pt>
                <c:pt idx="113">
                  <c:v>-6.5222132585674539E-2</c:v>
                </c:pt>
                <c:pt idx="114">
                  <c:v>-9.5939183110340748E-2</c:v>
                </c:pt>
                <c:pt idx="115">
                  <c:v>7.6728203730142969E-2</c:v>
                </c:pt>
                <c:pt idx="116">
                  <c:v>-7.3786381160624248E-2</c:v>
                </c:pt>
                <c:pt idx="117">
                  <c:v>3.9283669913219459E-2</c:v>
                </c:pt>
                <c:pt idx="118">
                  <c:v>1.2592189652149463E-2</c:v>
                </c:pt>
                <c:pt idx="119">
                  <c:v>-1.1568620539214904E-2</c:v>
                </c:pt>
                <c:pt idx="120">
                  <c:v>7.9527324468094976E-2</c:v>
                </c:pt>
                <c:pt idx="121">
                  <c:v>-3.8670870063449443E-2</c:v>
                </c:pt>
                <c:pt idx="122">
                  <c:v>-0.10404331567916447</c:v>
                </c:pt>
                <c:pt idx="123">
                  <c:v>-0.1191325417418715</c:v>
                </c:pt>
                <c:pt idx="124">
                  <c:v>-7.3998135648479749E-2</c:v>
                </c:pt>
                <c:pt idx="125">
                  <c:v>-6.5763806726678878E-2</c:v>
                </c:pt>
                <c:pt idx="126">
                  <c:v>2.4645491080299519E-2</c:v>
                </c:pt>
                <c:pt idx="127">
                  <c:v>5.4264849654017441E-2</c:v>
                </c:pt>
                <c:pt idx="128">
                  <c:v>-0.11339625608535918</c:v>
                </c:pt>
                <c:pt idx="129">
                  <c:v>-3.4913063680359666E-2</c:v>
                </c:pt>
                <c:pt idx="130">
                  <c:v>-2.8501117324818685E-2</c:v>
                </c:pt>
                <c:pt idx="131">
                  <c:v>0.11008591237401791</c:v>
                </c:pt>
                <c:pt idx="132">
                  <c:v>-5.2913385412849762E-2</c:v>
                </c:pt>
                <c:pt idx="133">
                  <c:v>-0.11832687628771434</c:v>
                </c:pt>
                <c:pt idx="134">
                  <c:v>-0.11846494769437189</c:v>
                </c:pt>
                <c:pt idx="135">
                  <c:v>9.61603691875315E-2</c:v>
                </c:pt>
                <c:pt idx="136">
                  <c:v>-7.3384625988727609E-2</c:v>
                </c:pt>
                <c:pt idx="137">
                  <c:v>0.21022433510229047</c:v>
                </c:pt>
                <c:pt idx="138">
                  <c:v>0.1903558001692055</c:v>
                </c:pt>
                <c:pt idx="139">
                  <c:v>1.5264066415462912E-2</c:v>
                </c:pt>
                <c:pt idx="140">
                  <c:v>2.0130600736371265E-2</c:v>
                </c:pt>
                <c:pt idx="141">
                  <c:v>0.16707554202322028</c:v>
                </c:pt>
                <c:pt idx="142">
                  <c:v>7.8269511141132397E-2</c:v>
                </c:pt>
                <c:pt idx="143">
                  <c:v>0.11743322105724695</c:v>
                </c:pt>
                <c:pt idx="144">
                  <c:v>-4.115575300784189E-2</c:v>
                </c:pt>
              </c:numCache>
            </c:numRef>
          </c:xVal>
          <c:yVal>
            <c:numRef>
              <c:f>'No lag'!$B$25:$B$169</c:f>
              <c:numCache>
                <c:formatCode>General</c:formatCode>
                <c:ptCount val="145"/>
                <c:pt idx="0">
                  <c:v>6.791961266929338E-3</c:v>
                </c:pt>
                <c:pt idx="1">
                  <c:v>-1.048205388786148E-2</c:v>
                </c:pt>
                <c:pt idx="2">
                  <c:v>-3.7080359543968317E-3</c:v>
                </c:pt>
                <c:pt idx="3">
                  <c:v>-5.6484633618793037E-3</c:v>
                </c:pt>
                <c:pt idx="4">
                  <c:v>-1.3745728680517953E-2</c:v>
                </c:pt>
                <c:pt idx="5">
                  <c:v>-1.3826192745039425E-2</c:v>
                </c:pt>
                <c:pt idx="6">
                  <c:v>2.6029742540586782E-2</c:v>
                </c:pt>
                <c:pt idx="7">
                  <c:v>-9.9854020174841075E-4</c:v>
                </c:pt>
                <c:pt idx="8">
                  <c:v>-1.0450565046040323E-2</c:v>
                </c:pt>
                <c:pt idx="9">
                  <c:v>-8.4896625434352242E-3</c:v>
                </c:pt>
                <c:pt idx="10">
                  <c:v>1.6191452640814486E-3</c:v>
                </c:pt>
                <c:pt idx="11">
                  <c:v>-2.4073221768439308E-2</c:v>
                </c:pt>
                <c:pt idx="12">
                  <c:v>-1.3601281864940968E-2</c:v>
                </c:pt>
                <c:pt idx="13">
                  <c:v>9.7127192874762788E-3</c:v>
                </c:pt>
                <c:pt idx="14">
                  <c:v>3.603950300787593E-2</c:v>
                </c:pt>
                <c:pt idx="15">
                  <c:v>2.4872556512932562E-2</c:v>
                </c:pt>
                <c:pt idx="16">
                  <c:v>-2.0644516535635567E-3</c:v>
                </c:pt>
                <c:pt idx="17">
                  <c:v>2.5576692044782749E-2</c:v>
                </c:pt>
                <c:pt idx="18">
                  <c:v>1.3342968638361812E-2</c:v>
                </c:pt>
                <c:pt idx="19">
                  <c:v>-1.5116916215605939E-2</c:v>
                </c:pt>
                <c:pt idx="20">
                  <c:v>-8.7342342538226127E-3</c:v>
                </c:pt>
                <c:pt idx="21">
                  <c:v>3.8482327227280285E-3</c:v>
                </c:pt>
                <c:pt idx="22">
                  <c:v>-7.0200777660826786E-3</c:v>
                </c:pt>
                <c:pt idx="23">
                  <c:v>1.0102112007999786E-2</c:v>
                </c:pt>
                <c:pt idx="24">
                  <c:v>1.56358009503339E-2</c:v>
                </c:pt>
                <c:pt idx="25">
                  <c:v>2.6107699090827502E-3</c:v>
                </c:pt>
                <c:pt idx="26">
                  <c:v>9.0326793764581616E-3</c:v>
                </c:pt>
                <c:pt idx="27">
                  <c:v>1.3209535121246953E-2</c:v>
                </c:pt>
                <c:pt idx="28">
                  <c:v>-1.0758462666102826E-2</c:v>
                </c:pt>
                <c:pt idx="29">
                  <c:v>-1.5472297136187281E-2</c:v>
                </c:pt>
                <c:pt idx="30">
                  <c:v>-2.0900690184390506E-2</c:v>
                </c:pt>
                <c:pt idx="31">
                  <c:v>1.9016809544985043E-3</c:v>
                </c:pt>
                <c:pt idx="32">
                  <c:v>-1.3038498595265034E-2</c:v>
                </c:pt>
                <c:pt idx="33">
                  <c:v>2.6140537549010408E-2</c:v>
                </c:pt>
                <c:pt idx="34">
                  <c:v>9.7666405028065381E-2</c:v>
                </c:pt>
                <c:pt idx="35">
                  <c:v>5.5354426564867797E-2</c:v>
                </c:pt>
                <c:pt idx="36">
                  <c:v>6.7911306347967094E-3</c:v>
                </c:pt>
                <c:pt idx="37">
                  <c:v>-1.8349300388702854E-2</c:v>
                </c:pt>
                <c:pt idx="38">
                  <c:v>-3.4937200922760793E-2</c:v>
                </c:pt>
                <c:pt idx="39">
                  <c:v>-3.6767545555989732E-2</c:v>
                </c:pt>
                <c:pt idx="40">
                  <c:v>-4.1911840059419982E-2</c:v>
                </c:pt>
                <c:pt idx="41">
                  <c:v>2.1703035696867042E-3</c:v>
                </c:pt>
                <c:pt idx="42">
                  <c:v>7.6665837457222277E-4</c:v>
                </c:pt>
                <c:pt idx="43">
                  <c:v>4.0852896663497564E-4</c:v>
                </c:pt>
                <c:pt idx="44">
                  <c:v>-1.112661946267522E-2</c:v>
                </c:pt>
                <c:pt idx="45">
                  <c:v>1.5542973866866453E-2</c:v>
                </c:pt>
                <c:pt idx="46">
                  <c:v>4.6341246873200116E-3</c:v>
                </c:pt>
                <c:pt idx="47">
                  <c:v>9.3131359136071831E-3</c:v>
                </c:pt>
                <c:pt idx="48">
                  <c:v>1.8087869367126818E-2</c:v>
                </c:pt>
                <c:pt idx="49">
                  <c:v>-9.7900649926287355E-3</c:v>
                </c:pt>
                <c:pt idx="50">
                  <c:v>-3.0054543746203581E-2</c:v>
                </c:pt>
                <c:pt idx="51">
                  <c:v>-4.860250379124366E-4</c:v>
                </c:pt>
                <c:pt idx="52">
                  <c:v>2.7388656717940185E-4</c:v>
                </c:pt>
                <c:pt idx="53">
                  <c:v>-4.0159779485277351E-3</c:v>
                </c:pt>
                <c:pt idx="54">
                  <c:v>1.71252142335921E-2</c:v>
                </c:pt>
                <c:pt idx="55">
                  <c:v>1.1982200346937942E-2</c:v>
                </c:pt>
                <c:pt idx="56">
                  <c:v>1.3869782627626387E-2</c:v>
                </c:pt>
                <c:pt idx="57">
                  <c:v>-7.8763661516991577E-3</c:v>
                </c:pt>
                <c:pt idx="58">
                  <c:v>-4.6275630336076526E-3</c:v>
                </c:pt>
                <c:pt idx="59">
                  <c:v>6.3630704000206201E-3</c:v>
                </c:pt>
                <c:pt idx="60">
                  <c:v>1.2635932134513967E-3</c:v>
                </c:pt>
                <c:pt idx="61">
                  <c:v>-1.1092095552886067E-2</c:v>
                </c:pt>
                <c:pt idx="62">
                  <c:v>-1.0058379000969116E-2</c:v>
                </c:pt>
                <c:pt idx="63">
                  <c:v>-7.7093659226068799E-3</c:v>
                </c:pt>
                <c:pt idx="64">
                  <c:v>1.2716757845828538E-2</c:v>
                </c:pt>
                <c:pt idx="65">
                  <c:v>5.0437161884349189E-3</c:v>
                </c:pt>
                <c:pt idx="66">
                  <c:v>8.7373268100089489E-4</c:v>
                </c:pt>
                <c:pt idx="67">
                  <c:v>-8.9238756945634137E-4</c:v>
                </c:pt>
                <c:pt idx="68">
                  <c:v>-1.0467499540824599E-2</c:v>
                </c:pt>
                <c:pt idx="69">
                  <c:v>-9.432717508860846E-3</c:v>
                </c:pt>
                <c:pt idx="70">
                  <c:v>1.2406120476032522E-3</c:v>
                </c:pt>
                <c:pt idx="71">
                  <c:v>-7.9656409381067203E-3</c:v>
                </c:pt>
                <c:pt idx="72">
                  <c:v>7.9855744284646653E-3</c:v>
                </c:pt>
                <c:pt idx="73">
                  <c:v>-1.7574280798924865E-2</c:v>
                </c:pt>
                <c:pt idx="74">
                  <c:v>-2.5139435616570369E-2</c:v>
                </c:pt>
                <c:pt idx="75">
                  <c:v>1.2226358383975022E-2</c:v>
                </c:pt>
                <c:pt idx="76">
                  <c:v>-6.820304374658386E-3</c:v>
                </c:pt>
                <c:pt idx="77">
                  <c:v>1.0428727658704509E-3</c:v>
                </c:pt>
                <c:pt idx="78">
                  <c:v>2.3017076810563256E-2</c:v>
                </c:pt>
                <c:pt idx="79">
                  <c:v>1.7038606061942428E-2</c:v>
                </c:pt>
                <c:pt idx="80">
                  <c:v>1.071700352166236E-2</c:v>
                </c:pt>
                <c:pt idx="81">
                  <c:v>1.3545949014731053E-2</c:v>
                </c:pt>
                <c:pt idx="82">
                  <c:v>-1.3150637630875607E-2</c:v>
                </c:pt>
                <c:pt idx="83">
                  <c:v>-1.0298792078156278E-2</c:v>
                </c:pt>
                <c:pt idx="84">
                  <c:v>7.9479192566284766E-3</c:v>
                </c:pt>
                <c:pt idx="85">
                  <c:v>1.2252900668146376E-2</c:v>
                </c:pt>
                <c:pt idx="86">
                  <c:v>-1.7474786422260316E-2</c:v>
                </c:pt>
                <c:pt idx="87">
                  <c:v>9.6547938308394095E-3</c:v>
                </c:pt>
                <c:pt idx="88">
                  <c:v>9.3784959969997143E-3</c:v>
                </c:pt>
                <c:pt idx="89">
                  <c:v>-1.6479268969437537E-4</c:v>
                </c:pt>
                <c:pt idx="90">
                  <c:v>2.0765916002860724E-2</c:v>
                </c:pt>
                <c:pt idx="91">
                  <c:v>-6.6775369309828416E-5</c:v>
                </c:pt>
                <c:pt idx="92">
                  <c:v>-1.5464646983992207E-2</c:v>
                </c:pt>
                <c:pt idx="93">
                  <c:v>-1.6060714909300809E-2</c:v>
                </c:pt>
                <c:pt idx="94">
                  <c:v>3.6145896279687669E-3</c:v>
                </c:pt>
                <c:pt idx="95">
                  <c:v>7.1374180156311305E-3</c:v>
                </c:pt>
                <c:pt idx="96">
                  <c:v>-5.4877989038276242E-3</c:v>
                </c:pt>
                <c:pt idx="97">
                  <c:v>1.0610205970790744E-2</c:v>
                </c:pt>
                <c:pt idx="98">
                  <c:v>1.7563583965398442E-2</c:v>
                </c:pt>
                <c:pt idx="99">
                  <c:v>-1.0607751053469548E-3</c:v>
                </c:pt>
                <c:pt idx="100">
                  <c:v>-1.1132609062880579E-3</c:v>
                </c:pt>
                <c:pt idx="101">
                  <c:v>2.340496311160635E-2</c:v>
                </c:pt>
                <c:pt idx="102">
                  <c:v>1.4654868806221388E-2</c:v>
                </c:pt>
                <c:pt idx="103">
                  <c:v>-1.7941895533228606E-2</c:v>
                </c:pt>
                <c:pt idx="104">
                  <c:v>-7.6060580669087075E-3</c:v>
                </c:pt>
                <c:pt idx="105">
                  <c:v>1.4959103097266307E-2</c:v>
                </c:pt>
                <c:pt idx="106">
                  <c:v>1.0542249079012647E-2</c:v>
                </c:pt>
                <c:pt idx="107">
                  <c:v>2.5297409832363678E-2</c:v>
                </c:pt>
                <c:pt idx="108">
                  <c:v>1.2640871711531538E-2</c:v>
                </c:pt>
                <c:pt idx="109">
                  <c:v>-9.7804211935157478E-3</c:v>
                </c:pt>
                <c:pt idx="110">
                  <c:v>1.0102988670361388E-2</c:v>
                </c:pt>
                <c:pt idx="111">
                  <c:v>-3.4598942808499898E-3</c:v>
                </c:pt>
                <c:pt idx="112">
                  <c:v>-2.5268485856547469E-2</c:v>
                </c:pt>
                <c:pt idx="113">
                  <c:v>-1.3107116217038891E-2</c:v>
                </c:pt>
                <c:pt idx="114">
                  <c:v>-1.9806315432962861E-2</c:v>
                </c:pt>
                <c:pt idx="115">
                  <c:v>1.785137639550672E-2</c:v>
                </c:pt>
                <c:pt idx="116">
                  <c:v>-1.4974925995591989E-2</c:v>
                </c:pt>
                <c:pt idx="117">
                  <c:v>9.6849545775806092E-3</c:v>
                </c:pt>
                <c:pt idx="118">
                  <c:v>3.8637074010907249E-3</c:v>
                </c:pt>
                <c:pt idx="119">
                  <c:v>-1.4056162457256216E-3</c:v>
                </c:pt>
                <c:pt idx="120">
                  <c:v>1.8461847359765041E-2</c:v>
                </c:pt>
                <c:pt idx="121">
                  <c:v>-7.3164496643421022E-3</c:v>
                </c:pt>
                <c:pt idx="122">
                  <c:v>-2.157377674918563E-2</c:v>
                </c:pt>
                <c:pt idx="123">
                  <c:v>-2.4864643863103789E-2</c:v>
                </c:pt>
                <c:pt idx="124">
                  <c:v>-1.5021108343010755E-2</c:v>
                </c:pt>
                <c:pt idx="125">
                  <c:v>-1.3225252005427447E-2</c:v>
                </c:pt>
                <c:pt idx="126">
                  <c:v>6.4924580818215083E-3</c:v>
                </c:pt>
                <c:pt idx="127">
                  <c:v>1.2952257455263414E-2</c:v>
                </c:pt>
                <c:pt idx="128">
                  <c:v>-2.3613595350436056E-2</c:v>
                </c:pt>
                <c:pt idx="129">
                  <c:v>-6.4968952753237342E-3</c:v>
                </c:pt>
                <c:pt idx="130">
                  <c:v>-5.0984893325691279E-3</c:v>
                </c:pt>
                <c:pt idx="131">
                  <c:v>2.5126486856148697E-2</c:v>
                </c:pt>
                <c:pt idx="132">
                  <c:v>-1.0422654395322684E-2</c:v>
                </c:pt>
                <c:pt idx="133">
                  <c:v>-2.4688933197965137E-2</c:v>
                </c:pt>
                <c:pt idx="134">
                  <c:v>-2.4719045719949598E-2</c:v>
                </c:pt>
                <c:pt idx="135">
                  <c:v>2.2089411798394958E-2</c:v>
                </c:pt>
                <c:pt idx="136">
                  <c:v>-1.4887305671160053E-2</c:v>
                </c:pt>
                <c:pt idx="137">
                  <c:v>4.6966059066586269E-2</c:v>
                </c:pt>
                <c:pt idx="138">
                  <c:v>4.2632854173154287E-2</c:v>
                </c:pt>
                <c:pt idx="139">
                  <c:v>4.4464272394899697E-3</c:v>
                </c:pt>
                <c:pt idx="140">
                  <c:v>5.5077883516422123E-3</c:v>
                </c:pt>
                <c:pt idx="141">
                  <c:v>3.7555573495022296E-2</c:v>
                </c:pt>
                <c:pt idx="142">
                  <c:v>1.8187526033015263E-2</c:v>
                </c:pt>
                <c:pt idx="143">
                  <c:v>2.6728889552016719E-2</c:v>
                </c:pt>
                <c:pt idx="144">
                  <c:v>-7.8583873044605502E-3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C-4CF2-879E-0B2649CC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697791"/>
        <c:axId val="1"/>
      </c:scatterChart>
      <c:valAx>
        <c:axId val="1100697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Variable 1</a:t>
                </a:r>
              </a:p>
            </c:rich>
          </c:tx>
          <c:layout>
            <c:manualLayout>
              <c:xMode val="edge"/>
              <c:yMode val="edge"/>
              <c:x val="0.30468827486235267"/>
              <c:y val="0.77907197910604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500001419426267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69779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000190735348349"/>
          <c:y val="0.41279186952633745"/>
          <c:w val="0.22916724946911995"/>
          <c:h val="0.250000709713133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2656256755210254"/>
          <c:y val="4.6242774566473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0465012779268"/>
          <c:y val="0.3583815028901734"/>
          <c:w val="0.74218938748521801"/>
          <c:h val="0.358381502890173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'No lag'!$F$25:$F$169</c:f>
              <c:numCache>
                <c:formatCode>General</c:formatCode>
                <c:ptCount val="145"/>
                <c:pt idx="0">
                  <c:v>0.34482758620689657</c:v>
                </c:pt>
                <c:pt idx="1">
                  <c:v>1.0344827586206897</c:v>
                </c:pt>
                <c:pt idx="2">
                  <c:v>1.7241379310344829</c:v>
                </c:pt>
                <c:pt idx="3">
                  <c:v>2.4137931034482758</c:v>
                </c:pt>
                <c:pt idx="4">
                  <c:v>3.1034482758620694</c:v>
                </c:pt>
                <c:pt idx="5">
                  <c:v>3.7931034482758621</c:v>
                </c:pt>
                <c:pt idx="6">
                  <c:v>4.4827586206896557</c:v>
                </c:pt>
                <c:pt idx="7">
                  <c:v>5.1724137931034484</c:v>
                </c:pt>
                <c:pt idx="8">
                  <c:v>5.862068965517242</c:v>
                </c:pt>
                <c:pt idx="9">
                  <c:v>6.5517241379310356</c:v>
                </c:pt>
                <c:pt idx="10">
                  <c:v>7.2413793103448283</c:v>
                </c:pt>
                <c:pt idx="11">
                  <c:v>7.931034482758621</c:v>
                </c:pt>
                <c:pt idx="12">
                  <c:v>8.6206896551724146</c:v>
                </c:pt>
                <c:pt idx="13">
                  <c:v>9.3103448275862082</c:v>
                </c:pt>
                <c:pt idx="14">
                  <c:v>10</c:v>
                </c:pt>
                <c:pt idx="15">
                  <c:v>10.689655172413794</c:v>
                </c:pt>
                <c:pt idx="16">
                  <c:v>11.379310344827587</c:v>
                </c:pt>
                <c:pt idx="17">
                  <c:v>12.068965517241381</c:v>
                </c:pt>
                <c:pt idx="18">
                  <c:v>12.758620689655174</c:v>
                </c:pt>
                <c:pt idx="19">
                  <c:v>13.448275862068966</c:v>
                </c:pt>
                <c:pt idx="20">
                  <c:v>14.13793103448276</c:v>
                </c:pt>
                <c:pt idx="21">
                  <c:v>14.827586206896553</c:v>
                </c:pt>
                <c:pt idx="22">
                  <c:v>15.517241379310345</c:v>
                </c:pt>
                <c:pt idx="23">
                  <c:v>16.206896551724139</c:v>
                </c:pt>
                <c:pt idx="24">
                  <c:v>16.896551724137932</c:v>
                </c:pt>
                <c:pt idx="25">
                  <c:v>17.586206896551726</c:v>
                </c:pt>
                <c:pt idx="26">
                  <c:v>18.27586206896552</c:v>
                </c:pt>
                <c:pt idx="27">
                  <c:v>18.965517241379313</c:v>
                </c:pt>
                <c:pt idx="28">
                  <c:v>19.655172413793103</c:v>
                </c:pt>
                <c:pt idx="29">
                  <c:v>20.344827586206897</c:v>
                </c:pt>
                <c:pt idx="30">
                  <c:v>21.03448275862069</c:v>
                </c:pt>
                <c:pt idx="31">
                  <c:v>21.724137931034484</c:v>
                </c:pt>
                <c:pt idx="32">
                  <c:v>22.413793103448278</c:v>
                </c:pt>
                <c:pt idx="33">
                  <c:v>23.103448275862071</c:v>
                </c:pt>
                <c:pt idx="34">
                  <c:v>23.793103448275865</c:v>
                </c:pt>
                <c:pt idx="35">
                  <c:v>24.482758620689658</c:v>
                </c:pt>
                <c:pt idx="36">
                  <c:v>25.172413793103452</c:v>
                </c:pt>
                <c:pt idx="37">
                  <c:v>25.862068965517242</c:v>
                </c:pt>
                <c:pt idx="38">
                  <c:v>26.551724137931036</c:v>
                </c:pt>
                <c:pt idx="39">
                  <c:v>27.241379310344829</c:v>
                </c:pt>
                <c:pt idx="40">
                  <c:v>27.931034482758623</c:v>
                </c:pt>
                <c:pt idx="41">
                  <c:v>28.620689655172416</c:v>
                </c:pt>
                <c:pt idx="42">
                  <c:v>29.31034482758621</c:v>
                </c:pt>
                <c:pt idx="43">
                  <c:v>30</c:v>
                </c:pt>
                <c:pt idx="44">
                  <c:v>30.689655172413794</c:v>
                </c:pt>
                <c:pt idx="45">
                  <c:v>31.379310344827587</c:v>
                </c:pt>
                <c:pt idx="46">
                  <c:v>32.068965517241381</c:v>
                </c:pt>
                <c:pt idx="47">
                  <c:v>32.758620689655174</c:v>
                </c:pt>
                <c:pt idx="48">
                  <c:v>33.448275862068968</c:v>
                </c:pt>
                <c:pt idx="49">
                  <c:v>34.137931034482762</c:v>
                </c:pt>
                <c:pt idx="50">
                  <c:v>34.827586206896555</c:v>
                </c:pt>
                <c:pt idx="51">
                  <c:v>35.517241379310349</c:v>
                </c:pt>
                <c:pt idx="52">
                  <c:v>36.206896551724142</c:v>
                </c:pt>
                <c:pt idx="53">
                  <c:v>36.896551724137936</c:v>
                </c:pt>
                <c:pt idx="54">
                  <c:v>37.58620689655173</c:v>
                </c:pt>
                <c:pt idx="55">
                  <c:v>38.275862068965523</c:v>
                </c:pt>
                <c:pt idx="56">
                  <c:v>38.96551724137931</c:v>
                </c:pt>
                <c:pt idx="57">
                  <c:v>39.655172413793103</c:v>
                </c:pt>
                <c:pt idx="58">
                  <c:v>40.344827586206897</c:v>
                </c:pt>
                <c:pt idx="59">
                  <c:v>41.03448275862069</c:v>
                </c:pt>
                <c:pt idx="60">
                  <c:v>41.724137931034484</c:v>
                </c:pt>
                <c:pt idx="61">
                  <c:v>42.413793103448278</c:v>
                </c:pt>
                <c:pt idx="62">
                  <c:v>43.103448275862071</c:v>
                </c:pt>
                <c:pt idx="63">
                  <c:v>43.793103448275865</c:v>
                </c:pt>
                <c:pt idx="64">
                  <c:v>44.482758620689658</c:v>
                </c:pt>
                <c:pt idx="65">
                  <c:v>45.172413793103452</c:v>
                </c:pt>
                <c:pt idx="66">
                  <c:v>45.862068965517246</c:v>
                </c:pt>
                <c:pt idx="67">
                  <c:v>46.551724137931039</c:v>
                </c:pt>
                <c:pt idx="68">
                  <c:v>47.241379310344833</c:v>
                </c:pt>
                <c:pt idx="69">
                  <c:v>47.931034482758626</c:v>
                </c:pt>
                <c:pt idx="70">
                  <c:v>48.62068965517242</c:v>
                </c:pt>
                <c:pt idx="71">
                  <c:v>49.310344827586214</c:v>
                </c:pt>
                <c:pt idx="72">
                  <c:v>50</c:v>
                </c:pt>
                <c:pt idx="73">
                  <c:v>50.689655172413794</c:v>
                </c:pt>
                <c:pt idx="74">
                  <c:v>51.379310344827587</c:v>
                </c:pt>
                <c:pt idx="75">
                  <c:v>52.068965517241381</c:v>
                </c:pt>
                <c:pt idx="76">
                  <c:v>52.758620689655174</c:v>
                </c:pt>
                <c:pt idx="77">
                  <c:v>53.448275862068968</c:v>
                </c:pt>
                <c:pt idx="78">
                  <c:v>54.137931034482762</c:v>
                </c:pt>
                <c:pt idx="79">
                  <c:v>54.827586206896555</c:v>
                </c:pt>
                <c:pt idx="80">
                  <c:v>55.517241379310349</c:v>
                </c:pt>
                <c:pt idx="81">
                  <c:v>56.206896551724142</c:v>
                </c:pt>
                <c:pt idx="82">
                  <c:v>56.896551724137936</c:v>
                </c:pt>
                <c:pt idx="83">
                  <c:v>57.58620689655173</c:v>
                </c:pt>
                <c:pt idx="84">
                  <c:v>58.275862068965523</c:v>
                </c:pt>
                <c:pt idx="85">
                  <c:v>58.965517241379317</c:v>
                </c:pt>
                <c:pt idx="86">
                  <c:v>59.65517241379311</c:v>
                </c:pt>
                <c:pt idx="87">
                  <c:v>60.344827586206904</c:v>
                </c:pt>
                <c:pt idx="88">
                  <c:v>61.03448275862069</c:v>
                </c:pt>
                <c:pt idx="89">
                  <c:v>61.724137931034484</c:v>
                </c:pt>
                <c:pt idx="90">
                  <c:v>62.413793103448278</c:v>
                </c:pt>
                <c:pt idx="91">
                  <c:v>63.103448275862071</c:v>
                </c:pt>
                <c:pt idx="92">
                  <c:v>63.793103448275865</c:v>
                </c:pt>
                <c:pt idx="93">
                  <c:v>64.482758620689651</c:v>
                </c:pt>
                <c:pt idx="94">
                  <c:v>65.172413793103445</c:v>
                </c:pt>
                <c:pt idx="95">
                  <c:v>65.862068965517238</c:v>
                </c:pt>
                <c:pt idx="96">
                  <c:v>66.551724137931032</c:v>
                </c:pt>
                <c:pt idx="97">
                  <c:v>67.241379310344826</c:v>
                </c:pt>
                <c:pt idx="98">
                  <c:v>67.931034482758619</c:v>
                </c:pt>
                <c:pt idx="99">
                  <c:v>68.620689655172413</c:v>
                </c:pt>
                <c:pt idx="100">
                  <c:v>69.310344827586206</c:v>
                </c:pt>
                <c:pt idx="101">
                  <c:v>70</c:v>
                </c:pt>
                <c:pt idx="102">
                  <c:v>70.689655172413794</c:v>
                </c:pt>
                <c:pt idx="103">
                  <c:v>71.379310344827587</c:v>
                </c:pt>
                <c:pt idx="104">
                  <c:v>72.068965517241381</c:v>
                </c:pt>
                <c:pt idx="105">
                  <c:v>72.758620689655174</c:v>
                </c:pt>
                <c:pt idx="106">
                  <c:v>73.448275862068968</c:v>
                </c:pt>
                <c:pt idx="107">
                  <c:v>74.137931034482762</c:v>
                </c:pt>
                <c:pt idx="108">
                  <c:v>74.827586206896555</c:v>
                </c:pt>
                <c:pt idx="109">
                  <c:v>75.517241379310349</c:v>
                </c:pt>
                <c:pt idx="110">
                  <c:v>76.206896551724142</c:v>
                </c:pt>
                <c:pt idx="111">
                  <c:v>76.896551724137936</c:v>
                </c:pt>
                <c:pt idx="112">
                  <c:v>77.586206896551715</c:v>
                </c:pt>
                <c:pt idx="113">
                  <c:v>78.275862068965509</c:v>
                </c:pt>
                <c:pt idx="114">
                  <c:v>78.965517241379303</c:v>
                </c:pt>
                <c:pt idx="115">
                  <c:v>79.655172413793096</c:v>
                </c:pt>
                <c:pt idx="116">
                  <c:v>80.34482758620689</c:v>
                </c:pt>
                <c:pt idx="117">
                  <c:v>81.034482758620683</c:v>
                </c:pt>
                <c:pt idx="118">
                  <c:v>81.724137931034477</c:v>
                </c:pt>
                <c:pt idx="119">
                  <c:v>82.41379310344827</c:v>
                </c:pt>
                <c:pt idx="120">
                  <c:v>83.103448275862064</c:v>
                </c:pt>
                <c:pt idx="121">
                  <c:v>83.793103448275858</c:v>
                </c:pt>
                <c:pt idx="122">
                  <c:v>84.482758620689651</c:v>
                </c:pt>
                <c:pt idx="123">
                  <c:v>85.172413793103445</c:v>
                </c:pt>
                <c:pt idx="124">
                  <c:v>85.862068965517238</c:v>
                </c:pt>
                <c:pt idx="125">
                  <c:v>86.551724137931032</c:v>
                </c:pt>
                <c:pt idx="126">
                  <c:v>87.241379310344826</c:v>
                </c:pt>
                <c:pt idx="127">
                  <c:v>87.931034482758619</c:v>
                </c:pt>
                <c:pt idx="128">
                  <c:v>88.620689655172413</c:v>
                </c:pt>
                <c:pt idx="129">
                  <c:v>89.310344827586206</c:v>
                </c:pt>
                <c:pt idx="130">
                  <c:v>90</c:v>
                </c:pt>
                <c:pt idx="131">
                  <c:v>90.689655172413794</c:v>
                </c:pt>
                <c:pt idx="132">
                  <c:v>91.379310344827587</c:v>
                </c:pt>
                <c:pt idx="133">
                  <c:v>92.068965517241381</c:v>
                </c:pt>
                <c:pt idx="134">
                  <c:v>92.758620689655174</c:v>
                </c:pt>
                <c:pt idx="135">
                  <c:v>93.448275862068968</c:v>
                </c:pt>
                <c:pt idx="136">
                  <c:v>94.137931034482762</c:v>
                </c:pt>
                <c:pt idx="137">
                  <c:v>94.827586206896555</c:v>
                </c:pt>
                <c:pt idx="138">
                  <c:v>95.517241379310349</c:v>
                </c:pt>
                <c:pt idx="139">
                  <c:v>96.206896551724142</c:v>
                </c:pt>
                <c:pt idx="140">
                  <c:v>96.896551724137936</c:v>
                </c:pt>
                <c:pt idx="141">
                  <c:v>97.58620689655173</c:v>
                </c:pt>
                <c:pt idx="142">
                  <c:v>98.275862068965523</c:v>
                </c:pt>
                <c:pt idx="143">
                  <c:v>98.965517241379317</c:v>
                </c:pt>
                <c:pt idx="144">
                  <c:v>99.65517241379311</c:v>
                </c:pt>
              </c:numCache>
            </c:numRef>
          </c:xVal>
          <c:yVal>
            <c:numRef>
              <c:f>'No lag'!$G$25:$G$169</c:f>
              <c:numCache>
                <c:formatCode>General</c:formatCode>
                <c:ptCount val="145"/>
                <c:pt idx="0">
                  <c:v>-0.25687772496623479</c:v>
                </c:pt>
                <c:pt idx="1">
                  <c:v>-0.16660733476121831</c:v>
                </c:pt>
                <c:pt idx="2">
                  <c:v>-0.14579408523631701</c:v>
                </c:pt>
                <c:pt idx="3">
                  <c:v>-0.13610674488491639</c:v>
                </c:pt>
                <c:pt idx="4">
                  <c:v>-0.12568127768062354</c:v>
                </c:pt>
                <c:pt idx="5">
                  <c:v>-0.11183303016344379</c:v>
                </c:pt>
                <c:pt idx="6">
                  <c:v>-0.11102440183706122</c:v>
                </c:pt>
                <c:pt idx="7">
                  <c:v>-0.11043103832626307</c:v>
                </c:pt>
                <c:pt idx="8">
                  <c:v>-0.10992421859792049</c:v>
                </c:pt>
                <c:pt idx="9">
                  <c:v>-0.10728042848015333</c:v>
                </c:pt>
                <c:pt idx="10">
                  <c:v>-8.9105618592744629E-2</c:v>
                </c:pt>
                <c:pt idx="11">
                  <c:v>-8.4476899300465952E-2</c:v>
                </c:pt>
                <c:pt idx="12">
                  <c:v>-8.4260343617739847E-2</c:v>
                </c:pt>
                <c:pt idx="13">
                  <c:v>-8.2949082980751015E-2</c:v>
                </c:pt>
                <c:pt idx="14">
                  <c:v>-7.0441797120781954E-2</c:v>
                </c:pt>
                <c:pt idx="15">
                  <c:v>-6.5412265186168078E-2</c:v>
                </c:pt>
                <c:pt idx="16">
                  <c:v>-6.0142909664533027E-2</c:v>
                </c:pt>
                <c:pt idx="17">
                  <c:v>-5.9744250649290245E-2</c:v>
                </c:pt>
                <c:pt idx="18">
                  <c:v>-5.9210841840203046E-2</c:v>
                </c:pt>
                <c:pt idx="19">
                  <c:v>-5.4837143032933175E-2</c:v>
                </c:pt>
                <c:pt idx="20">
                  <c:v>-5.2899542482766661E-2</c:v>
                </c:pt>
                <c:pt idx="21">
                  <c:v>-5.0139035870412664E-2</c:v>
                </c:pt>
                <c:pt idx="22">
                  <c:v>-4.8728399554360383E-2</c:v>
                </c:pt>
                <c:pt idx="23">
                  <c:v>-4.8586932789807573E-2</c:v>
                </c:pt>
                <c:pt idx="24">
                  <c:v>-4.7564402152799216E-2</c:v>
                </c:pt>
                <c:pt idx="25">
                  <c:v>-4.6750333090135314E-2</c:v>
                </c:pt>
                <c:pt idx="26">
                  <c:v>-4.6715394915541768E-2</c:v>
                </c:pt>
                <c:pt idx="27">
                  <c:v>-4.1915332399234916E-2</c:v>
                </c:pt>
                <c:pt idx="28">
                  <c:v>-4.1541906209645672E-2</c:v>
                </c:pt>
                <c:pt idx="29">
                  <c:v>-4.1351655549586933E-2</c:v>
                </c:pt>
                <c:pt idx="30">
                  <c:v>-3.9713688268022171E-2</c:v>
                </c:pt>
                <c:pt idx="31">
                  <c:v>-3.6752465992995441E-2</c:v>
                </c:pt>
                <c:pt idx="32">
                  <c:v>-3.6389703399905562E-2</c:v>
                </c:pt>
                <c:pt idx="33">
                  <c:v>-3.530220129665735E-2</c:v>
                </c:pt>
                <c:pt idx="34">
                  <c:v>-3.5226502815340621E-2</c:v>
                </c:pt>
                <c:pt idx="35">
                  <c:v>-3.2153209583808615E-2</c:v>
                </c:pt>
                <c:pt idx="36">
                  <c:v>-2.9575484917816485E-2</c:v>
                </c:pt>
                <c:pt idx="37">
                  <c:v>-2.8767248294324321E-2</c:v>
                </c:pt>
                <c:pt idx="38">
                  <c:v>-2.8742468865654094E-2</c:v>
                </c:pt>
                <c:pt idx="39">
                  <c:v>-2.7844026171173229E-2</c:v>
                </c:pt>
                <c:pt idx="40">
                  <c:v>-2.7398974188114503E-2</c:v>
                </c:pt>
                <c:pt idx="41">
                  <c:v>-2.6202372394024072E-2</c:v>
                </c:pt>
                <c:pt idx="42">
                  <c:v>-2.3601700674181818E-2</c:v>
                </c:pt>
                <c:pt idx="43">
                  <c:v>-2.3545077751520128E-2</c:v>
                </c:pt>
                <c:pt idx="44">
                  <c:v>-2.2223136784710124E-2</c:v>
                </c:pt>
                <c:pt idx="45">
                  <c:v>-2.2017622141068536E-2</c:v>
                </c:pt>
                <c:pt idx="46">
                  <c:v>-2.1725226488804188E-2</c:v>
                </c:pt>
                <c:pt idx="47">
                  <c:v>-2.1177262011307273E-2</c:v>
                </c:pt>
                <c:pt idx="48">
                  <c:v>-2.0619287202735703E-2</c:v>
                </c:pt>
                <c:pt idx="49">
                  <c:v>-1.8462062839735331E-2</c:v>
                </c:pt>
                <c:pt idx="50">
                  <c:v>-1.7966290271483491E-2</c:v>
                </c:pt>
                <c:pt idx="51">
                  <c:v>-1.7883372474401363E-2</c:v>
                </c:pt>
                <c:pt idx="52">
                  <c:v>-1.6509808963812253E-2</c:v>
                </c:pt>
                <c:pt idx="53">
                  <c:v>-1.6009490016910495E-2</c:v>
                </c:pt>
                <c:pt idx="54">
                  <c:v>-1.5578505587688448E-2</c:v>
                </c:pt>
                <c:pt idx="55">
                  <c:v>-1.4714470354002541E-2</c:v>
                </c:pt>
                <c:pt idx="56">
                  <c:v>-1.147240116223692E-2</c:v>
                </c:pt>
                <c:pt idx="57">
                  <c:v>-1.1133718248455321E-2</c:v>
                </c:pt>
                <c:pt idx="58">
                  <c:v>-1.0644060045946667E-2</c:v>
                </c:pt>
                <c:pt idx="59">
                  <c:v>-1.0146648495743229E-2</c:v>
                </c:pt>
                <c:pt idx="60">
                  <c:v>-9.8295096137977975E-3</c:v>
                </c:pt>
                <c:pt idx="61">
                  <c:v>-8.1411575836997738E-3</c:v>
                </c:pt>
                <c:pt idx="62">
                  <c:v>-7.9739458391442277E-3</c:v>
                </c:pt>
                <c:pt idx="63">
                  <c:v>-5.9630468882465246E-3</c:v>
                </c:pt>
                <c:pt idx="64">
                  <c:v>-4.9285462011492047E-3</c:v>
                </c:pt>
                <c:pt idx="65">
                  <c:v>-4.5906737085989512E-3</c:v>
                </c:pt>
                <c:pt idx="66">
                  <c:v>-1.1441648845455247E-3</c:v>
                </c:pt>
                <c:pt idx="67">
                  <c:v>-1.1104942840271764E-3</c:v>
                </c:pt>
                <c:pt idx="68">
                  <c:v>0</c:v>
                </c:pt>
                <c:pt idx="69">
                  <c:v>5.4333063004674412E-4</c:v>
                </c:pt>
                <c:pt idx="70">
                  <c:v>1.0875476873989189E-3</c:v>
                </c:pt>
                <c:pt idx="71">
                  <c:v>1.0940920128590542E-3</c:v>
                </c:pt>
                <c:pt idx="72">
                  <c:v>2.2909517465557624E-3</c:v>
                </c:pt>
                <c:pt idx="73">
                  <c:v>2.467309418458621E-3</c:v>
                </c:pt>
                <c:pt idx="74">
                  <c:v>2.9063753072145616E-3</c:v>
                </c:pt>
                <c:pt idx="75">
                  <c:v>3.3333364197584386E-3</c:v>
                </c:pt>
                <c:pt idx="76">
                  <c:v>4.0376905460769736E-3</c:v>
                </c:pt>
                <c:pt idx="77">
                  <c:v>4.2698613121653723E-3</c:v>
                </c:pt>
                <c:pt idx="78">
                  <c:v>6.5185416002419535E-3</c:v>
                </c:pt>
                <c:pt idx="79">
                  <c:v>8.0091961317772607E-3</c:v>
                </c:pt>
                <c:pt idx="80">
                  <c:v>8.0494129279437936E-3</c:v>
                </c:pt>
                <c:pt idx="81">
                  <c:v>8.2432202992298309E-3</c:v>
                </c:pt>
                <c:pt idx="82">
                  <c:v>1.1388646964008811E-2</c:v>
                </c:pt>
                <c:pt idx="83">
                  <c:v>1.1408109313961967E-2</c:v>
                </c:pt>
                <c:pt idx="84">
                  <c:v>1.1554143556649509E-2</c:v>
                </c:pt>
                <c:pt idx="85">
                  <c:v>1.2638398871722849E-2</c:v>
                </c:pt>
                <c:pt idx="86">
                  <c:v>1.3460663139545694E-2</c:v>
                </c:pt>
                <c:pt idx="87">
                  <c:v>1.3779745598017593E-2</c:v>
                </c:pt>
                <c:pt idx="88">
                  <c:v>1.398624197473987E-2</c:v>
                </c:pt>
                <c:pt idx="89">
                  <c:v>1.4533514616167758E-2</c:v>
                </c:pt>
                <c:pt idx="90">
                  <c:v>1.552022875909697E-2</c:v>
                </c:pt>
                <c:pt idx="91">
                  <c:v>1.7687535942727154E-2</c:v>
                </c:pt>
                <c:pt idx="92">
                  <c:v>1.8061327470354292E-2</c:v>
                </c:pt>
                <c:pt idx="93">
                  <c:v>1.9080264583135904E-2</c:v>
                </c:pt>
                <c:pt idx="94">
                  <c:v>2.015372261162417E-2</c:v>
                </c:pt>
                <c:pt idx="95">
                  <c:v>2.0282682164653371E-2</c:v>
                </c:pt>
                <c:pt idx="96">
                  <c:v>2.1943615299879985E-2</c:v>
                </c:pt>
                <c:pt idx="97">
                  <c:v>2.3899569198845713E-2</c:v>
                </c:pt>
                <c:pt idx="98">
                  <c:v>2.4411986688838119E-2</c:v>
                </c:pt>
                <c:pt idx="99">
                  <c:v>2.4742489145906956E-2</c:v>
                </c:pt>
                <c:pt idx="100">
                  <c:v>2.504793886917191E-2</c:v>
                </c:pt>
                <c:pt idx="101">
                  <c:v>2.5206814033346316E-2</c:v>
                </c:pt>
                <c:pt idx="102">
                  <c:v>2.5303880310698579E-2</c:v>
                </c:pt>
                <c:pt idx="103">
                  <c:v>2.5975486403260521E-2</c:v>
                </c:pt>
                <c:pt idx="104">
                  <c:v>2.7289925482180667E-2</c:v>
                </c:pt>
                <c:pt idx="105">
                  <c:v>2.7354003082042486E-2</c:v>
                </c:pt>
                <c:pt idx="106">
                  <c:v>2.7947725106547111E-2</c:v>
                </c:pt>
                <c:pt idx="107">
                  <c:v>2.7957557635053767E-2</c:v>
                </c:pt>
                <c:pt idx="108">
                  <c:v>2.8218576649502489E-2</c:v>
                </c:pt>
                <c:pt idx="109">
                  <c:v>2.8587960123302506E-2</c:v>
                </c:pt>
                <c:pt idx="110">
                  <c:v>3.1030625390976976E-2</c:v>
                </c:pt>
                <c:pt idx="111">
                  <c:v>3.1192679395612887E-2</c:v>
                </c:pt>
                <c:pt idx="112">
                  <c:v>3.2600152934241226E-2</c:v>
                </c:pt>
                <c:pt idx="113">
                  <c:v>3.3835049048802961E-2</c:v>
                </c:pt>
                <c:pt idx="114">
                  <c:v>3.5303716711073754E-2</c:v>
                </c:pt>
                <c:pt idx="115">
                  <c:v>3.770134086808348E-2</c:v>
                </c:pt>
                <c:pt idx="116">
                  <c:v>3.7740327982847113E-2</c:v>
                </c:pt>
                <c:pt idx="117">
                  <c:v>4.0476682132441918E-2</c:v>
                </c:pt>
                <c:pt idx="118">
                  <c:v>4.3195198042135084E-2</c:v>
                </c:pt>
                <c:pt idx="119">
                  <c:v>4.4617065488806694E-2</c:v>
                </c:pt>
                <c:pt idx="120">
                  <c:v>4.8662945798927541E-2</c:v>
                </c:pt>
                <c:pt idx="121">
                  <c:v>4.9606824075987904E-2</c:v>
                </c:pt>
                <c:pt idx="122">
                  <c:v>5.1282608403126706E-2</c:v>
                </c:pt>
                <c:pt idx="123">
                  <c:v>5.2716782172404206E-2</c:v>
                </c:pt>
                <c:pt idx="124">
                  <c:v>5.4422434021073975E-2</c:v>
                </c:pt>
                <c:pt idx="125">
                  <c:v>5.4753327643674354E-2</c:v>
                </c:pt>
                <c:pt idx="126">
                  <c:v>5.5213628210286497E-2</c:v>
                </c:pt>
                <c:pt idx="127">
                  <c:v>5.8673401685173036E-2</c:v>
                </c:pt>
                <c:pt idx="128">
                  <c:v>6.1006024620554884E-2</c:v>
                </c:pt>
                <c:pt idx="129">
                  <c:v>6.3262196777966531E-2</c:v>
                </c:pt>
                <c:pt idx="130">
                  <c:v>6.4760521360483075E-2</c:v>
                </c:pt>
                <c:pt idx="131">
                  <c:v>6.4966511728311666E-2</c:v>
                </c:pt>
                <c:pt idx="132">
                  <c:v>6.7294460305904913E-2</c:v>
                </c:pt>
                <c:pt idx="133">
                  <c:v>7.2519409468583984E-2</c:v>
                </c:pt>
                <c:pt idx="134">
                  <c:v>7.6862402351278156E-2</c:v>
                </c:pt>
                <c:pt idx="135">
                  <c:v>8.2753961028912276E-2</c:v>
                </c:pt>
                <c:pt idx="136">
                  <c:v>8.807716427583813E-2</c:v>
                </c:pt>
                <c:pt idx="137">
                  <c:v>9.4707951541618762E-2</c:v>
                </c:pt>
                <c:pt idx="138">
                  <c:v>0.10466931854512723</c:v>
                </c:pt>
                <c:pt idx="139">
                  <c:v>0.10884474589988909</c:v>
                </c:pt>
                <c:pt idx="140">
                  <c:v>0.11858839499998282</c:v>
                </c:pt>
                <c:pt idx="141">
                  <c:v>0.12312350228770096</c:v>
                </c:pt>
                <c:pt idx="142">
                  <c:v>0.27488316404660607</c:v>
                </c:pt>
                <c:pt idx="143">
                  <c:v>0.30162189326589062</c:v>
                </c:pt>
                <c:pt idx="144">
                  <c:v>0.31417368789875727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E-4700-B192-2F7D94460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695871"/>
        <c:axId val="1"/>
      </c:scatterChart>
      <c:valAx>
        <c:axId val="1100695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 Percentile</a:t>
                </a:r>
              </a:p>
            </c:rich>
          </c:tx>
          <c:layout>
            <c:manualLayout>
              <c:xMode val="edge"/>
              <c:yMode val="edge"/>
              <c:x val="0.40104268657095993"/>
              <c:y val="0.780346820809248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50289017341040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69587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 Variable 1  Residual Plot</a:t>
            </a:r>
          </a:p>
        </c:rich>
      </c:tx>
      <c:layout>
        <c:manualLayout>
          <c:xMode val="edge"/>
          <c:yMode val="edge"/>
          <c:x val="0.23437559604796357"/>
          <c:y val="4.6242774566473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170110499345"/>
          <c:y val="0.3583815028901734"/>
          <c:w val="0.79427285327365438"/>
          <c:h val="0.358381502890173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Data!$J$8:$J$152</c:f>
              <c:numCache>
                <c:formatCode>General</c:formatCode>
                <c:ptCount val="145"/>
                <c:pt idx="0">
                  <c:v>-3.2496793029883397E-2</c:v>
                </c:pt>
                <c:pt idx="1">
                  <c:v>2.6018767821702826E-2</c:v>
                </c:pt>
                <c:pt idx="2">
                  <c:v>-5.3185742922254274E-2</c:v>
                </c:pt>
                <c:pt idx="3">
                  <c:v>-2.2125634928655838E-2</c:v>
                </c:pt>
                <c:pt idx="4">
                  <c:v>-3.1022848579715382E-2</c:v>
                </c:pt>
                <c:pt idx="5">
                  <c:v>-6.815028723134324E-2</c:v>
                </c:pt>
                <c:pt idx="6">
                  <c:v>-6.8519229646050214E-2</c:v>
                </c:pt>
                <c:pt idx="7">
                  <c:v>0.11422750446604377</c:v>
                </c:pt>
                <c:pt idx="8">
                  <c:v>-9.7021026156238512E-3</c:v>
                </c:pt>
                <c:pt idx="9">
                  <c:v>-5.304136083806657E-2</c:v>
                </c:pt>
                <c:pt idx="10">
                  <c:v>-4.405026514064482E-2</c:v>
                </c:pt>
                <c:pt idx="11">
                  <c:v>2.3004627836035159E-3</c:v>
                </c:pt>
                <c:pt idx="12">
                  <c:v>-0.11550372706050467</c:v>
                </c:pt>
                <c:pt idx="13">
                  <c:v>-6.748797223081919E-2</c:v>
                </c:pt>
                <c:pt idx="14">
                  <c:v>3.9410976173143888E-2</c:v>
                </c:pt>
                <c:pt idx="15">
                  <c:v>0.16012408226636823</c:v>
                </c:pt>
                <c:pt idx="16">
                  <c:v>0.10892159542643776</c:v>
                </c:pt>
                <c:pt idx="17">
                  <c:v>-1.4589501073994718E-2</c:v>
                </c:pt>
                <c:pt idx="18">
                  <c:v>0.1121501852938122</c:v>
                </c:pt>
                <c:pt idx="19">
                  <c:v>5.605633170507484E-2</c:v>
                </c:pt>
                <c:pt idx="20">
                  <c:v>-7.4437432222340658E-2</c:v>
                </c:pt>
                <c:pt idx="21">
                  <c:v>-4.5171671049431081E-2</c:v>
                </c:pt>
                <c:pt idx="22">
                  <c:v>1.2521235428846172E-2</c:v>
                </c:pt>
                <c:pt idx="23">
                  <c:v>-3.7311950843479609E-2</c:v>
                </c:pt>
                <c:pt idx="24">
                  <c:v>4.1196412832771291E-2</c:v>
                </c:pt>
                <c:pt idx="25">
                  <c:v>6.6569386131643357E-2</c:v>
                </c:pt>
                <c:pt idx="26">
                  <c:v>6.8472426807599362E-3</c:v>
                </c:pt>
                <c:pt idx="27">
                  <c:v>3.6292869122993718E-2</c:v>
                </c:pt>
                <c:pt idx="28">
                  <c:v>5.5444514687130603E-2</c:v>
                </c:pt>
                <c:pt idx="29">
                  <c:v>-5.4453127595114705E-2</c:v>
                </c:pt>
                <c:pt idx="30">
                  <c:v>-7.6066918574538026E-2</c:v>
                </c:pt>
                <c:pt idx="31">
                  <c:v>-0.10095709098992983</c:v>
                </c:pt>
                <c:pt idx="32">
                  <c:v>3.5959404665082124E-3</c:v>
                </c:pt>
                <c:pt idx="33">
                  <c:v>-6.4907508272084954E-2</c:v>
                </c:pt>
                <c:pt idx="34">
                  <c:v>0.11473551979174713</c:v>
                </c:pt>
                <c:pt idx="35">
                  <c:v>0.44269467048431027</c:v>
                </c:pt>
                <c:pt idx="36">
                  <c:v>0.24868653035268856</c:v>
                </c:pt>
                <c:pt idx="37">
                  <c:v>2.6014959221844394E-2</c:v>
                </c:pt>
                <c:pt idx="38">
                  <c:v>-8.9258503332472594E-2</c:v>
                </c:pt>
                <c:pt idx="39">
                  <c:v>-0.16531705337404187</c:v>
                </c:pt>
                <c:pt idx="40">
                  <c:v>-0.1737095174229992</c:v>
                </c:pt>
                <c:pt idx="41">
                  <c:v>-0.19729704618315644</c:v>
                </c:pt>
                <c:pt idx="42">
                  <c:v>4.8276241613579808E-3</c:v>
                </c:pt>
                <c:pt idx="43">
                  <c:v>-1.6083451220379038E-3</c:v>
                </c:pt>
                <c:pt idx="44">
                  <c:v>-3.2504337901623922E-3</c:v>
                </c:pt>
                <c:pt idx="45">
                  <c:v>-5.6141193669405016E-2</c:v>
                </c:pt>
                <c:pt idx="46">
                  <c:v>6.6143757019711702E-2</c:v>
                </c:pt>
                <c:pt idx="47">
                  <c:v>1.6124693454981558E-2</c:v>
                </c:pt>
                <c:pt idx="48">
                  <c:v>3.757881350886929E-2</c:v>
                </c:pt>
                <c:pt idx="49">
                  <c:v>7.7812567147895306E-2</c:v>
                </c:pt>
                <c:pt idx="50">
                  <c:v>-5.0012847599654062E-2</c:v>
                </c:pt>
                <c:pt idx="51">
                  <c:v>-0.14292917948749914</c:v>
                </c:pt>
                <c:pt idx="52">
                  <c:v>-7.352127092461881E-3</c:v>
                </c:pt>
                <c:pt idx="53">
                  <c:v>-3.867793754172468E-3</c:v>
                </c:pt>
                <c:pt idx="54">
                  <c:v>-2.353760514890265E-2</c:v>
                </c:pt>
                <c:pt idx="55">
                  <c:v>7.3398617745655162E-2</c:v>
                </c:pt>
                <c:pt idx="56">
                  <c:v>4.9816960847036296E-2</c:v>
                </c:pt>
                <c:pt idx="57">
                  <c:v>5.8471869951329108E-2</c:v>
                </c:pt>
                <c:pt idx="58">
                  <c:v>-4.1238189302271057E-2</c:v>
                </c:pt>
                <c:pt idx="59">
                  <c:v>-2.6341834334068188E-2</c:v>
                </c:pt>
                <c:pt idx="60">
                  <c:v>2.4052224955342351E-2</c:v>
                </c:pt>
                <c:pt idx="61">
                  <c:v>6.7019176891394108E-4</c:v>
                </c:pt>
                <c:pt idx="62">
                  <c:v>-5.5982895244903512E-2</c:v>
                </c:pt>
                <c:pt idx="63">
                  <c:v>-5.1243116275808138E-2</c:v>
                </c:pt>
                <c:pt idx="64">
                  <c:v>-4.0472462786411534E-2</c:v>
                </c:pt>
                <c:pt idx="65">
                  <c:v>5.3185040983101166E-2</c:v>
                </c:pt>
                <c:pt idx="66">
                  <c:v>1.8002745208438066E-2</c:v>
                </c:pt>
                <c:pt idx="67">
                  <c:v>-1.1173898937405938E-3</c:v>
                </c:pt>
                <c:pt idx="68">
                  <c:v>-9.2153734313817782E-3</c:v>
                </c:pt>
                <c:pt idx="69">
                  <c:v>-5.3119008585973793E-2</c:v>
                </c:pt>
                <c:pt idx="70">
                  <c:v>-4.8374344196490726E-2</c:v>
                </c:pt>
                <c:pt idx="71">
                  <c:v>5.6481893109845487E-4</c:v>
                </c:pt>
                <c:pt idx="72">
                  <c:v>-4.1647530484145684E-2</c:v>
                </c:pt>
                <c:pt idx="73">
                  <c:v>3.1491701915472778E-2</c:v>
                </c:pt>
                <c:pt idx="74">
                  <c:v>-8.5704897128281943E-2</c:v>
                </c:pt>
                <c:pt idx="75">
                  <c:v>-0.1203925120611495</c:v>
                </c:pt>
                <c:pt idx="76">
                  <c:v>5.0936469988045907E-2</c:v>
                </c:pt>
                <c:pt idx="77">
                  <c:v>-3.6395953399594436E-2</c:v>
                </c:pt>
                <c:pt idx="78">
                  <c:v>-3.4185174877323206E-4</c:v>
                </c:pt>
                <c:pt idx="79">
                  <c:v>0.10041388250013845</c:v>
                </c:pt>
                <c:pt idx="80">
                  <c:v>7.3001503478909921E-2</c:v>
                </c:pt>
                <c:pt idx="81">
                  <c:v>4.4015802596172542E-2</c:v>
                </c:pt>
                <c:pt idx="82">
                  <c:v>5.6987033759975568E-2</c:v>
                </c:pt>
                <c:pt idx="83">
                  <c:v>-6.5421686207628282E-2</c:v>
                </c:pt>
                <c:pt idx="84">
                  <c:v>-5.2345454092721372E-2</c:v>
                </c:pt>
                <c:pt idx="85">
                  <c:v>3.1319046083256613E-2</c:v>
                </c:pt>
                <c:pt idx="86">
                  <c:v>5.105817120302001E-2</c:v>
                </c:pt>
                <c:pt idx="87">
                  <c:v>-8.5248697260742468E-2</c:v>
                </c:pt>
                <c:pt idx="88">
                  <c:v>3.9145377387254723E-2</c:v>
                </c:pt>
                <c:pt idx="89">
                  <c:v>3.7878501414715188E-2</c:v>
                </c:pt>
                <c:pt idx="90">
                  <c:v>-5.8792181741964267E-3</c:v>
                </c:pt>
                <c:pt idx="91">
                  <c:v>9.0091899522683469E-2</c:v>
                </c:pt>
                <c:pt idx="92">
                  <c:v>-5.4297908791567668E-3</c:v>
                </c:pt>
                <c:pt idx="93">
                  <c:v>-7.6031841231123776E-2</c:v>
                </c:pt>
                <c:pt idx="94">
                  <c:v>-7.8764921407977723E-2</c:v>
                </c:pt>
                <c:pt idx="95">
                  <c:v>1.144993921639733E-2</c:v>
                </c:pt>
                <c:pt idx="96">
                  <c:v>2.7602750035388392E-2</c:v>
                </c:pt>
                <c:pt idx="97">
                  <c:v>-3.0286172729897278E-2</c:v>
                </c:pt>
                <c:pt idx="98">
                  <c:v>4.3526116342592222E-2</c:v>
                </c:pt>
                <c:pt idx="99">
                  <c:v>7.5408622936778982E-2</c:v>
                </c:pt>
                <c:pt idx="100">
                  <c:v>-9.9874610019948917E-3</c:v>
                </c:pt>
                <c:pt idx="101">
                  <c:v>-1.0228117974174972E-2</c:v>
                </c:pt>
                <c:pt idx="102">
                  <c:v>0.10219241195163549</c:v>
                </c:pt>
                <c:pt idx="103">
                  <c:v>6.2071633301670627E-2</c:v>
                </c:pt>
                <c:pt idx="104">
                  <c:v>-8.7390477748183301E-2</c:v>
                </c:pt>
                <c:pt idx="105">
                  <c:v>-3.99987774218186E-2</c:v>
                </c:pt>
                <c:pt idx="106">
                  <c:v>6.3466603026880369E-2</c:v>
                </c:pt>
                <c:pt idx="107">
                  <c:v>4.3214521596568661E-2</c:v>
                </c:pt>
                <c:pt idx="108">
                  <c:v>0.11086962540105284</c:v>
                </c:pt>
                <c:pt idx="109">
                  <c:v>5.2837089213614782E-2</c:v>
                </c:pt>
                <c:pt idx="110">
                  <c:v>-4.996862902142471E-2</c:v>
                </c:pt>
                <c:pt idx="111">
                  <c:v>4.1200432489626751E-2</c:v>
                </c:pt>
                <c:pt idx="112">
                  <c:v>-2.0987860087523236E-2</c:v>
                </c:pt>
                <c:pt idx="113">
                  <c:v>-0.12098423095378584</c:v>
                </c:pt>
                <c:pt idx="114">
                  <c:v>-6.5222132585674539E-2</c:v>
                </c:pt>
                <c:pt idx="115">
                  <c:v>-9.5939183110340748E-2</c:v>
                </c:pt>
                <c:pt idx="116">
                  <c:v>7.6728203730142969E-2</c:v>
                </c:pt>
                <c:pt idx="117">
                  <c:v>-7.3786381160624248E-2</c:v>
                </c:pt>
                <c:pt idx="118">
                  <c:v>3.9283669913219459E-2</c:v>
                </c:pt>
                <c:pt idx="119">
                  <c:v>1.2592189652149463E-2</c:v>
                </c:pt>
                <c:pt idx="120">
                  <c:v>-1.1568620539214904E-2</c:v>
                </c:pt>
                <c:pt idx="121">
                  <c:v>7.9527324468094976E-2</c:v>
                </c:pt>
                <c:pt idx="122">
                  <c:v>-3.8670870063449443E-2</c:v>
                </c:pt>
                <c:pt idx="123">
                  <c:v>-0.10404331567916447</c:v>
                </c:pt>
                <c:pt idx="124">
                  <c:v>-0.1191325417418715</c:v>
                </c:pt>
                <c:pt idx="125">
                  <c:v>-7.3998135648479749E-2</c:v>
                </c:pt>
                <c:pt idx="126">
                  <c:v>-6.5763806726678878E-2</c:v>
                </c:pt>
                <c:pt idx="127">
                  <c:v>2.4645491080299519E-2</c:v>
                </c:pt>
                <c:pt idx="128">
                  <c:v>5.4264849654017441E-2</c:v>
                </c:pt>
                <c:pt idx="129">
                  <c:v>-0.11339625608535918</c:v>
                </c:pt>
                <c:pt idx="130">
                  <c:v>-3.4913063680359666E-2</c:v>
                </c:pt>
                <c:pt idx="131">
                  <c:v>-2.8501117324818685E-2</c:v>
                </c:pt>
                <c:pt idx="132">
                  <c:v>0.11008591237401791</c:v>
                </c:pt>
                <c:pt idx="133">
                  <c:v>-5.2913385412849762E-2</c:v>
                </c:pt>
                <c:pt idx="134">
                  <c:v>-0.11832687628771434</c:v>
                </c:pt>
                <c:pt idx="135">
                  <c:v>-0.11846494769437189</c:v>
                </c:pt>
                <c:pt idx="136">
                  <c:v>9.61603691875315E-2</c:v>
                </c:pt>
                <c:pt idx="137">
                  <c:v>-7.3384625988727609E-2</c:v>
                </c:pt>
                <c:pt idx="138">
                  <c:v>0.21022433510229047</c:v>
                </c:pt>
                <c:pt idx="139">
                  <c:v>0.1903558001692055</c:v>
                </c:pt>
                <c:pt idx="140">
                  <c:v>1.5264066415462912E-2</c:v>
                </c:pt>
                <c:pt idx="141">
                  <c:v>2.0130600736371265E-2</c:v>
                </c:pt>
                <c:pt idx="142">
                  <c:v>0.16707554202322028</c:v>
                </c:pt>
                <c:pt idx="143">
                  <c:v>7.8269511141132397E-2</c:v>
                </c:pt>
                <c:pt idx="144">
                  <c:v>0.11743322105724695</c:v>
                </c:pt>
              </c:numCache>
            </c:numRef>
          </c:xVal>
          <c:yVal>
            <c:numRef>
              <c:f>'Lag of one, entire sample size'!$C$25:$C$169</c:f>
              <c:numCache>
                <c:formatCode>General</c:formatCode>
                <c:ptCount val="145"/>
                <c:pt idx="0">
                  <c:v>2.2672824401675933E-2</c:v>
                </c:pt>
                <c:pt idx="1">
                  <c:v>-1.7826794629679319E-2</c:v>
                </c:pt>
                <c:pt idx="2">
                  <c:v>3.7919847449406401E-2</c:v>
                </c:pt>
                <c:pt idx="3">
                  <c:v>3.829613240433136E-3</c:v>
                </c:pt>
                <c:pt idx="4">
                  <c:v>-5.9784867408655892E-4</c:v>
                </c:pt>
                <c:pt idx="5">
                  <c:v>3.3297388415350515E-2</c:v>
                </c:pt>
                <c:pt idx="6">
                  <c:v>6.3587347380590076E-3</c:v>
                </c:pt>
                <c:pt idx="7">
                  <c:v>-8.7567575943566484E-2</c:v>
                </c:pt>
                <c:pt idx="8">
                  <c:v>-1.7129124151263116E-2</c:v>
                </c:pt>
                <c:pt idx="9">
                  <c:v>1.3728826331689828E-2</c:v>
                </c:pt>
                <c:pt idx="10">
                  <c:v>-1.9255127718392957E-2</c:v>
                </c:pt>
                <c:pt idx="11">
                  <c:v>-2.9456653225360833E-2</c:v>
                </c:pt>
                <c:pt idx="12">
                  <c:v>3.3079143220606892E-2</c:v>
                </c:pt>
                <c:pt idx="13">
                  <c:v>-6.2889888611839612E-2</c:v>
                </c:pt>
                <c:pt idx="14">
                  <c:v>-6.9783876416206134E-2</c:v>
                </c:pt>
                <c:pt idx="15">
                  <c:v>-1.9515398986564583E-2</c:v>
                </c:pt>
                <c:pt idx="16">
                  <c:v>4.5289897079189831E-2</c:v>
                </c:pt>
                <c:pt idx="17">
                  <c:v>8.6808466123593039E-2</c:v>
                </c:pt>
                <c:pt idx="18">
                  <c:v>-3.9651490591563532E-2</c:v>
                </c:pt>
                <c:pt idx="19">
                  <c:v>2.4498401480248164E-2</c:v>
                </c:pt>
                <c:pt idx="20">
                  <c:v>5.1369655365913112E-2</c:v>
                </c:pt>
                <c:pt idx="21">
                  <c:v>2.9384254864359451E-3</c:v>
                </c:pt>
                <c:pt idx="22">
                  <c:v>-2.7204982161996509E-2</c:v>
                </c:pt>
                <c:pt idx="23">
                  <c:v>4.9177080189311377E-3</c:v>
                </c:pt>
                <c:pt idx="24">
                  <c:v>-2.3182593909749204E-2</c:v>
                </c:pt>
                <c:pt idx="25">
                  <c:v>-1.9776218344828518E-2</c:v>
                </c:pt>
                <c:pt idx="26">
                  <c:v>2.7201083741033912E-3</c:v>
                </c:pt>
                <c:pt idx="27">
                  <c:v>2.6500608385473939E-2</c:v>
                </c:pt>
                <c:pt idx="28">
                  <c:v>-4.7968457461249392E-2</c:v>
                </c:pt>
                <c:pt idx="29">
                  <c:v>8.147244856241101E-2</c:v>
                </c:pt>
                <c:pt idx="30">
                  <c:v>6.0738278369440457E-3</c:v>
                </c:pt>
                <c:pt idx="31">
                  <c:v>-1.3149156729226577E-2</c:v>
                </c:pt>
                <c:pt idx="32">
                  <c:v>-3.9368081915979881E-2</c:v>
                </c:pt>
                <c:pt idx="33">
                  <c:v>-3.0211925263242123E-3</c:v>
                </c:pt>
                <c:pt idx="34">
                  <c:v>-2.0959552295167418E-2</c:v>
                </c:pt>
                <c:pt idx="35">
                  <c:v>-8.7334082745255115E-4</c:v>
                </c:pt>
                <c:pt idx="36">
                  <c:v>0.12445697232486938</c:v>
                </c:pt>
                <c:pt idx="37">
                  <c:v>9.9676759465083073E-2</c:v>
                </c:pt>
                <c:pt idx="38">
                  <c:v>2.1471618601320012E-2</c:v>
                </c:pt>
                <c:pt idx="39">
                  <c:v>-1.9038203682875565E-2</c:v>
                </c:pt>
                <c:pt idx="40">
                  <c:v>-2.2760997228164895E-2</c:v>
                </c:pt>
                <c:pt idx="41">
                  <c:v>-0.11708091673125215</c:v>
                </c:pt>
                <c:pt idx="42">
                  <c:v>-9.2959358028496433E-2</c:v>
                </c:pt>
                <c:pt idx="43">
                  <c:v>-4.238436142191826E-4</c:v>
                </c:pt>
                <c:pt idx="44">
                  <c:v>3.0105934759507673E-2</c:v>
                </c:pt>
                <c:pt idx="45">
                  <c:v>4.2810300046123149E-2</c:v>
                </c:pt>
                <c:pt idx="46">
                  <c:v>-2.0077277141486174E-2</c:v>
                </c:pt>
                <c:pt idx="47">
                  <c:v>1.3165341855880424E-2</c:v>
                </c:pt>
                <c:pt idx="48">
                  <c:v>1.0571242942203365E-2</c:v>
                </c:pt>
                <c:pt idx="49">
                  <c:v>-5.1070680325028539E-4</c:v>
                </c:pt>
                <c:pt idx="50">
                  <c:v>5.3182859037213308E-2</c:v>
                </c:pt>
                <c:pt idx="51">
                  <c:v>-8.7667996725596248E-3</c:v>
                </c:pt>
                <c:pt idx="52">
                  <c:v>-4.8097099894214568E-2</c:v>
                </c:pt>
                <c:pt idx="53">
                  <c:v>-1.6135945340345008E-2</c:v>
                </c:pt>
                <c:pt idx="54">
                  <c:v>2.9766168581125081E-2</c:v>
                </c:pt>
                <c:pt idx="55">
                  <c:v>-2.7283448972949001E-2</c:v>
                </c:pt>
                <c:pt idx="56">
                  <c:v>8.7892832841774612E-3</c:v>
                </c:pt>
                <c:pt idx="57">
                  <c:v>2.5315610887397449E-2</c:v>
                </c:pt>
                <c:pt idx="58">
                  <c:v>4.2871600253626817E-2</c:v>
                </c:pt>
                <c:pt idx="59">
                  <c:v>-7.9038937168832944E-3</c:v>
                </c:pt>
                <c:pt idx="60">
                  <c:v>-2.2445261205890184E-2</c:v>
                </c:pt>
                <c:pt idx="61">
                  <c:v>1.5682683827620944E-3</c:v>
                </c:pt>
                <c:pt idx="62">
                  <c:v>-3.4922775835418557E-4</c:v>
                </c:pt>
                <c:pt idx="63">
                  <c:v>-1.0719508086603879E-2</c:v>
                </c:pt>
                <c:pt idx="64">
                  <c:v>-1.8409178708683242E-2</c:v>
                </c:pt>
                <c:pt idx="65">
                  <c:v>-2.3687971213654652E-2</c:v>
                </c:pt>
                <c:pt idx="66">
                  <c:v>1.1989480580024157E-2</c:v>
                </c:pt>
                <c:pt idx="67">
                  <c:v>2.2315013366984722E-2</c:v>
                </c:pt>
                <c:pt idx="68">
                  <c:v>-4.5174032653559513E-3</c:v>
                </c:pt>
                <c:pt idx="69">
                  <c:v>8.5618402524806035E-3</c:v>
                </c:pt>
                <c:pt idx="70">
                  <c:v>-2.6185866879887443E-2</c:v>
                </c:pt>
                <c:pt idx="71">
                  <c:v>-1.7333961239833804E-2</c:v>
                </c:pt>
                <c:pt idx="72">
                  <c:v>1.3597772571786302E-2</c:v>
                </c:pt>
                <c:pt idx="73">
                  <c:v>-1.1395862005829573E-2</c:v>
                </c:pt>
                <c:pt idx="74">
                  <c:v>2.833475772560113E-2</c:v>
                </c:pt>
                <c:pt idx="75">
                  <c:v>-2.2139879801013701E-2</c:v>
                </c:pt>
                <c:pt idx="76">
                  <c:v>-1.8935884424004287E-2</c:v>
                </c:pt>
                <c:pt idx="77">
                  <c:v>2.9481658725552591E-2</c:v>
                </c:pt>
                <c:pt idx="78">
                  <c:v>-2.1905005470370543E-2</c:v>
                </c:pt>
                <c:pt idx="79">
                  <c:v>-1.7033823071156251E-2</c:v>
                </c:pt>
                <c:pt idx="80">
                  <c:v>6.3683025805955501E-3</c:v>
                </c:pt>
                <c:pt idx="81">
                  <c:v>1.7901940666645653E-2</c:v>
                </c:pt>
                <c:pt idx="82">
                  <c:v>2.2338624440310727E-2</c:v>
                </c:pt>
                <c:pt idx="83">
                  <c:v>4.716672668471085E-2</c:v>
                </c:pt>
                <c:pt idx="84">
                  <c:v>2.6855291755500943E-5</c:v>
                </c:pt>
                <c:pt idx="85">
                  <c:v>-3.8690754371668405E-2</c:v>
                </c:pt>
                <c:pt idx="86">
                  <c:v>-9.419988265855616E-3</c:v>
                </c:pt>
                <c:pt idx="87">
                  <c:v>5.0017096338954931E-2</c:v>
                </c:pt>
                <c:pt idx="88">
                  <c:v>-9.1631945109167459E-3</c:v>
                </c:pt>
                <c:pt idx="89">
                  <c:v>3.8495924677881786E-3</c:v>
                </c:pt>
                <c:pt idx="90">
                  <c:v>1.1805055180756049E-2</c:v>
                </c:pt>
                <c:pt idx="91">
                  <c:v>-3.1851136674510165E-2</c:v>
                </c:pt>
                <c:pt idx="92">
                  <c:v>1.1679453362849186E-2</c:v>
                </c:pt>
                <c:pt idx="93">
                  <c:v>-1.223842605641165E-3</c:v>
                </c:pt>
                <c:pt idx="94">
                  <c:v>-4.1885427782957438E-3</c:v>
                </c:pt>
                <c:pt idx="95">
                  <c:v>-1.8389746197488531E-2</c:v>
                </c:pt>
                <c:pt idx="96">
                  <c:v>-8.4859391864182936E-3</c:v>
                </c:pt>
                <c:pt idx="97">
                  <c:v>3.1354403283137058E-3</c:v>
                </c:pt>
                <c:pt idx="98">
                  <c:v>-5.3813756666096779E-3</c:v>
                </c:pt>
                <c:pt idx="99">
                  <c:v>1.8503564081316731E-2</c:v>
                </c:pt>
                <c:pt idx="100">
                  <c:v>1.9313780368496389E-2</c:v>
                </c:pt>
                <c:pt idx="101">
                  <c:v>-1.3772870147583639E-2</c:v>
                </c:pt>
                <c:pt idx="102">
                  <c:v>-4.2020530995801608E-2</c:v>
                </c:pt>
                <c:pt idx="103">
                  <c:v>-1.5949250804862366E-2</c:v>
                </c:pt>
                <c:pt idx="104">
                  <c:v>5.0552195747913996E-2</c:v>
                </c:pt>
                <c:pt idx="105">
                  <c:v>2.3413831208285506E-2</c:v>
                </c:pt>
                <c:pt idx="106">
                  <c:v>-2.0786130523550692E-2</c:v>
                </c:pt>
                <c:pt idx="107">
                  <c:v>2.6996382042647031E-3</c:v>
                </c:pt>
                <c:pt idx="108">
                  <c:v>-2.4795641337743361E-2</c:v>
                </c:pt>
                <c:pt idx="109">
                  <c:v>2.6992316158329997E-2</c:v>
                </c:pt>
                <c:pt idx="110">
                  <c:v>3.9359966616366593E-2</c:v>
                </c:pt>
                <c:pt idx="111">
                  <c:v>-5.2920056021078347E-3</c:v>
                </c:pt>
                <c:pt idx="112">
                  <c:v>1.7399770065503257E-2</c:v>
                </c:pt>
                <c:pt idx="113">
                  <c:v>2.6120019092799041E-3</c:v>
                </c:pt>
                <c:pt idx="114">
                  <c:v>-2.4510985745584017E-2</c:v>
                </c:pt>
                <c:pt idx="115">
                  <c:v>8.5506600844312136E-3</c:v>
                </c:pt>
                <c:pt idx="116">
                  <c:v>-2.7005949905077341E-2</c:v>
                </c:pt>
                <c:pt idx="117">
                  <c:v>1.679094309132198E-2</c:v>
                </c:pt>
                <c:pt idx="118">
                  <c:v>-5.7917228882586519E-2</c:v>
                </c:pt>
                <c:pt idx="119">
                  <c:v>1.0910645119429407E-2</c:v>
                </c:pt>
                <c:pt idx="120">
                  <c:v>2.3319344598092651E-2</c:v>
                </c:pt>
                <c:pt idx="121">
                  <c:v>-2.1639300948916973E-2</c:v>
                </c:pt>
                <c:pt idx="122">
                  <c:v>4.0840503178366669E-2</c:v>
                </c:pt>
                <c:pt idx="123">
                  <c:v>-3.7503271065916097E-2</c:v>
                </c:pt>
                <c:pt idx="124">
                  <c:v>-8.2362250381932095E-2</c:v>
                </c:pt>
                <c:pt idx="125">
                  <c:v>-5.966508977186586E-2</c:v>
                </c:pt>
                <c:pt idx="126">
                  <c:v>-3.7944562971439472E-2</c:v>
                </c:pt>
                <c:pt idx="127">
                  <c:v>1.980197714503671E-2</c:v>
                </c:pt>
                <c:pt idx="128">
                  <c:v>-1.5089339562043662E-2</c:v>
                </c:pt>
                <c:pt idx="129">
                  <c:v>4.4866089414892708E-2</c:v>
                </c:pt>
                <c:pt idx="130">
                  <c:v>2.6681026208157679E-2</c:v>
                </c:pt>
                <c:pt idx="131">
                  <c:v>-8.010939256113174E-3</c:v>
                </c:pt>
                <c:pt idx="132">
                  <c:v>4.0928726294718748E-3</c:v>
                </c:pt>
                <c:pt idx="133">
                  <c:v>2.920900576464075E-2</c:v>
                </c:pt>
                <c:pt idx="134">
                  <c:v>1.826023058465287E-2</c:v>
                </c:pt>
                <c:pt idx="135">
                  <c:v>-4.1910654189172447E-2</c:v>
                </c:pt>
                <c:pt idx="136">
                  <c:v>-5.7375520381996566E-2</c:v>
                </c:pt>
                <c:pt idx="137">
                  <c:v>2.9714295282731808E-2</c:v>
                </c:pt>
                <c:pt idx="138">
                  <c:v>-0.10116678937322618</c:v>
                </c:pt>
                <c:pt idx="139">
                  <c:v>0.13917405017064549</c:v>
                </c:pt>
                <c:pt idx="140">
                  <c:v>4.0011661345065203E-2</c:v>
                </c:pt>
                <c:pt idx="141">
                  <c:v>5.4241165028621596E-3</c:v>
                </c:pt>
                <c:pt idx="142">
                  <c:v>-1.4494453157180093E-2</c:v>
                </c:pt>
                <c:pt idx="143">
                  <c:v>3.2028077935452037E-2</c:v>
                </c:pt>
                <c:pt idx="144">
                  <c:v>2.4961905428062744E-2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D-4A04-A037-634BDABE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154095"/>
        <c:axId val="1"/>
      </c:scatterChart>
      <c:valAx>
        <c:axId val="1069154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Variable 1</a:t>
                </a:r>
              </a:p>
            </c:rich>
          </c:tx>
          <c:layout>
            <c:manualLayout>
              <c:xMode val="edge"/>
              <c:yMode val="edge"/>
              <c:x val="0.42448024617575625"/>
              <c:y val="0.780346820809248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35260115606936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915409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 Variable 1 Line Fit  Plot</a:t>
            </a:r>
          </a:p>
        </c:rich>
      </c:tx>
      <c:layout>
        <c:manualLayout>
          <c:xMode val="edge"/>
          <c:yMode val="edge"/>
          <c:x val="0.24739646249507266"/>
          <c:y val="4.65117599466295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170110499345"/>
          <c:y val="0.36046613958637919"/>
          <c:w val="0.55208473735742536"/>
          <c:h val="0.3546521695930505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Data!$J$8:$J$152</c:f>
              <c:numCache>
                <c:formatCode>General</c:formatCode>
                <c:ptCount val="145"/>
                <c:pt idx="0">
                  <c:v>-3.2496793029883397E-2</c:v>
                </c:pt>
                <c:pt idx="1">
                  <c:v>2.6018767821702826E-2</c:v>
                </c:pt>
                <c:pt idx="2">
                  <c:v>-5.3185742922254274E-2</c:v>
                </c:pt>
                <c:pt idx="3">
                  <c:v>-2.2125634928655838E-2</c:v>
                </c:pt>
                <c:pt idx="4">
                  <c:v>-3.1022848579715382E-2</c:v>
                </c:pt>
                <c:pt idx="5">
                  <c:v>-6.815028723134324E-2</c:v>
                </c:pt>
                <c:pt idx="6">
                  <c:v>-6.8519229646050214E-2</c:v>
                </c:pt>
                <c:pt idx="7">
                  <c:v>0.11422750446604377</c:v>
                </c:pt>
                <c:pt idx="8">
                  <c:v>-9.7021026156238512E-3</c:v>
                </c:pt>
                <c:pt idx="9">
                  <c:v>-5.304136083806657E-2</c:v>
                </c:pt>
                <c:pt idx="10">
                  <c:v>-4.405026514064482E-2</c:v>
                </c:pt>
                <c:pt idx="11">
                  <c:v>2.3004627836035159E-3</c:v>
                </c:pt>
                <c:pt idx="12">
                  <c:v>-0.11550372706050467</c:v>
                </c:pt>
                <c:pt idx="13">
                  <c:v>-6.748797223081919E-2</c:v>
                </c:pt>
                <c:pt idx="14">
                  <c:v>3.9410976173143888E-2</c:v>
                </c:pt>
                <c:pt idx="15">
                  <c:v>0.16012408226636823</c:v>
                </c:pt>
                <c:pt idx="16">
                  <c:v>0.10892159542643776</c:v>
                </c:pt>
                <c:pt idx="17">
                  <c:v>-1.4589501073994718E-2</c:v>
                </c:pt>
                <c:pt idx="18">
                  <c:v>0.1121501852938122</c:v>
                </c:pt>
                <c:pt idx="19">
                  <c:v>5.605633170507484E-2</c:v>
                </c:pt>
                <c:pt idx="20">
                  <c:v>-7.4437432222340658E-2</c:v>
                </c:pt>
                <c:pt idx="21">
                  <c:v>-4.5171671049431081E-2</c:v>
                </c:pt>
                <c:pt idx="22">
                  <c:v>1.2521235428846172E-2</c:v>
                </c:pt>
                <c:pt idx="23">
                  <c:v>-3.7311950843479609E-2</c:v>
                </c:pt>
                <c:pt idx="24">
                  <c:v>4.1196412832771291E-2</c:v>
                </c:pt>
                <c:pt idx="25">
                  <c:v>6.6569386131643357E-2</c:v>
                </c:pt>
                <c:pt idx="26">
                  <c:v>6.8472426807599362E-3</c:v>
                </c:pt>
                <c:pt idx="27">
                  <c:v>3.6292869122993718E-2</c:v>
                </c:pt>
                <c:pt idx="28">
                  <c:v>5.5444514687130603E-2</c:v>
                </c:pt>
                <c:pt idx="29">
                  <c:v>-5.4453127595114705E-2</c:v>
                </c:pt>
                <c:pt idx="30">
                  <c:v>-7.6066918574538026E-2</c:v>
                </c:pt>
                <c:pt idx="31">
                  <c:v>-0.10095709098992983</c:v>
                </c:pt>
                <c:pt idx="32">
                  <c:v>3.5959404665082124E-3</c:v>
                </c:pt>
                <c:pt idx="33">
                  <c:v>-6.4907508272084954E-2</c:v>
                </c:pt>
                <c:pt idx="34">
                  <c:v>0.11473551979174713</c:v>
                </c:pt>
                <c:pt idx="35">
                  <c:v>0.44269467048431027</c:v>
                </c:pt>
                <c:pt idx="36">
                  <c:v>0.24868653035268856</c:v>
                </c:pt>
                <c:pt idx="37">
                  <c:v>2.6014959221844394E-2</c:v>
                </c:pt>
                <c:pt idx="38">
                  <c:v>-8.9258503332472594E-2</c:v>
                </c:pt>
                <c:pt idx="39">
                  <c:v>-0.16531705337404187</c:v>
                </c:pt>
                <c:pt idx="40">
                  <c:v>-0.1737095174229992</c:v>
                </c:pt>
                <c:pt idx="41">
                  <c:v>-0.19729704618315644</c:v>
                </c:pt>
                <c:pt idx="42">
                  <c:v>4.8276241613579808E-3</c:v>
                </c:pt>
                <c:pt idx="43">
                  <c:v>-1.6083451220379038E-3</c:v>
                </c:pt>
                <c:pt idx="44">
                  <c:v>-3.2504337901623922E-3</c:v>
                </c:pt>
                <c:pt idx="45">
                  <c:v>-5.6141193669405016E-2</c:v>
                </c:pt>
                <c:pt idx="46">
                  <c:v>6.6143757019711702E-2</c:v>
                </c:pt>
                <c:pt idx="47">
                  <c:v>1.6124693454981558E-2</c:v>
                </c:pt>
                <c:pt idx="48">
                  <c:v>3.757881350886929E-2</c:v>
                </c:pt>
                <c:pt idx="49">
                  <c:v>7.7812567147895306E-2</c:v>
                </c:pt>
                <c:pt idx="50">
                  <c:v>-5.0012847599654062E-2</c:v>
                </c:pt>
                <c:pt idx="51">
                  <c:v>-0.14292917948749914</c:v>
                </c:pt>
                <c:pt idx="52">
                  <c:v>-7.352127092461881E-3</c:v>
                </c:pt>
                <c:pt idx="53">
                  <c:v>-3.867793754172468E-3</c:v>
                </c:pt>
                <c:pt idx="54">
                  <c:v>-2.353760514890265E-2</c:v>
                </c:pt>
                <c:pt idx="55">
                  <c:v>7.3398617745655162E-2</c:v>
                </c:pt>
                <c:pt idx="56">
                  <c:v>4.9816960847036296E-2</c:v>
                </c:pt>
                <c:pt idx="57">
                  <c:v>5.8471869951329108E-2</c:v>
                </c:pt>
                <c:pt idx="58">
                  <c:v>-4.1238189302271057E-2</c:v>
                </c:pt>
                <c:pt idx="59">
                  <c:v>-2.6341834334068188E-2</c:v>
                </c:pt>
                <c:pt idx="60">
                  <c:v>2.4052224955342351E-2</c:v>
                </c:pt>
                <c:pt idx="61">
                  <c:v>6.7019176891394108E-4</c:v>
                </c:pt>
                <c:pt idx="62">
                  <c:v>-5.5982895244903512E-2</c:v>
                </c:pt>
                <c:pt idx="63">
                  <c:v>-5.1243116275808138E-2</c:v>
                </c:pt>
                <c:pt idx="64">
                  <c:v>-4.0472462786411534E-2</c:v>
                </c:pt>
                <c:pt idx="65">
                  <c:v>5.3185040983101166E-2</c:v>
                </c:pt>
                <c:pt idx="66">
                  <c:v>1.8002745208438066E-2</c:v>
                </c:pt>
                <c:pt idx="67">
                  <c:v>-1.1173898937405938E-3</c:v>
                </c:pt>
                <c:pt idx="68">
                  <c:v>-9.2153734313817782E-3</c:v>
                </c:pt>
                <c:pt idx="69">
                  <c:v>-5.3119008585973793E-2</c:v>
                </c:pt>
                <c:pt idx="70">
                  <c:v>-4.8374344196490726E-2</c:v>
                </c:pt>
                <c:pt idx="71">
                  <c:v>5.6481893109845487E-4</c:v>
                </c:pt>
                <c:pt idx="72">
                  <c:v>-4.1647530484145684E-2</c:v>
                </c:pt>
                <c:pt idx="73">
                  <c:v>3.1491701915472778E-2</c:v>
                </c:pt>
                <c:pt idx="74">
                  <c:v>-8.5704897128281943E-2</c:v>
                </c:pt>
                <c:pt idx="75">
                  <c:v>-0.1203925120611495</c:v>
                </c:pt>
                <c:pt idx="76">
                  <c:v>5.0936469988045907E-2</c:v>
                </c:pt>
                <c:pt idx="77">
                  <c:v>-3.6395953399594436E-2</c:v>
                </c:pt>
                <c:pt idx="78">
                  <c:v>-3.4185174877323206E-4</c:v>
                </c:pt>
                <c:pt idx="79">
                  <c:v>0.10041388250013845</c:v>
                </c:pt>
                <c:pt idx="80">
                  <c:v>7.3001503478909921E-2</c:v>
                </c:pt>
                <c:pt idx="81">
                  <c:v>4.4015802596172542E-2</c:v>
                </c:pt>
                <c:pt idx="82">
                  <c:v>5.6987033759975568E-2</c:v>
                </c:pt>
                <c:pt idx="83">
                  <c:v>-6.5421686207628282E-2</c:v>
                </c:pt>
                <c:pt idx="84">
                  <c:v>-5.2345454092721372E-2</c:v>
                </c:pt>
                <c:pt idx="85">
                  <c:v>3.1319046083256613E-2</c:v>
                </c:pt>
                <c:pt idx="86">
                  <c:v>5.105817120302001E-2</c:v>
                </c:pt>
                <c:pt idx="87">
                  <c:v>-8.5248697260742468E-2</c:v>
                </c:pt>
                <c:pt idx="88">
                  <c:v>3.9145377387254723E-2</c:v>
                </c:pt>
                <c:pt idx="89">
                  <c:v>3.7878501414715188E-2</c:v>
                </c:pt>
                <c:pt idx="90">
                  <c:v>-5.8792181741964267E-3</c:v>
                </c:pt>
                <c:pt idx="91">
                  <c:v>9.0091899522683469E-2</c:v>
                </c:pt>
                <c:pt idx="92">
                  <c:v>-5.4297908791567668E-3</c:v>
                </c:pt>
                <c:pt idx="93">
                  <c:v>-7.6031841231123776E-2</c:v>
                </c:pt>
                <c:pt idx="94">
                  <c:v>-7.8764921407977723E-2</c:v>
                </c:pt>
                <c:pt idx="95">
                  <c:v>1.144993921639733E-2</c:v>
                </c:pt>
                <c:pt idx="96">
                  <c:v>2.7602750035388392E-2</c:v>
                </c:pt>
                <c:pt idx="97">
                  <c:v>-3.0286172729897278E-2</c:v>
                </c:pt>
                <c:pt idx="98">
                  <c:v>4.3526116342592222E-2</c:v>
                </c:pt>
                <c:pt idx="99">
                  <c:v>7.5408622936778982E-2</c:v>
                </c:pt>
                <c:pt idx="100">
                  <c:v>-9.9874610019948917E-3</c:v>
                </c:pt>
                <c:pt idx="101">
                  <c:v>-1.0228117974174972E-2</c:v>
                </c:pt>
                <c:pt idx="102">
                  <c:v>0.10219241195163549</c:v>
                </c:pt>
                <c:pt idx="103">
                  <c:v>6.2071633301670627E-2</c:v>
                </c:pt>
                <c:pt idx="104">
                  <c:v>-8.7390477748183301E-2</c:v>
                </c:pt>
                <c:pt idx="105">
                  <c:v>-3.99987774218186E-2</c:v>
                </c:pt>
                <c:pt idx="106">
                  <c:v>6.3466603026880369E-2</c:v>
                </c:pt>
                <c:pt idx="107">
                  <c:v>4.3214521596568661E-2</c:v>
                </c:pt>
                <c:pt idx="108">
                  <c:v>0.11086962540105284</c:v>
                </c:pt>
                <c:pt idx="109">
                  <c:v>5.2837089213614782E-2</c:v>
                </c:pt>
                <c:pt idx="110">
                  <c:v>-4.996862902142471E-2</c:v>
                </c:pt>
                <c:pt idx="111">
                  <c:v>4.1200432489626751E-2</c:v>
                </c:pt>
                <c:pt idx="112">
                  <c:v>-2.0987860087523236E-2</c:v>
                </c:pt>
                <c:pt idx="113">
                  <c:v>-0.12098423095378584</c:v>
                </c:pt>
                <c:pt idx="114">
                  <c:v>-6.5222132585674539E-2</c:v>
                </c:pt>
                <c:pt idx="115">
                  <c:v>-9.5939183110340748E-2</c:v>
                </c:pt>
                <c:pt idx="116">
                  <c:v>7.6728203730142969E-2</c:v>
                </c:pt>
                <c:pt idx="117">
                  <c:v>-7.3786381160624248E-2</c:v>
                </c:pt>
                <c:pt idx="118">
                  <c:v>3.9283669913219459E-2</c:v>
                </c:pt>
                <c:pt idx="119">
                  <c:v>1.2592189652149463E-2</c:v>
                </c:pt>
                <c:pt idx="120">
                  <c:v>-1.1568620539214904E-2</c:v>
                </c:pt>
                <c:pt idx="121">
                  <c:v>7.9527324468094976E-2</c:v>
                </c:pt>
                <c:pt idx="122">
                  <c:v>-3.8670870063449443E-2</c:v>
                </c:pt>
                <c:pt idx="123">
                  <c:v>-0.10404331567916447</c:v>
                </c:pt>
                <c:pt idx="124">
                  <c:v>-0.1191325417418715</c:v>
                </c:pt>
                <c:pt idx="125">
                  <c:v>-7.3998135648479749E-2</c:v>
                </c:pt>
                <c:pt idx="126">
                  <c:v>-6.5763806726678878E-2</c:v>
                </c:pt>
                <c:pt idx="127">
                  <c:v>2.4645491080299519E-2</c:v>
                </c:pt>
                <c:pt idx="128">
                  <c:v>5.4264849654017441E-2</c:v>
                </c:pt>
                <c:pt idx="129">
                  <c:v>-0.11339625608535918</c:v>
                </c:pt>
                <c:pt idx="130">
                  <c:v>-3.4913063680359666E-2</c:v>
                </c:pt>
                <c:pt idx="131">
                  <c:v>-2.8501117324818685E-2</c:v>
                </c:pt>
                <c:pt idx="132">
                  <c:v>0.11008591237401791</c:v>
                </c:pt>
                <c:pt idx="133">
                  <c:v>-5.2913385412849762E-2</c:v>
                </c:pt>
                <c:pt idx="134">
                  <c:v>-0.11832687628771434</c:v>
                </c:pt>
                <c:pt idx="135">
                  <c:v>-0.11846494769437189</c:v>
                </c:pt>
                <c:pt idx="136">
                  <c:v>9.61603691875315E-2</c:v>
                </c:pt>
                <c:pt idx="137">
                  <c:v>-7.3384625988727609E-2</c:v>
                </c:pt>
                <c:pt idx="138">
                  <c:v>0.21022433510229047</c:v>
                </c:pt>
                <c:pt idx="139">
                  <c:v>0.1903558001692055</c:v>
                </c:pt>
                <c:pt idx="140">
                  <c:v>1.5264066415462912E-2</c:v>
                </c:pt>
                <c:pt idx="141">
                  <c:v>2.0130600736371265E-2</c:v>
                </c:pt>
                <c:pt idx="142">
                  <c:v>0.16707554202322028</c:v>
                </c:pt>
                <c:pt idx="143">
                  <c:v>7.8269511141132397E-2</c:v>
                </c:pt>
                <c:pt idx="144">
                  <c:v>0.11743322105724695</c:v>
                </c:pt>
              </c:numCache>
            </c:numRef>
          </c:xVal>
          <c:yVal>
            <c:numRef>
              <c:f>Data!$H$8:$H$152</c:f>
              <c:numCache>
                <c:formatCode>General</c:formatCode>
                <c:ptCount val="145"/>
                <c:pt idx="0">
                  <c:v>0</c:v>
                </c:pt>
                <c:pt idx="1">
                  <c:v>1.0875476873989189E-3</c:v>
                </c:pt>
                <c:pt idx="2">
                  <c:v>5.4333063004674412E-4</c:v>
                </c:pt>
                <c:pt idx="3">
                  <c:v>-1.147240116223692E-2</c:v>
                </c:pt>
                <c:pt idx="4">
                  <c:v>-2.2223136784710124E-2</c:v>
                </c:pt>
                <c:pt idx="5">
                  <c:v>-1.4714470354002541E-2</c:v>
                </c:pt>
                <c:pt idx="6">
                  <c:v>-4.1915332399234916E-2</c:v>
                </c:pt>
                <c:pt idx="7">
                  <c:v>-5.9630468882465246E-3</c:v>
                </c:pt>
                <c:pt idx="8">
                  <c:v>-2.3601700674181818E-2</c:v>
                </c:pt>
                <c:pt idx="9">
                  <c:v>-2.3545077751520128E-2</c:v>
                </c:pt>
                <c:pt idx="10">
                  <c:v>-5.0139035870412664E-2</c:v>
                </c:pt>
                <c:pt idx="11">
                  <c:v>-2.7398974188114503E-2</c:v>
                </c:pt>
                <c:pt idx="12">
                  <c:v>-4.8586932789807573E-2</c:v>
                </c:pt>
                <c:pt idx="13">
                  <c:v>-0.11043103832626307</c:v>
                </c:pt>
                <c:pt idx="14">
                  <c:v>-4.1351655549586933E-2</c:v>
                </c:pt>
                <c:pt idx="15">
                  <c:v>9.4707951541618762E-2</c:v>
                </c:pt>
                <c:pt idx="16">
                  <c:v>0.12312350228770096</c:v>
                </c:pt>
                <c:pt idx="17">
                  <c:v>7.6862402351278156E-2</c:v>
                </c:pt>
                <c:pt idx="18">
                  <c:v>4.0476682132441918E-2</c:v>
                </c:pt>
                <c:pt idx="19">
                  <c:v>6.4760521360483075E-2</c:v>
                </c:pt>
                <c:pt idx="20">
                  <c:v>-1.1104942840271764E-3</c:v>
                </c:pt>
                <c:pt idx="21">
                  <c:v>-2.8742468865654094E-2</c:v>
                </c:pt>
                <c:pt idx="22">
                  <c:v>-1.7883372474401363E-2</c:v>
                </c:pt>
                <c:pt idx="23">
                  <c:v>-2.1177262011307273E-2</c:v>
                </c:pt>
                <c:pt idx="24">
                  <c:v>6.5185416002419535E-3</c:v>
                </c:pt>
                <c:pt idx="25">
                  <c:v>2.7957557635053767E-2</c:v>
                </c:pt>
                <c:pt idx="26">
                  <c:v>8.0091961317772607E-3</c:v>
                </c:pt>
                <c:pt idx="27">
                  <c:v>5.2716782172404206E-2</c:v>
                </c:pt>
                <c:pt idx="28">
                  <c:v>-8.1411575836997738E-3</c:v>
                </c:pt>
                <c:pt idx="29">
                  <c:v>4.3195198042135084E-2</c:v>
                </c:pt>
                <c:pt idx="30">
                  <c:v>-4.7564402152799216E-2</c:v>
                </c:pt>
                <c:pt idx="31">
                  <c:v>-8.4476899300465952E-2</c:v>
                </c:pt>
                <c:pt idx="32">
                  <c:v>-3.6389703399905562E-2</c:v>
                </c:pt>
                <c:pt idx="33">
                  <c:v>-4.8728399554360383E-2</c:v>
                </c:pt>
                <c:pt idx="34">
                  <c:v>6.1006024620554884E-2</c:v>
                </c:pt>
                <c:pt idx="35">
                  <c:v>0.31417368789875727</c:v>
                </c:pt>
                <c:pt idx="36">
                  <c:v>0.30162189326589062</c:v>
                </c:pt>
                <c:pt idx="37">
                  <c:v>0.11858839499998282</c:v>
                </c:pt>
                <c:pt idx="38">
                  <c:v>-4.1541906209645672E-2</c:v>
                </c:pt>
                <c:pt idx="39">
                  <c:v>-0.13610674488491639</c:v>
                </c:pt>
                <c:pt idx="40">
                  <c:v>-0.14579408523631701</c:v>
                </c:pt>
                <c:pt idx="41">
                  <c:v>-0.25687772496623479</c:v>
                </c:pt>
                <c:pt idx="42">
                  <c:v>-8.9105618592744629E-2</c:v>
                </c:pt>
                <c:pt idx="43">
                  <c:v>-1.1441648845455247E-3</c:v>
                </c:pt>
                <c:pt idx="44">
                  <c:v>2.8218576649502489E-2</c:v>
                </c:pt>
                <c:pt idx="45">
                  <c:v>3.3333364197584386E-3</c:v>
                </c:pt>
                <c:pt idx="46">
                  <c:v>2.7354003082042486E-2</c:v>
                </c:pt>
                <c:pt idx="47">
                  <c:v>2.504793886917191E-2</c:v>
                </c:pt>
                <c:pt idx="48">
                  <c:v>3.770134086808348E-2</c:v>
                </c:pt>
                <c:pt idx="49">
                  <c:v>5.5213628210286497E-2</c:v>
                </c:pt>
                <c:pt idx="50">
                  <c:v>1.8061327470354292E-2</c:v>
                </c:pt>
                <c:pt idx="51">
                  <c:v>-0.10992421859792049</c:v>
                </c:pt>
                <c:pt idx="52">
                  <c:v>-5.2899542482766661E-2</c:v>
                </c:pt>
                <c:pt idx="53">
                  <c:v>-1.8462062839735331E-2</c:v>
                </c:pt>
                <c:pt idx="54">
                  <c:v>1.3460663139545694E-2</c:v>
                </c:pt>
                <c:pt idx="55">
                  <c:v>2.5303880310698579E-2</c:v>
                </c:pt>
                <c:pt idx="56">
                  <c:v>4.4617065488806694E-2</c:v>
                </c:pt>
                <c:pt idx="57">
                  <c:v>6.7294460305904913E-2</c:v>
                </c:pt>
                <c:pt idx="58">
                  <c:v>1.398624197473987E-2</c:v>
                </c:pt>
                <c:pt idx="59">
                  <c:v>-2.6202372394024072E-2</c:v>
                </c:pt>
                <c:pt idx="60">
                  <c:v>-4.9285462011492047E-3</c:v>
                </c:pt>
                <c:pt idx="61">
                  <c:v>2.467309418458621E-3</c:v>
                </c:pt>
                <c:pt idx="62">
                  <c:v>-3.9713688268022171E-2</c:v>
                </c:pt>
                <c:pt idx="63">
                  <c:v>-4.6715394915541768E-2</c:v>
                </c:pt>
                <c:pt idx="64">
                  <c:v>-4.6750333090135314E-2</c:v>
                </c:pt>
                <c:pt idx="65">
                  <c:v>1.4533514616167758E-2</c:v>
                </c:pt>
                <c:pt idx="66">
                  <c:v>2.5206814033346316E-2</c:v>
                </c:pt>
                <c:pt idx="67">
                  <c:v>2.1943615299879985E-2</c:v>
                </c:pt>
                <c:pt idx="68">
                  <c:v>-1.0644060045946667E-2</c:v>
                </c:pt>
                <c:pt idx="69">
                  <c:v>-2.8767248294324321E-2</c:v>
                </c:pt>
                <c:pt idx="70">
                  <c:v>-6.0142909664533027E-2</c:v>
                </c:pt>
                <c:pt idx="71">
                  <c:v>-1.6509808963812253E-2</c:v>
                </c:pt>
                <c:pt idx="72">
                  <c:v>-1.5578505587688448E-2</c:v>
                </c:pt>
                <c:pt idx="73">
                  <c:v>1.1408109313961967E-2</c:v>
                </c:pt>
                <c:pt idx="74">
                  <c:v>-3.2153209583808615E-2</c:v>
                </c:pt>
                <c:pt idx="75">
                  <c:v>-0.10728042848015333</c:v>
                </c:pt>
                <c:pt idx="76">
                  <c:v>1.7687535942727154E-2</c:v>
                </c:pt>
                <c:pt idx="77">
                  <c:v>4.0376905460769736E-3</c:v>
                </c:pt>
                <c:pt idx="78">
                  <c:v>-2.1725226488804188E-2</c:v>
                </c:pt>
                <c:pt idx="79">
                  <c:v>5.4753327643674354E-2</c:v>
                </c:pt>
                <c:pt idx="80">
                  <c:v>5.8673401685173036E-2</c:v>
                </c:pt>
                <c:pt idx="81">
                  <c:v>4.9606824075987904E-2</c:v>
                </c:pt>
                <c:pt idx="82">
                  <c:v>6.3262196777966531E-2</c:v>
                </c:pt>
                <c:pt idx="83">
                  <c:v>1.0940920128590542E-3</c:v>
                </c:pt>
                <c:pt idx="84">
                  <c:v>-3.6752465992995441E-2</c:v>
                </c:pt>
                <c:pt idx="85">
                  <c:v>-1.6009490016910495E-2</c:v>
                </c:pt>
                <c:pt idx="86">
                  <c:v>2.7289925482180667E-2</c:v>
                </c:pt>
                <c:pt idx="87">
                  <c:v>-1.0146648495743229E-2</c:v>
                </c:pt>
                <c:pt idx="88">
                  <c:v>1.9080264583135904E-2</c:v>
                </c:pt>
                <c:pt idx="89">
                  <c:v>3.1192679395612887E-2</c:v>
                </c:pt>
                <c:pt idx="90">
                  <c:v>8.0494129279437936E-3</c:v>
                </c:pt>
                <c:pt idx="91">
                  <c:v>3.2600152934241226E-2</c:v>
                </c:pt>
                <c:pt idx="92">
                  <c:v>8.2432202992298309E-3</c:v>
                </c:pt>
                <c:pt idx="93">
                  <c:v>-5.4837143032933175E-2</c:v>
                </c:pt>
                <c:pt idx="94">
                  <c:v>-5.9744250649290245E-2</c:v>
                </c:pt>
                <c:pt idx="95">
                  <c:v>-9.8295096137977975E-3</c:v>
                </c:pt>
                <c:pt idx="96">
                  <c:v>1.1554143556649509E-2</c:v>
                </c:pt>
                <c:pt idx="97">
                  <c:v>-1.7966290271483491E-2</c:v>
                </c:pt>
                <c:pt idx="98">
                  <c:v>2.5975486403260521E-2</c:v>
                </c:pt>
                <c:pt idx="99">
                  <c:v>7.2519409468583984E-2</c:v>
                </c:pt>
                <c:pt idx="100">
                  <c:v>1.2638398871722849E-2</c:v>
                </c:pt>
                <c:pt idx="101">
                  <c:v>-2.0619287202735703E-2</c:v>
                </c:pt>
                <c:pt idx="102">
                  <c:v>3.1030625390976976E-2</c:v>
                </c:pt>
                <c:pt idx="103">
                  <c:v>2.8587960123302506E-2</c:v>
                </c:pt>
                <c:pt idx="104">
                  <c:v>-1.1133718248455321E-2</c:v>
                </c:pt>
                <c:pt idx="105">
                  <c:v>-4.5906737085989512E-3</c:v>
                </c:pt>
                <c:pt idx="106">
                  <c:v>2.4742489145906956E-2</c:v>
                </c:pt>
                <c:pt idx="107">
                  <c:v>3.3835049048802961E-2</c:v>
                </c:pt>
                <c:pt idx="108">
                  <c:v>5.4422434021073975E-2</c:v>
                </c:pt>
                <c:pt idx="109">
                  <c:v>6.4966511728311666E-2</c:v>
                </c:pt>
                <c:pt idx="110">
                  <c:v>4.2698613121653723E-3</c:v>
                </c:pt>
                <c:pt idx="111">
                  <c:v>2.4411986688838119E-2</c:v>
                </c:pt>
                <c:pt idx="112">
                  <c:v>2.9063753072145616E-3</c:v>
                </c:pt>
                <c:pt idx="113">
                  <c:v>-8.2949082980751015E-2</c:v>
                </c:pt>
                <c:pt idx="114">
                  <c:v>-7.0441797120781954E-2</c:v>
                </c:pt>
                <c:pt idx="115">
                  <c:v>-5.9210841840203046E-2</c:v>
                </c:pt>
                <c:pt idx="116">
                  <c:v>2.7947725106547111E-2</c:v>
                </c:pt>
                <c:pt idx="117">
                  <c:v>-3.5226502815340621E-2</c:v>
                </c:pt>
                <c:pt idx="118">
                  <c:v>-2.9575484917816485E-2</c:v>
                </c:pt>
                <c:pt idx="119">
                  <c:v>2.0282682164653371E-2</c:v>
                </c:pt>
                <c:pt idx="120">
                  <c:v>1.552022875909697E-2</c:v>
                </c:pt>
                <c:pt idx="121">
                  <c:v>3.5303716711073754E-2</c:v>
                </c:pt>
                <c:pt idx="122">
                  <c:v>1.3779745598017593E-2</c:v>
                </c:pt>
                <c:pt idx="123">
                  <c:v>-0.11102440183706122</c:v>
                </c:pt>
                <c:pt idx="124">
                  <c:v>-0.16660733476121831</c:v>
                </c:pt>
                <c:pt idx="125">
                  <c:v>-0.11183303016344379</c:v>
                </c:pt>
                <c:pt idx="126">
                  <c:v>-8.4260343617739847E-2</c:v>
                </c:pt>
                <c:pt idx="127">
                  <c:v>3.7740327982847113E-2</c:v>
                </c:pt>
                <c:pt idx="128">
                  <c:v>2.3899569198845713E-2</c:v>
                </c:pt>
                <c:pt idx="129">
                  <c:v>-3.530220129665735E-2</c:v>
                </c:pt>
                <c:pt idx="130">
                  <c:v>2.2909517465557624E-3</c:v>
                </c:pt>
                <c:pt idx="131">
                  <c:v>-2.7844026171173229E-2</c:v>
                </c:pt>
                <c:pt idx="132">
                  <c:v>8.2753961028912276E-2</c:v>
                </c:pt>
                <c:pt idx="133">
                  <c:v>-7.9739458391442277E-3</c:v>
                </c:pt>
                <c:pt idx="134">
                  <c:v>-6.5412265186168078E-2</c:v>
                </c:pt>
                <c:pt idx="135">
                  <c:v>-0.12568127768062354</c:v>
                </c:pt>
                <c:pt idx="136">
                  <c:v>1.1388646964008811E-2</c:v>
                </c:pt>
                <c:pt idx="137">
                  <c:v>-2.2017622141068536E-2</c:v>
                </c:pt>
                <c:pt idx="138">
                  <c:v>4.8662945798927541E-2</c:v>
                </c:pt>
                <c:pt idx="139">
                  <c:v>0.27488316404660607</c:v>
                </c:pt>
                <c:pt idx="140">
                  <c:v>5.1282608403126706E-2</c:v>
                </c:pt>
                <c:pt idx="141">
                  <c:v>2.015372261162417E-2</c:v>
                </c:pt>
                <c:pt idx="142">
                  <c:v>0.10466931854512723</c:v>
                </c:pt>
                <c:pt idx="143">
                  <c:v>8.807716427583813E-2</c:v>
                </c:pt>
                <c:pt idx="144">
                  <c:v>0.10884474589988909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3-4108-BB06-A5CD8B884D4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Data!$J$8:$J$152</c:f>
              <c:numCache>
                <c:formatCode>General</c:formatCode>
                <c:ptCount val="145"/>
                <c:pt idx="0">
                  <c:v>-3.2496793029883397E-2</c:v>
                </c:pt>
                <c:pt idx="1">
                  <c:v>2.6018767821702826E-2</c:v>
                </c:pt>
                <c:pt idx="2">
                  <c:v>-5.3185742922254274E-2</c:v>
                </c:pt>
                <c:pt idx="3">
                  <c:v>-2.2125634928655838E-2</c:v>
                </c:pt>
                <c:pt idx="4">
                  <c:v>-3.1022848579715382E-2</c:v>
                </c:pt>
                <c:pt idx="5">
                  <c:v>-6.815028723134324E-2</c:v>
                </c:pt>
                <c:pt idx="6">
                  <c:v>-6.8519229646050214E-2</c:v>
                </c:pt>
                <c:pt idx="7">
                  <c:v>0.11422750446604377</c:v>
                </c:pt>
                <c:pt idx="8">
                  <c:v>-9.7021026156238512E-3</c:v>
                </c:pt>
                <c:pt idx="9">
                  <c:v>-5.304136083806657E-2</c:v>
                </c:pt>
                <c:pt idx="10">
                  <c:v>-4.405026514064482E-2</c:v>
                </c:pt>
                <c:pt idx="11">
                  <c:v>2.3004627836035159E-3</c:v>
                </c:pt>
                <c:pt idx="12">
                  <c:v>-0.11550372706050467</c:v>
                </c:pt>
                <c:pt idx="13">
                  <c:v>-6.748797223081919E-2</c:v>
                </c:pt>
                <c:pt idx="14">
                  <c:v>3.9410976173143888E-2</c:v>
                </c:pt>
                <c:pt idx="15">
                  <c:v>0.16012408226636823</c:v>
                </c:pt>
                <c:pt idx="16">
                  <c:v>0.10892159542643776</c:v>
                </c:pt>
                <c:pt idx="17">
                  <c:v>-1.4589501073994718E-2</c:v>
                </c:pt>
                <c:pt idx="18">
                  <c:v>0.1121501852938122</c:v>
                </c:pt>
                <c:pt idx="19">
                  <c:v>5.605633170507484E-2</c:v>
                </c:pt>
                <c:pt idx="20">
                  <c:v>-7.4437432222340658E-2</c:v>
                </c:pt>
                <c:pt idx="21">
                  <c:v>-4.5171671049431081E-2</c:v>
                </c:pt>
                <c:pt idx="22">
                  <c:v>1.2521235428846172E-2</c:v>
                </c:pt>
                <c:pt idx="23">
                  <c:v>-3.7311950843479609E-2</c:v>
                </c:pt>
                <c:pt idx="24">
                  <c:v>4.1196412832771291E-2</c:v>
                </c:pt>
                <c:pt idx="25">
                  <c:v>6.6569386131643357E-2</c:v>
                </c:pt>
                <c:pt idx="26">
                  <c:v>6.8472426807599362E-3</c:v>
                </c:pt>
                <c:pt idx="27">
                  <c:v>3.6292869122993718E-2</c:v>
                </c:pt>
                <c:pt idx="28">
                  <c:v>5.5444514687130603E-2</c:v>
                </c:pt>
                <c:pt idx="29">
                  <c:v>-5.4453127595114705E-2</c:v>
                </c:pt>
                <c:pt idx="30">
                  <c:v>-7.6066918574538026E-2</c:v>
                </c:pt>
                <c:pt idx="31">
                  <c:v>-0.10095709098992983</c:v>
                </c:pt>
                <c:pt idx="32">
                  <c:v>3.5959404665082124E-3</c:v>
                </c:pt>
                <c:pt idx="33">
                  <c:v>-6.4907508272084954E-2</c:v>
                </c:pt>
                <c:pt idx="34">
                  <c:v>0.11473551979174713</c:v>
                </c:pt>
                <c:pt idx="35">
                  <c:v>0.44269467048431027</c:v>
                </c:pt>
                <c:pt idx="36">
                  <c:v>0.24868653035268856</c:v>
                </c:pt>
                <c:pt idx="37">
                  <c:v>2.6014959221844394E-2</c:v>
                </c:pt>
                <c:pt idx="38">
                  <c:v>-8.9258503332472594E-2</c:v>
                </c:pt>
                <c:pt idx="39">
                  <c:v>-0.16531705337404187</c:v>
                </c:pt>
                <c:pt idx="40">
                  <c:v>-0.1737095174229992</c:v>
                </c:pt>
                <c:pt idx="41">
                  <c:v>-0.19729704618315644</c:v>
                </c:pt>
                <c:pt idx="42">
                  <c:v>4.8276241613579808E-3</c:v>
                </c:pt>
                <c:pt idx="43">
                  <c:v>-1.6083451220379038E-3</c:v>
                </c:pt>
                <c:pt idx="44">
                  <c:v>-3.2504337901623922E-3</c:v>
                </c:pt>
                <c:pt idx="45">
                  <c:v>-5.6141193669405016E-2</c:v>
                </c:pt>
                <c:pt idx="46">
                  <c:v>6.6143757019711702E-2</c:v>
                </c:pt>
                <c:pt idx="47">
                  <c:v>1.6124693454981558E-2</c:v>
                </c:pt>
                <c:pt idx="48">
                  <c:v>3.757881350886929E-2</c:v>
                </c:pt>
                <c:pt idx="49">
                  <c:v>7.7812567147895306E-2</c:v>
                </c:pt>
                <c:pt idx="50">
                  <c:v>-5.0012847599654062E-2</c:v>
                </c:pt>
                <c:pt idx="51">
                  <c:v>-0.14292917948749914</c:v>
                </c:pt>
                <c:pt idx="52">
                  <c:v>-7.352127092461881E-3</c:v>
                </c:pt>
                <c:pt idx="53">
                  <c:v>-3.867793754172468E-3</c:v>
                </c:pt>
                <c:pt idx="54">
                  <c:v>-2.353760514890265E-2</c:v>
                </c:pt>
                <c:pt idx="55">
                  <c:v>7.3398617745655162E-2</c:v>
                </c:pt>
                <c:pt idx="56">
                  <c:v>4.9816960847036296E-2</c:v>
                </c:pt>
                <c:pt idx="57">
                  <c:v>5.8471869951329108E-2</c:v>
                </c:pt>
                <c:pt idx="58">
                  <c:v>-4.1238189302271057E-2</c:v>
                </c:pt>
                <c:pt idx="59">
                  <c:v>-2.6341834334068188E-2</c:v>
                </c:pt>
                <c:pt idx="60">
                  <c:v>2.4052224955342351E-2</c:v>
                </c:pt>
                <c:pt idx="61">
                  <c:v>6.7019176891394108E-4</c:v>
                </c:pt>
                <c:pt idx="62">
                  <c:v>-5.5982895244903512E-2</c:v>
                </c:pt>
                <c:pt idx="63">
                  <c:v>-5.1243116275808138E-2</c:v>
                </c:pt>
                <c:pt idx="64">
                  <c:v>-4.0472462786411534E-2</c:v>
                </c:pt>
                <c:pt idx="65">
                  <c:v>5.3185040983101166E-2</c:v>
                </c:pt>
                <c:pt idx="66">
                  <c:v>1.8002745208438066E-2</c:v>
                </c:pt>
                <c:pt idx="67">
                  <c:v>-1.1173898937405938E-3</c:v>
                </c:pt>
                <c:pt idx="68">
                  <c:v>-9.2153734313817782E-3</c:v>
                </c:pt>
                <c:pt idx="69">
                  <c:v>-5.3119008585973793E-2</c:v>
                </c:pt>
                <c:pt idx="70">
                  <c:v>-4.8374344196490726E-2</c:v>
                </c:pt>
                <c:pt idx="71">
                  <c:v>5.6481893109845487E-4</c:v>
                </c:pt>
                <c:pt idx="72">
                  <c:v>-4.1647530484145684E-2</c:v>
                </c:pt>
                <c:pt idx="73">
                  <c:v>3.1491701915472778E-2</c:v>
                </c:pt>
                <c:pt idx="74">
                  <c:v>-8.5704897128281943E-2</c:v>
                </c:pt>
                <c:pt idx="75">
                  <c:v>-0.1203925120611495</c:v>
                </c:pt>
                <c:pt idx="76">
                  <c:v>5.0936469988045907E-2</c:v>
                </c:pt>
                <c:pt idx="77">
                  <c:v>-3.6395953399594436E-2</c:v>
                </c:pt>
                <c:pt idx="78">
                  <c:v>-3.4185174877323206E-4</c:v>
                </c:pt>
                <c:pt idx="79">
                  <c:v>0.10041388250013845</c:v>
                </c:pt>
                <c:pt idx="80">
                  <c:v>7.3001503478909921E-2</c:v>
                </c:pt>
                <c:pt idx="81">
                  <c:v>4.4015802596172542E-2</c:v>
                </c:pt>
                <c:pt idx="82">
                  <c:v>5.6987033759975568E-2</c:v>
                </c:pt>
                <c:pt idx="83">
                  <c:v>-6.5421686207628282E-2</c:v>
                </c:pt>
                <c:pt idx="84">
                  <c:v>-5.2345454092721372E-2</c:v>
                </c:pt>
                <c:pt idx="85">
                  <c:v>3.1319046083256613E-2</c:v>
                </c:pt>
                <c:pt idx="86">
                  <c:v>5.105817120302001E-2</c:v>
                </c:pt>
                <c:pt idx="87">
                  <c:v>-8.5248697260742468E-2</c:v>
                </c:pt>
                <c:pt idx="88">
                  <c:v>3.9145377387254723E-2</c:v>
                </c:pt>
                <c:pt idx="89">
                  <c:v>3.7878501414715188E-2</c:v>
                </c:pt>
                <c:pt idx="90">
                  <c:v>-5.8792181741964267E-3</c:v>
                </c:pt>
                <c:pt idx="91">
                  <c:v>9.0091899522683469E-2</c:v>
                </c:pt>
                <c:pt idx="92">
                  <c:v>-5.4297908791567668E-3</c:v>
                </c:pt>
                <c:pt idx="93">
                  <c:v>-7.6031841231123776E-2</c:v>
                </c:pt>
                <c:pt idx="94">
                  <c:v>-7.8764921407977723E-2</c:v>
                </c:pt>
                <c:pt idx="95">
                  <c:v>1.144993921639733E-2</c:v>
                </c:pt>
                <c:pt idx="96">
                  <c:v>2.7602750035388392E-2</c:v>
                </c:pt>
                <c:pt idx="97">
                  <c:v>-3.0286172729897278E-2</c:v>
                </c:pt>
                <c:pt idx="98">
                  <c:v>4.3526116342592222E-2</c:v>
                </c:pt>
                <c:pt idx="99">
                  <c:v>7.5408622936778982E-2</c:v>
                </c:pt>
                <c:pt idx="100">
                  <c:v>-9.9874610019948917E-3</c:v>
                </c:pt>
                <c:pt idx="101">
                  <c:v>-1.0228117974174972E-2</c:v>
                </c:pt>
                <c:pt idx="102">
                  <c:v>0.10219241195163549</c:v>
                </c:pt>
                <c:pt idx="103">
                  <c:v>6.2071633301670627E-2</c:v>
                </c:pt>
                <c:pt idx="104">
                  <c:v>-8.7390477748183301E-2</c:v>
                </c:pt>
                <c:pt idx="105">
                  <c:v>-3.99987774218186E-2</c:v>
                </c:pt>
                <c:pt idx="106">
                  <c:v>6.3466603026880369E-2</c:v>
                </c:pt>
                <c:pt idx="107">
                  <c:v>4.3214521596568661E-2</c:v>
                </c:pt>
                <c:pt idx="108">
                  <c:v>0.11086962540105284</c:v>
                </c:pt>
                <c:pt idx="109">
                  <c:v>5.2837089213614782E-2</c:v>
                </c:pt>
                <c:pt idx="110">
                  <c:v>-4.996862902142471E-2</c:v>
                </c:pt>
                <c:pt idx="111">
                  <c:v>4.1200432489626751E-2</c:v>
                </c:pt>
                <c:pt idx="112">
                  <c:v>-2.0987860087523236E-2</c:v>
                </c:pt>
                <c:pt idx="113">
                  <c:v>-0.12098423095378584</c:v>
                </c:pt>
                <c:pt idx="114">
                  <c:v>-6.5222132585674539E-2</c:v>
                </c:pt>
                <c:pt idx="115">
                  <c:v>-9.5939183110340748E-2</c:v>
                </c:pt>
                <c:pt idx="116">
                  <c:v>7.6728203730142969E-2</c:v>
                </c:pt>
                <c:pt idx="117">
                  <c:v>-7.3786381160624248E-2</c:v>
                </c:pt>
                <c:pt idx="118">
                  <c:v>3.9283669913219459E-2</c:v>
                </c:pt>
                <c:pt idx="119">
                  <c:v>1.2592189652149463E-2</c:v>
                </c:pt>
                <c:pt idx="120">
                  <c:v>-1.1568620539214904E-2</c:v>
                </c:pt>
                <c:pt idx="121">
                  <c:v>7.9527324468094976E-2</c:v>
                </c:pt>
                <c:pt idx="122">
                  <c:v>-3.8670870063449443E-2</c:v>
                </c:pt>
                <c:pt idx="123">
                  <c:v>-0.10404331567916447</c:v>
                </c:pt>
                <c:pt idx="124">
                  <c:v>-0.1191325417418715</c:v>
                </c:pt>
                <c:pt idx="125">
                  <c:v>-7.3998135648479749E-2</c:v>
                </c:pt>
                <c:pt idx="126">
                  <c:v>-6.5763806726678878E-2</c:v>
                </c:pt>
                <c:pt idx="127">
                  <c:v>2.4645491080299519E-2</c:v>
                </c:pt>
                <c:pt idx="128">
                  <c:v>5.4264849654017441E-2</c:v>
                </c:pt>
                <c:pt idx="129">
                  <c:v>-0.11339625608535918</c:v>
                </c:pt>
                <c:pt idx="130">
                  <c:v>-3.4913063680359666E-2</c:v>
                </c:pt>
                <c:pt idx="131">
                  <c:v>-2.8501117324818685E-2</c:v>
                </c:pt>
                <c:pt idx="132">
                  <c:v>0.11008591237401791</c:v>
                </c:pt>
                <c:pt idx="133">
                  <c:v>-5.2913385412849762E-2</c:v>
                </c:pt>
                <c:pt idx="134">
                  <c:v>-0.11832687628771434</c:v>
                </c:pt>
                <c:pt idx="135">
                  <c:v>-0.11846494769437189</c:v>
                </c:pt>
                <c:pt idx="136">
                  <c:v>9.61603691875315E-2</c:v>
                </c:pt>
                <c:pt idx="137">
                  <c:v>-7.3384625988727609E-2</c:v>
                </c:pt>
                <c:pt idx="138">
                  <c:v>0.21022433510229047</c:v>
                </c:pt>
                <c:pt idx="139">
                  <c:v>0.1903558001692055</c:v>
                </c:pt>
                <c:pt idx="140">
                  <c:v>1.5264066415462912E-2</c:v>
                </c:pt>
                <c:pt idx="141">
                  <c:v>2.0130600736371265E-2</c:v>
                </c:pt>
                <c:pt idx="142">
                  <c:v>0.16707554202322028</c:v>
                </c:pt>
                <c:pt idx="143">
                  <c:v>7.8269511141132397E-2</c:v>
                </c:pt>
                <c:pt idx="144">
                  <c:v>0.11743322105724695</c:v>
                </c:pt>
              </c:numCache>
            </c:numRef>
          </c:xVal>
          <c:yVal>
            <c:numRef>
              <c:f>'Lag of one, entire sample size'!$B$25:$B$169</c:f>
              <c:numCache>
                <c:formatCode>General</c:formatCode>
                <c:ptCount val="145"/>
                <c:pt idx="0">
                  <c:v>-2.2672824401675933E-2</c:v>
                </c:pt>
                <c:pt idx="1">
                  <c:v>1.8914342317078239E-2</c:v>
                </c:pt>
                <c:pt idx="2">
                  <c:v>-3.7376516819359655E-2</c:v>
                </c:pt>
                <c:pt idx="3">
                  <c:v>-1.5302014402670056E-2</c:v>
                </c:pt>
                <c:pt idx="4">
                  <c:v>-2.1625288110623565E-2</c:v>
                </c:pt>
                <c:pt idx="5">
                  <c:v>-4.8011858769353058E-2</c:v>
                </c:pt>
                <c:pt idx="6">
                  <c:v>-4.8274067137293923E-2</c:v>
                </c:pt>
                <c:pt idx="7">
                  <c:v>8.1604529055319952E-2</c:v>
                </c:pt>
                <c:pt idx="8">
                  <c:v>-6.4725765229187021E-3</c:v>
                </c:pt>
                <c:pt idx="9">
                  <c:v>-3.7273904083209956E-2</c:v>
                </c:pt>
                <c:pt idx="10">
                  <c:v>-3.0883908152019707E-2</c:v>
                </c:pt>
                <c:pt idx="11">
                  <c:v>2.0576790372463316E-3</c:v>
                </c:pt>
                <c:pt idx="12">
                  <c:v>-8.1666076010414465E-2</c:v>
                </c:pt>
                <c:pt idx="13">
                  <c:v>-4.7541149714423463E-2</c:v>
                </c:pt>
                <c:pt idx="14">
                  <c:v>2.8432220866619201E-2</c:v>
                </c:pt>
                <c:pt idx="15">
                  <c:v>0.11422335052818335</c:v>
                </c:pt>
                <c:pt idx="16">
                  <c:v>7.7833605208511125E-2</c:v>
                </c:pt>
                <c:pt idx="17">
                  <c:v>-9.9460637723148872E-3</c:v>
                </c:pt>
                <c:pt idx="18">
                  <c:v>8.012817272400545E-2</c:v>
                </c:pt>
                <c:pt idx="19">
                  <c:v>4.0262119880234912E-2</c:v>
                </c:pt>
                <c:pt idx="20">
                  <c:v>-5.2480149649940286E-2</c:v>
                </c:pt>
                <c:pt idx="21">
                  <c:v>-3.1680894352090039E-2</c:v>
                </c:pt>
                <c:pt idx="22">
                  <c:v>9.3216096875951473E-3</c:v>
                </c:pt>
                <c:pt idx="23">
                  <c:v>-2.6094970030238411E-2</c:v>
                </c:pt>
                <c:pt idx="24">
                  <c:v>2.9701135509991157E-2</c:v>
                </c:pt>
                <c:pt idx="25">
                  <c:v>4.7733775979882286E-2</c:v>
                </c:pt>
                <c:pt idx="26">
                  <c:v>5.2890877576738694E-3</c:v>
                </c:pt>
                <c:pt idx="27">
                  <c:v>2.6216173786930266E-2</c:v>
                </c:pt>
                <c:pt idx="28">
                  <c:v>3.982729987754962E-2</c:v>
                </c:pt>
                <c:pt idx="29">
                  <c:v>-3.8277250520275918E-2</c:v>
                </c:pt>
                <c:pt idx="30">
                  <c:v>-5.3638229989743262E-2</c:v>
                </c:pt>
                <c:pt idx="31">
                  <c:v>-7.1327742571239375E-2</c:v>
                </c:pt>
                <c:pt idx="32">
                  <c:v>2.9783785160743216E-3</c:v>
                </c:pt>
                <c:pt idx="33">
                  <c:v>-4.570720702803617E-2</c:v>
                </c:pt>
                <c:pt idx="34">
                  <c:v>8.1965576915722302E-2</c:v>
                </c:pt>
                <c:pt idx="35">
                  <c:v>0.31504702872620982</c:v>
                </c:pt>
                <c:pt idx="36">
                  <c:v>0.17716492094102124</c:v>
                </c:pt>
                <c:pt idx="37">
                  <c:v>1.8911635534899746E-2</c:v>
                </c:pt>
                <c:pt idx="38">
                  <c:v>-6.3013524810965685E-2</c:v>
                </c:pt>
                <c:pt idx="39">
                  <c:v>-0.11706854120204083</c:v>
                </c:pt>
                <c:pt idx="40">
                  <c:v>-0.12303308800815212</c:v>
                </c:pt>
                <c:pt idx="41">
                  <c:v>-0.13979680823498264</c:v>
                </c:pt>
                <c:pt idx="42">
                  <c:v>3.8537394357518085E-3</c:v>
                </c:pt>
                <c:pt idx="43">
                  <c:v>-7.2032127032634215E-4</c:v>
                </c:pt>
                <c:pt idx="44">
                  <c:v>-1.8873581100051829E-3</c:v>
                </c:pt>
                <c:pt idx="45">
                  <c:v>-3.9476963626364714E-2</c:v>
                </c:pt>
                <c:pt idx="46">
                  <c:v>4.743128022352866E-2</c:v>
                </c:pt>
                <c:pt idx="47">
                  <c:v>1.1882597013291486E-2</c:v>
                </c:pt>
                <c:pt idx="48">
                  <c:v>2.7130097925880114E-2</c:v>
                </c:pt>
                <c:pt idx="49">
                  <c:v>5.5724335013536783E-2</c:v>
                </c:pt>
                <c:pt idx="50">
                  <c:v>-3.5121531566859016E-2</c:v>
                </c:pt>
                <c:pt idx="51">
                  <c:v>-0.10115741892536087</c:v>
                </c:pt>
                <c:pt idx="52">
                  <c:v>-4.802442588552093E-3</c:v>
                </c:pt>
                <c:pt idx="53">
                  <c:v>-2.326117499390325E-3</c:v>
                </c:pt>
                <c:pt idx="54">
                  <c:v>-1.6305505441579386E-2</c:v>
                </c:pt>
                <c:pt idx="55">
                  <c:v>5.258732928364758E-2</c:v>
                </c:pt>
                <c:pt idx="56">
                  <c:v>3.5827782204629233E-2</c:v>
                </c:pt>
                <c:pt idx="57">
                  <c:v>4.1978849418507463E-2</c:v>
                </c:pt>
                <c:pt idx="58">
                  <c:v>-2.8885358278886945E-2</c:v>
                </c:pt>
                <c:pt idx="59">
                  <c:v>-1.8298478677140777E-2</c:v>
                </c:pt>
                <c:pt idx="60">
                  <c:v>1.7516715004740981E-2</c:v>
                </c:pt>
                <c:pt idx="61">
                  <c:v>8.9904103569652663E-4</c:v>
                </c:pt>
                <c:pt idx="62">
                  <c:v>-3.9364460509667985E-2</c:v>
                </c:pt>
                <c:pt idx="63">
                  <c:v>-3.5995886828937888E-2</c:v>
                </c:pt>
                <c:pt idx="64">
                  <c:v>-2.8341154381452072E-2</c:v>
                </c:pt>
                <c:pt idx="65">
                  <c:v>3.8221485829822412E-2</c:v>
                </c:pt>
                <c:pt idx="66">
                  <c:v>1.3217333453322159E-2</c:v>
                </c:pt>
                <c:pt idx="67">
                  <c:v>-3.7139806710473664E-4</c:v>
                </c:pt>
                <c:pt idx="68">
                  <c:v>-6.1266567805907156E-3</c:v>
                </c:pt>
                <c:pt idx="69">
                  <c:v>-3.7329088546804924E-2</c:v>
                </c:pt>
                <c:pt idx="70">
                  <c:v>-3.3957042784645584E-2</c:v>
                </c:pt>
                <c:pt idx="71">
                  <c:v>8.2415227602155065E-4</c:v>
                </c:pt>
                <c:pt idx="72">
                  <c:v>-2.9176278159474749E-2</c:v>
                </c:pt>
                <c:pt idx="73">
                  <c:v>2.280397131979154E-2</c:v>
                </c:pt>
                <c:pt idx="74">
                  <c:v>-6.0487967309409744E-2</c:v>
                </c:pt>
                <c:pt idx="75">
                  <c:v>-8.514054867913963E-2</c:v>
                </c:pt>
                <c:pt idx="76">
                  <c:v>3.6623420366731441E-2</c:v>
                </c:pt>
                <c:pt idx="77">
                  <c:v>-2.5443968179475619E-2</c:v>
                </c:pt>
                <c:pt idx="78">
                  <c:v>1.7977898156635588E-4</c:v>
                </c:pt>
                <c:pt idx="79">
                  <c:v>7.1787150714830605E-2</c:v>
                </c:pt>
                <c:pt idx="80">
                  <c:v>5.2305099104577486E-2</c:v>
                </c:pt>
                <c:pt idx="81">
                  <c:v>3.1704883409342251E-2</c:v>
                </c:pt>
                <c:pt idx="82">
                  <c:v>4.0923572337655804E-2</c:v>
                </c:pt>
                <c:pt idx="83">
                  <c:v>-4.6072634671851798E-2</c:v>
                </c:pt>
                <c:pt idx="84">
                  <c:v>-3.6779321284750942E-2</c:v>
                </c:pt>
                <c:pt idx="85">
                  <c:v>2.268126435475791E-2</c:v>
                </c:pt>
                <c:pt idx="86">
                  <c:v>3.6709913748036282E-2</c:v>
                </c:pt>
                <c:pt idx="87">
                  <c:v>-6.0163744834698163E-2</c:v>
                </c:pt>
                <c:pt idx="88">
                  <c:v>2.824345909405265E-2</c:v>
                </c:pt>
                <c:pt idx="89">
                  <c:v>2.7343086927824709E-2</c:v>
                </c:pt>
                <c:pt idx="90">
                  <c:v>-3.7556422528122559E-3</c:v>
                </c:pt>
                <c:pt idx="91">
                  <c:v>6.4451289608751391E-2</c:v>
                </c:pt>
                <c:pt idx="92">
                  <c:v>-3.4362330636193545E-3</c:v>
                </c:pt>
                <c:pt idx="93">
                  <c:v>-5.361330042729201E-2</c:v>
                </c:pt>
                <c:pt idx="94">
                  <c:v>-5.5555707870994502E-2</c:v>
                </c:pt>
                <c:pt idx="95">
                  <c:v>8.5602365836907317E-3</c:v>
                </c:pt>
                <c:pt idx="96">
                  <c:v>2.0040082743067802E-2</c:v>
                </c:pt>
                <c:pt idx="97">
                  <c:v>-2.1101730599797197E-2</c:v>
                </c:pt>
                <c:pt idx="98">
                  <c:v>3.1356862069870199E-2</c:v>
                </c:pt>
                <c:pt idx="99">
                  <c:v>5.4015845387267253E-2</c:v>
                </c:pt>
                <c:pt idx="100">
                  <c:v>-6.67538149677354E-3</c:v>
                </c:pt>
                <c:pt idx="101">
                  <c:v>-6.8464170551520648E-3</c:v>
                </c:pt>
                <c:pt idx="102">
                  <c:v>7.3051156386778587E-2</c:v>
                </c:pt>
                <c:pt idx="103">
                  <c:v>4.4537210928164872E-2</c:v>
                </c:pt>
                <c:pt idx="104">
                  <c:v>-6.1685913996369315E-2</c:v>
                </c:pt>
                <c:pt idx="105">
                  <c:v>-2.8004504916884457E-2</c:v>
                </c:pt>
                <c:pt idx="106">
                  <c:v>4.5528619669457648E-2</c:v>
                </c:pt>
                <c:pt idx="107">
                  <c:v>3.1135410844538258E-2</c:v>
                </c:pt>
                <c:pt idx="108">
                  <c:v>7.9218075358817336E-2</c:v>
                </c:pt>
                <c:pt idx="109">
                  <c:v>3.7974195569981668E-2</c:v>
                </c:pt>
                <c:pt idx="110">
                  <c:v>-3.5090105304201223E-2</c:v>
                </c:pt>
                <c:pt idx="111">
                  <c:v>2.9703992290945953E-2</c:v>
                </c:pt>
                <c:pt idx="112">
                  <c:v>-1.4493394758288695E-2</c:v>
                </c:pt>
                <c:pt idx="113">
                  <c:v>-8.556108489003092E-2</c:v>
                </c:pt>
                <c:pt idx="114">
                  <c:v>-4.5930811375197937E-2</c:v>
                </c:pt>
                <c:pt idx="115">
                  <c:v>-6.776150192463426E-2</c:v>
                </c:pt>
                <c:pt idx="116">
                  <c:v>5.4953675011624452E-2</c:v>
                </c:pt>
                <c:pt idx="117">
                  <c:v>-5.2017445906662602E-2</c:v>
                </c:pt>
                <c:pt idx="118">
                  <c:v>2.834174396477003E-2</c:v>
                </c:pt>
                <c:pt idx="119">
                  <c:v>9.3720370452239632E-3</c:v>
                </c:pt>
                <c:pt idx="120">
                  <c:v>-7.799115838995679E-3</c:v>
                </c:pt>
                <c:pt idx="121">
                  <c:v>5.6943017659990727E-2</c:v>
                </c:pt>
                <c:pt idx="122">
                  <c:v>-2.7060757580349072E-2</c:v>
                </c:pt>
                <c:pt idx="123">
                  <c:v>-7.3521130771145124E-2</c:v>
                </c:pt>
                <c:pt idx="124">
                  <c:v>-8.4245084379286211E-2</c:v>
                </c:pt>
                <c:pt idx="125">
                  <c:v>-5.2167940391577926E-2</c:v>
                </c:pt>
                <c:pt idx="126">
                  <c:v>-4.6315780646300375E-2</c:v>
                </c:pt>
                <c:pt idx="127">
                  <c:v>1.7938350837810403E-2</c:v>
                </c:pt>
                <c:pt idx="128">
                  <c:v>3.8988908760889375E-2</c:v>
                </c:pt>
                <c:pt idx="129">
                  <c:v>-8.0168290711550058E-2</c:v>
                </c:pt>
                <c:pt idx="130">
                  <c:v>-2.4390074461601918E-2</c:v>
                </c:pt>
                <c:pt idx="131">
                  <c:v>-1.9833086915060055E-2</c:v>
                </c:pt>
                <c:pt idx="132">
                  <c:v>7.8661088399440401E-2</c:v>
                </c:pt>
                <c:pt idx="133">
                  <c:v>-3.7182951603784979E-2</c:v>
                </c:pt>
                <c:pt idx="134">
                  <c:v>-8.3672495770820948E-2</c:v>
                </c:pt>
                <c:pt idx="135">
                  <c:v>-8.3770623491451091E-2</c:v>
                </c:pt>
                <c:pt idx="136">
                  <c:v>6.8764167346005378E-2</c:v>
                </c:pt>
                <c:pt idx="137">
                  <c:v>-5.1731917423800344E-2</c:v>
                </c:pt>
                <c:pt idx="138">
                  <c:v>0.14982973517215373</c:v>
                </c:pt>
                <c:pt idx="139">
                  <c:v>0.13570911387596057</c:v>
                </c:pt>
                <c:pt idx="140">
                  <c:v>1.1270947058061507E-2</c:v>
                </c:pt>
                <c:pt idx="141">
                  <c:v>1.4729606108762011E-2</c:v>
                </c:pt>
                <c:pt idx="142">
                  <c:v>0.11916377170230733</c:v>
                </c:pt>
                <c:pt idx="143">
                  <c:v>5.6049086340386092E-2</c:v>
                </c:pt>
                <c:pt idx="144">
                  <c:v>8.3882840471826342E-2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3-4108-BB06-A5CD8B884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59967"/>
        <c:axId val="1"/>
      </c:scatterChart>
      <c:valAx>
        <c:axId val="1100259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Variable 1</a:t>
                </a:r>
              </a:p>
            </c:rich>
          </c:tx>
          <c:layout>
            <c:manualLayout>
              <c:xMode val="edge"/>
              <c:yMode val="edge"/>
              <c:x val="0.30468827486235267"/>
              <c:y val="0.77907197910604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500001419426267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25996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000190735348349"/>
          <c:y val="0.41279186952633745"/>
          <c:w val="0.22916724946911995"/>
          <c:h val="0.250000709713133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2656256755210254"/>
          <c:y val="4.6242774566473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0465012779268"/>
          <c:y val="0.3583815028901734"/>
          <c:w val="0.74218938748521801"/>
          <c:h val="0.358381502890173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'Lag of one, entire sample size'!$F$25:$F$169</c:f>
              <c:numCache>
                <c:formatCode>General</c:formatCode>
                <c:ptCount val="145"/>
                <c:pt idx="0">
                  <c:v>0.34482758620689657</c:v>
                </c:pt>
                <c:pt idx="1">
                  <c:v>1.0344827586206897</c:v>
                </c:pt>
                <c:pt idx="2">
                  <c:v>1.7241379310344829</c:v>
                </c:pt>
                <c:pt idx="3">
                  <c:v>2.4137931034482758</c:v>
                </c:pt>
                <c:pt idx="4">
                  <c:v>3.1034482758620694</c:v>
                </c:pt>
                <c:pt idx="5">
                  <c:v>3.7931034482758621</c:v>
                </c:pt>
                <c:pt idx="6">
                  <c:v>4.4827586206896557</c:v>
                </c:pt>
                <c:pt idx="7">
                  <c:v>5.1724137931034484</c:v>
                </c:pt>
                <c:pt idx="8">
                  <c:v>5.862068965517242</c:v>
                </c:pt>
                <c:pt idx="9">
                  <c:v>6.5517241379310356</c:v>
                </c:pt>
                <c:pt idx="10">
                  <c:v>7.2413793103448283</c:v>
                </c:pt>
                <c:pt idx="11">
                  <c:v>7.931034482758621</c:v>
                </c:pt>
                <c:pt idx="12">
                  <c:v>8.6206896551724146</c:v>
                </c:pt>
                <c:pt idx="13">
                  <c:v>9.3103448275862082</c:v>
                </c:pt>
                <c:pt idx="14">
                  <c:v>10</c:v>
                </c:pt>
                <c:pt idx="15">
                  <c:v>10.689655172413794</c:v>
                </c:pt>
                <c:pt idx="16">
                  <c:v>11.379310344827587</c:v>
                </c:pt>
                <c:pt idx="17">
                  <c:v>12.068965517241381</c:v>
                </c:pt>
                <c:pt idx="18">
                  <c:v>12.758620689655174</c:v>
                </c:pt>
                <c:pt idx="19">
                  <c:v>13.448275862068966</c:v>
                </c:pt>
                <c:pt idx="20">
                  <c:v>14.13793103448276</c:v>
                </c:pt>
                <c:pt idx="21">
                  <c:v>14.827586206896553</c:v>
                </c:pt>
                <c:pt idx="22">
                  <c:v>15.517241379310345</c:v>
                </c:pt>
                <c:pt idx="23">
                  <c:v>16.206896551724139</c:v>
                </c:pt>
                <c:pt idx="24">
                  <c:v>16.896551724137932</c:v>
                </c:pt>
                <c:pt idx="25">
                  <c:v>17.586206896551726</c:v>
                </c:pt>
                <c:pt idx="26">
                  <c:v>18.27586206896552</c:v>
                </c:pt>
                <c:pt idx="27">
                  <c:v>18.965517241379313</c:v>
                </c:pt>
                <c:pt idx="28">
                  <c:v>19.655172413793103</c:v>
                </c:pt>
                <c:pt idx="29">
                  <c:v>20.344827586206897</c:v>
                </c:pt>
                <c:pt idx="30">
                  <c:v>21.03448275862069</c:v>
                </c:pt>
                <c:pt idx="31">
                  <c:v>21.724137931034484</c:v>
                </c:pt>
                <c:pt idx="32">
                  <c:v>22.413793103448278</c:v>
                </c:pt>
                <c:pt idx="33">
                  <c:v>23.103448275862071</c:v>
                </c:pt>
                <c:pt idx="34">
                  <c:v>23.793103448275865</c:v>
                </c:pt>
                <c:pt idx="35">
                  <c:v>24.482758620689658</c:v>
                </c:pt>
                <c:pt idx="36">
                  <c:v>25.172413793103452</c:v>
                </c:pt>
                <c:pt idx="37">
                  <c:v>25.862068965517242</c:v>
                </c:pt>
                <c:pt idx="38">
                  <c:v>26.551724137931036</c:v>
                </c:pt>
                <c:pt idx="39">
                  <c:v>27.241379310344829</c:v>
                </c:pt>
                <c:pt idx="40">
                  <c:v>27.931034482758623</c:v>
                </c:pt>
                <c:pt idx="41">
                  <c:v>28.620689655172416</c:v>
                </c:pt>
                <c:pt idx="42">
                  <c:v>29.31034482758621</c:v>
                </c:pt>
                <c:pt idx="43">
                  <c:v>30</c:v>
                </c:pt>
                <c:pt idx="44">
                  <c:v>30.689655172413794</c:v>
                </c:pt>
                <c:pt idx="45">
                  <c:v>31.379310344827587</c:v>
                </c:pt>
                <c:pt idx="46">
                  <c:v>32.068965517241381</c:v>
                </c:pt>
                <c:pt idx="47">
                  <c:v>32.758620689655174</c:v>
                </c:pt>
                <c:pt idx="48">
                  <c:v>33.448275862068968</c:v>
                </c:pt>
                <c:pt idx="49">
                  <c:v>34.137931034482762</c:v>
                </c:pt>
                <c:pt idx="50">
                  <c:v>34.827586206896555</c:v>
                </c:pt>
                <c:pt idx="51">
                  <c:v>35.517241379310349</c:v>
                </c:pt>
                <c:pt idx="52">
                  <c:v>36.206896551724142</c:v>
                </c:pt>
                <c:pt idx="53">
                  <c:v>36.896551724137936</c:v>
                </c:pt>
                <c:pt idx="54">
                  <c:v>37.58620689655173</c:v>
                </c:pt>
                <c:pt idx="55">
                  <c:v>38.275862068965523</c:v>
                </c:pt>
                <c:pt idx="56">
                  <c:v>38.96551724137931</c:v>
                </c:pt>
                <c:pt idx="57">
                  <c:v>39.655172413793103</c:v>
                </c:pt>
                <c:pt idx="58">
                  <c:v>40.344827586206897</c:v>
                </c:pt>
                <c:pt idx="59">
                  <c:v>41.03448275862069</c:v>
                </c:pt>
                <c:pt idx="60">
                  <c:v>41.724137931034484</c:v>
                </c:pt>
                <c:pt idx="61">
                  <c:v>42.413793103448278</c:v>
                </c:pt>
                <c:pt idx="62">
                  <c:v>43.103448275862071</c:v>
                </c:pt>
                <c:pt idx="63">
                  <c:v>43.793103448275865</c:v>
                </c:pt>
                <c:pt idx="64">
                  <c:v>44.482758620689658</c:v>
                </c:pt>
                <c:pt idx="65">
                  <c:v>45.172413793103452</c:v>
                </c:pt>
                <c:pt idx="66">
                  <c:v>45.862068965517246</c:v>
                </c:pt>
                <c:pt idx="67">
                  <c:v>46.551724137931039</c:v>
                </c:pt>
                <c:pt idx="68">
                  <c:v>47.241379310344833</c:v>
                </c:pt>
                <c:pt idx="69">
                  <c:v>47.931034482758626</c:v>
                </c:pt>
                <c:pt idx="70">
                  <c:v>48.62068965517242</c:v>
                </c:pt>
                <c:pt idx="71">
                  <c:v>49.310344827586214</c:v>
                </c:pt>
                <c:pt idx="72">
                  <c:v>50</c:v>
                </c:pt>
                <c:pt idx="73">
                  <c:v>50.689655172413794</c:v>
                </c:pt>
                <c:pt idx="74">
                  <c:v>51.379310344827587</c:v>
                </c:pt>
                <c:pt idx="75">
                  <c:v>52.068965517241381</c:v>
                </c:pt>
                <c:pt idx="76">
                  <c:v>52.758620689655174</c:v>
                </c:pt>
                <c:pt idx="77">
                  <c:v>53.448275862068968</c:v>
                </c:pt>
                <c:pt idx="78">
                  <c:v>54.137931034482762</c:v>
                </c:pt>
                <c:pt idx="79">
                  <c:v>54.827586206896555</c:v>
                </c:pt>
                <c:pt idx="80">
                  <c:v>55.517241379310349</c:v>
                </c:pt>
                <c:pt idx="81">
                  <c:v>56.206896551724142</c:v>
                </c:pt>
                <c:pt idx="82">
                  <c:v>56.896551724137936</c:v>
                </c:pt>
                <c:pt idx="83">
                  <c:v>57.58620689655173</c:v>
                </c:pt>
                <c:pt idx="84">
                  <c:v>58.275862068965523</c:v>
                </c:pt>
                <c:pt idx="85">
                  <c:v>58.965517241379317</c:v>
                </c:pt>
                <c:pt idx="86">
                  <c:v>59.65517241379311</c:v>
                </c:pt>
                <c:pt idx="87">
                  <c:v>60.344827586206904</c:v>
                </c:pt>
                <c:pt idx="88">
                  <c:v>61.03448275862069</c:v>
                </c:pt>
                <c:pt idx="89">
                  <c:v>61.724137931034484</c:v>
                </c:pt>
                <c:pt idx="90">
                  <c:v>62.413793103448278</c:v>
                </c:pt>
                <c:pt idx="91">
                  <c:v>63.103448275862071</c:v>
                </c:pt>
                <c:pt idx="92">
                  <c:v>63.793103448275865</c:v>
                </c:pt>
                <c:pt idx="93">
                  <c:v>64.482758620689651</c:v>
                </c:pt>
                <c:pt idx="94">
                  <c:v>65.172413793103445</c:v>
                </c:pt>
                <c:pt idx="95">
                  <c:v>65.862068965517238</c:v>
                </c:pt>
                <c:pt idx="96">
                  <c:v>66.551724137931032</c:v>
                </c:pt>
                <c:pt idx="97">
                  <c:v>67.241379310344826</c:v>
                </c:pt>
                <c:pt idx="98">
                  <c:v>67.931034482758619</c:v>
                </c:pt>
                <c:pt idx="99">
                  <c:v>68.620689655172413</c:v>
                </c:pt>
                <c:pt idx="100">
                  <c:v>69.310344827586206</c:v>
                </c:pt>
                <c:pt idx="101">
                  <c:v>70</c:v>
                </c:pt>
                <c:pt idx="102">
                  <c:v>70.689655172413794</c:v>
                </c:pt>
                <c:pt idx="103">
                  <c:v>71.379310344827587</c:v>
                </c:pt>
                <c:pt idx="104">
                  <c:v>72.068965517241381</c:v>
                </c:pt>
                <c:pt idx="105">
                  <c:v>72.758620689655174</c:v>
                </c:pt>
                <c:pt idx="106">
                  <c:v>73.448275862068968</c:v>
                </c:pt>
                <c:pt idx="107">
                  <c:v>74.137931034482762</c:v>
                </c:pt>
                <c:pt idx="108">
                  <c:v>74.827586206896555</c:v>
                </c:pt>
                <c:pt idx="109">
                  <c:v>75.517241379310349</c:v>
                </c:pt>
                <c:pt idx="110">
                  <c:v>76.206896551724142</c:v>
                </c:pt>
                <c:pt idx="111">
                  <c:v>76.896551724137936</c:v>
                </c:pt>
                <c:pt idx="112">
                  <c:v>77.586206896551715</c:v>
                </c:pt>
                <c:pt idx="113">
                  <c:v>78.275862068965509</c:v>
                </c:pt>
                <c:pt idx="114">
                  <c:v>78.965517241379303</c:v>
                </c:pt>
                <c:pt idx="115">
                  <c:v>79.655172413793096</c:v>
                </c:pt>
                <c:pt idx="116">
                  <c:v>80.34482758620689</c:v>
                </c:pt>
                <c:pt idx="117">
                  <c:v>81.034482758620683</c:v>
                </c:pt>
                <c:pt idx="118">
                  <c:v>81.724137931034477</c:v>
                </c:pt>
                <c:pt idx="119">
                  <c:v>82.41379310344827</c:v>
                </c:pt>
                <c:pt idx="120">
                  <c:v>83.103448275862064</c:v>
                </c:pt>
                <c:pt idx="121">
                  <c:v>83.793103448275858</c:v>
                </c:pt>
                <c:pt idx="122">
                  <c:v>84.482758620689651</c:v>
                </c:pt>
                <c:pt idx="123">
                  <c:v>85.172413793103445</c:v>
                </c:pt>
                <c:pt idx="124">
                  <c:v>85.862068965517238</c:v>
                </c:pt>
                <c:pt idx="125">
                  <c:v>86.551724137931032</c:v>
                </c:pt>
                <c:pt idx="126">
                  <c:v>87.241379310344826</c:v>
                </c:pt>
                <c:pt idx="127">
                  <c:v>87.931034482758619</c:v>
                </c:pt>
                <c:pt idx="128">
                  <c:v>88.620689655172413</c:v>
                </c:pt>
                <c:pt idx="129">
                  <c:v>89.310344827586206</c:v>
                </c:pt>
                <c:pt idx="130">
                  <c:v>90</c:v>
                </c:pt>
                <c:pt idx="131">
                  <c:v>90.689655172413794</c:v>
                </c:pt>
                <c:pt idx="132">
                  <c:v>91.379310344827587</c:v>
                </c:pt>
                <c:pt idx="133">
                  <c:v>92.068965517241381</c:v>
                </c:pt>
                <c:pt idx="134">
                  <c:v>92.758620689655174</c:v>
                </c:pt>
                <c:pt idx="135">
                  <c:v>93.448275862068968</c:v>
                </c:pt>
                <c:pt idx="136">
                  <c:v>94.137931034482762</c:v>
                </c:pt>
                <c:pt idx="137">
                  <c:v>94.827586206896555</c:v>
                </c:pt>
                <c:pt idx="138">
                  <c:v>95.517241379310349</c:v>
                </c:pt>
                <c:pt idx="139">
                  <c:v>96.206896551724142</c:v>
                </c:pt>
                <c:pt idx="140">
                  <c:v>96.896551724137936</c:v>
                </c:pt>
                <c:pt idx="141">
                  <c:v>97.58620689655173</c:v>
                </c:pt>
                <c:pt idx="142">
                  <c:v>98.275862068965523</c:v>
                </c:pt>
                <c:pt idx="143">
                  <c:v>98.965517241379317</c:v>
                </c:pt>
                <c:pt idx="144">
                  <c:v>99.65517241379311</c:v>
                </c:pt>
              </c:numCache>
            </c:numRef>
          </c:xVal>
          <c:yVal>
            <c:numRef>
              <c:f>'Lag of one, entire sample size'!$G$25:$G$169</c:f>
              <c:numCache>
                <c:formatCode>General</c:formatCode>
                <c:ptCount val="145"/>
                <c:pt idx="0">
                  <c:v>-0.25687772496623479</c:v>
                </c:pt>
                <c:pt idx="1">
                  <c:v>-0.16660733476121831</c:v>
                </c:pt>
                <c:pt idx="2">
                  <c:v>-0.14579408523631701</c:v>
                </c:pt>
                <c:pt idx="3">
                  <c:v>-0.13610674488491639</c:v>
                </c:pt>
                <c:pt idx="4">
                  <c:v>-0.12568127768062354</c:v>
                </c:pt>
                <c:pt idx="5">
                  <c:v>-0.11183303016344379</c:v>
                </c:pt>
                <c:pt idx="6">
                  <c:v>-0.11102440183706122</c:v>
                </c:pt>
                <c:pt idx="7">
                  <c:v>-0.11043103832626307</c:v>
                </c:pt>
                <c:pt idx="8">
                  <c:v>-0.10992421859792049</c:v>
                </c:pt>
                <c:pt idx="9">
                  <c:v>-0.10728042848015333</c:v>
                </c:pt>
                <c:pt idx="10">
                  <c:v>-8.9105618592744629E-2</c:v>
                </c:pt>
                <c:pt idx="11">
                  <c:v>-8.4476899300465952E-2</c:v>
                </c:pt>
                <c:pt idx="12">
                  <c:v>-8.4260343617739847E-2</c:v>
                </c:pt>
                <c:pt idx="13">
                  <c:v>-8.2949082980751015E-2</c:v>
                </c:pt>
                <c:pt idx="14">
                  <c:v>-7.0441797120781954E-2</c:v>
                </c:pt>
                <c:pt idx="15">
                  <c:v>-6.5412265186168078E-2</c:v>
                </c:pt>
                <c:pt idx="16">
                  <c:v>-6.0142909664533027E-2</c:v>
                </c:pt>
                <c:pt idx="17">
                  <c:v>-5.9744250649290245E-2</c:v>
                </c:pt>
                <c:pt idx="18">
                  <c:v>-5.9210841840203046E-2</c:v>
                </c:pt>
                <c:pt idx="19">
                  <c:v>-5.4837143032933175E-2</c:v>
                </c:pt>
                <c:pt idx="20">
                  <c:v>-5.2899542482766661E-2</c:v>
                </c:pt>
                <c:pt idx="21">
                  <c:v>-5.0139035870412664E-2</c:v>
                </c:pt>
                <c:pt idx="22">
                  <c:v>-4.8728399554360383E-2</c:v>
                </c:pt>
                <c:pt idx="23">
                  <c:v>-4.8586932789807573E-2</c:v>
                </c:pt>
                <c:pt idx="24">
                  <c:v>-4.7564402152799216E-2</c:v>
                </c:pt>
                <c:pt idx="25">
                  <c:v>-4.6750333090135314E-2</c:v>
                </c:pt>
                <c:pt idx="26">
                  <c:v>-4.6715394915541768E-2</c:v>
                </c:pt>
                <c:pt idx="27">
                  <c:v>-4.1915332399234916E-2</c:v>
                </c:pt>
                <c:pt idx="28">
                  <c:v>-4.1541906209645672E-2</c:v>
                </c:pt>
                <c:pt idx="29">
                  <c:v>-4.1351655549586933E-2</c:v>
                </c:pt>
                <c:pt idx="30">
                  <c:v>-3.9713688268022171E-2</c:v>
                </c:pt>
                <c:pt idx="31">
                  <c:v>-3.6752465992995441E-2</c:v>
                </c:pt>
                <c:pt idx="32">
                  <c:v>-3.6389703399905562E-2</c:v>
                </c:pt>
                <c:pt idx="33">
                  <c:v>-3.530220129665735E-2</c:v>
                </c:pt>
                <c:pt idx="34">
                  <c:v>-3.5226502815340621E-2</c:v>
                </c:pt>
                <c:pt idx="35">
                  <c:v>-3.2153209583808615E-2</c:v>
                </c:pt>
                <c:pt idx="36">
                  <c:v>-2.9575484917816485E-2</c:v>
                </c:pt>
                <c:pt idx="37">
                  <c:v>-2.8767248294324321E-2</c:v>
                </c:pt>
                <c:pt idx="38">
                  <c:v>-2.8742468865654094E-2</c:v>
                </c:pt>
                <c:pt idx="39">
                  <c:v>-2.7844026171173229E-2</c:v>
                </c:pt>
                <c:pt idx="40">
                  <c:v>-2.7398974188114503E-2</c:v>
                </c:pt>
                <c:pt idx="41">
                  <c:v>-2.6202372394024072E-2</c:v>
                </c:pt>
                <c:pt idx="42">
                  <c:v>-2.3601700674181818E-2</c:v>
                </c:pt>
                <c:pt idx="43">
                  <c:v>-2.3545077751520128E-2</c:v>
                </c:pt>
                <c:pt idx="44">
                  <c:v>-2.2223136784710124E-2</c:v>
                </c:pt>
                <c:pt idx="45">
                  <c:v>-2.2017622141068536E-2</c:v>
                </c:pt>
                <c:pt idx="46">
                  <c:v>-2.1725226488804188E-2</c:v>
                </c:pt>
                <c:pt idx="47">
                  <c:v>-2.1177262011307273E-2</c:v>
                </c:pt>
                <c:pt idx="48">
                  <c:v>-2.0619287202735703E-2</c:v>
                </c:pt>
                <c:pt idx="49">
                  <c:v>-1.8462062839735331E-2</c:v>
                </c:pt>
                <c:pt idx="50">
                  <c:v>-1.7966290271483491E-2</c:v>
                </c:pt>
                <c:pt idx="51">
                  <c:v>-1.7883372474401363E-2</c:v>
                </c:pt>
                <c:pt idx="52">
                  <c:v>-1.6509808963812253E-2</c:v>
                </c:pt>
                <c:pt idx="53">
                  <c:v>-1.6009490016910495E-2</c:v>
                </c:pt>
                <c:pt idx="54">
                  <c:v>-1.5578505587688448E-2</c:v>
                </c:pt>
                <c:pt idx="55">
                  <c:v>-1.4714470354002541E-2</c:v>
                </c:pt>
                <c:pt idx="56">
                  <c:v>-1.147240116223692E-2</c:v>
                </c:pt>
                <c:pt idx="57">
                  <c:v>-1.1133718248455321E-2</c:v>
                </c:pt>
                <c:pt idx="58">
                  <c:v>-1.0644060045946667E-2</c:v>
                </c:pt>
                <c:pt idx="59">
                  <c:v>-1.0146648495743229E-2</c:v>
                </c:pt>
                <c:pt idx="60">
                  <c:v>-9.8295096137977975E-3</c:v>
                </c:pt>
                <c:pt idx="61">
                  <c:v>-8.1411575836997738E-3</c:v>
                </c:pt>
                <c:pt idx="62">
                  <c:v>-7.9739458391442277E-3</c:v>
                </c:pt>
                <c:pt idx="63">
                  <c:v>-5.9630468882465246E-3</c:v>
                </c:pt>
                <c:pt idx="64">
                  <c:v>-4.9285462011492047E-3</c:v>
                </c:pt>
                <c:pt idx="65">
                  <c:v>-4.5906737085989512E-3</c:v>
                </c:pt>
                <c:pt idx="66">
                  <c:v>-1.1441648845455247E-3</c:v>
                </c:pt>
                <c:pt idx="67">
                  <c:v>-1.1104942840271764E-3</c:v>
                </c:pt>
                <c:pt idx="68">
                  <c:v>0</c:v>
                </c:pt>
                <c:pt idx="69">
                  <c:v>5.4333063004674412E-4</c:v>
                </c:pt>
                <c:pt idx="70">
                  <c:v>1.0875476873989189E-3</c:v>
                </c:pt>
                <c:pt idx="71">
                  <c:v>1.0940920128590542E-3</c:v>
                </c:pt>
                <c:pt idx="72">
                  <c:v>2.2909517465557624E-3</c:v>
                </c:pt>
                <c:pt idx="73">
                  <c:v>2.467309418458621E-3</c:v>
                </c:pt>
                <c:pt idx="74">
                  <c:v>2.9063753072145616E-3</c:v>
                </c:pt>
                <c:pt idx="75">
                  <c:v>3.3333364197584386E-3</c:v>
                </c:pt>
                <c:pt idx="76">
                  <c:v>4.0376905460769736E-3</c:v>
                </c:pt>
                <c:pt idx="77">
                  <c:v>4.2698613121653723E-3</c:v>
                </c:pt>
                <c:pt idx="78">
                  <c:v>6.5185416002419535E-3</c:v>
                </c:pt>
                <c:pt idx="79">
                  <c:v>8.0091961317772607E-3</c:v>
                </c:pt>
                <c:pt idx="80">
                  <c:v>8.0494129279437936E-3</c:v>
                </c:pt>
                <c:pt idx="81">
                  <c:v>8.2432202992298309E-3</c:v>
                </c:pt>
                <c:pt idx="82">
                  <c:v>1.1388646964008811E-2</c:v>
                </c:pt>
                <c:pt idx="83">
                  <c:v>1.1408109313961967E-2</c:v>
                </c:pt>
                <c:pt idx="84">
                  <c:v>1.1554143556649509E-2</c:v>
                </c:pt>
                <c:pt idx="85">
                  <c:v>1.2638398871722849E-2</c:v>
                </c:pt>
                <c:pt idx="86">
                  <c:v>1.3460663139545694E-2</c:v>
                </c:pt>
                <c:pt idx="87">
                  <c:v>1.3779745598017593E-2</c:v>
                </c:pt>
                <c:pt idx="88">
                  <c:v>1.398624197473987E-2</c:v>
                </c:pt>
                <c:pt idx="89">
                  <c:v>1.4533514616167758E-2</c:v>
                </c:pt>
                <c:pt idx="90">
                  <c:v>1.552022875909697E-2</c:v>
                </c:pt>
                <c:pt idx="91">
                  <c:v>1.7687535942727154E-2</c:v>
                </c:pt>
                <c:pt idx="92">
                  <c:v>1.8061327470354292E-2</c:v>
                </c:pt>
                <c:pt idx="93">
                  <c:v>1.9080264583135904E-2</c:v>
                </c:pt>
                <c:pt idx="94">
                  <c:v>2.015372261162417E-2</c:v>
                </c:pt>
                <c:pt idx="95">
                  <c:v>2.0282682164653371E-2</c:v>
                </c:pt>
                <c:pt idx="96">
                  <c:v>2.1943615299879985E-2</c:v>
                </c:pt>
                <c:pt idx="97">
                  <c:v>2.3899569198845713E-2</c:v>
                </c:pt>
                <c:pt idx="98">
                  <c:v>2.4411986688838119E-2</c:v>
                </c:pt>
                <c:pt idx="99">
                  <c:v>2.4742489145906956E-2</c:v>
                </c:pt>
                <c:pt idx="100">
                  <c:v>2.504793886917191E-2</c:v>
                </c:pt>
                <c:pt idx="101">
                  <c:v>2.5206814033346316E-2</c:v>
                </c:pt>
                <c:pt idx="102">
                  <c:v>2.5303880310698579E-2</c:v>
                </c:pt>
                <c:pt idx="103">
                  <c:v>2.5975486403260521E-2</c:v>
                </c:pt>
                <c:pt idx="104">
                  <c:v>2.7289925482180667E-2</c:v>
                </c:pt>
                <c:pt idx="105">
                  <c:v>2.7354003082042486E-2</c:v>
                </c:pt>
                <c:pt idx="106">
                  <c:v>2.7947725106547111E-2</c:v>
                </c:pt>
                <c:pt idx="107">
                  <c:v>2.7957557635053767E-2</c:v>
                </c:pt>
                <c:pt idx="108">
                  <c:v>2.8218576649502489E-2</c:v>
                </c:pt>
                <c:pt idx="109">
                  <c:v>2.8587960123302506E-2</c:v>
                </c:pt>
                <c:pt idx="110">
                  <c:v>3.1030625390976976E-2</c:v>
                </c:pt>
                <c:pt idx="111">
                  <c:v>3.1192679395612887E-2</c:v>
                </c:pt>
                <c:pt idx="112">
                  <c:v>3.2600152934241226E-2</c:v>
                </c:pt>
                <c:pt idx="113">
                  <c:v>3.3835049048802961E-2</c:v>
                </c:pt>
                <c:pt idx="114">
                  <c:v>3.5303716711073754E-2</c:v>
                </c:pt>
                <c:pt idx="115">
                  <c:v>3.770134086808348E-2</c:v>
                </c:pt>
                <c:pt idx="116">
                  <c:v>3.7740327982847113E-2</c:v>
                </c:pt>
                <c:pt idx="117">
                  <c:v>4.0476682132441918E-2</c:v>
                </c:pt>
                <c:pt idx="118">
                  <c:v>4.3195198042135084E-2</c:v>
                </c:pt>
                <c:pt idx="119">
                  <c:v>4.4617065488806694E-2</c:v>
                </c:pt>
                <c:pt idx="120">
                  <c:v>4.8662945798927541E-2</c:v>
                </c:pt>
                <c:pt idx="121">
                  <c:v>4.9606824075987904E-2</c:v>
                </c:pt>
                <c:pt idx="122">
                  <c:v>5.1282608403126706E-2</c:v>
                </c:pt>
                <c:pt idx="123">
                  <c:v>5.2716782172404206E-2</c:v>
                </c:pt>
                <c:pt idx="124">
                  <c:v>5.4422434021073975E-2</c:v>
                </c:pt>
                <c:pt idx="125">
                  <c:v>5.4753327643674354E-2</c:v>
                </c:pt>
                <c:pt idx="126">
                  <c:v>5.5213628210286497E-2</c:v>
                </c:pt>
                <c:pt idx="127">
                  <c:v>5.8673401685173036E-2</c:v>
                </c:pt>
                <c:pt idx="128">
                  <c:v>6.1006024620554884E-2</c:v>
                </c:pt>
                <c:pt idx="129">
                  <c:v>6.3262196777966531E-2</c:v>
                </c:pt>
                <c:pt idx="130">
                  <c:v>6.4760521360483075E-2</c:v>
                </c:pt>
                <c:pt idx="131">
                  <c:v>6.4966511728311666E-2</c:v>
                </c:pt>
                <c:pt idx="132">
                  <c:v>6.7294460305904913E-2</c:v>
                </c:pt>
                <c:pt idx="133">
                  <c:v>7.2519409468583984E-2</c:v>
                </c:pt>
                <c:pt idx="134">
                  <c:v>7.6862402351278156E-2</c:v>
                </c:pt>
                <c:pt idx="135">
                  <c:v>8.2753961028912276E-2</c:v>
                </c:pt>
                <c:pt idx="136">
                  <c:v>8.807716427583813E-2</c:v>
                </c:pt>
                <c:pt idx="137">
                  <c:v>9.4707951541618762E-2</c:v>
                </c:pt>
                <c:pt idx="138">
                  <c:v>0.10466931854512723</c:v>
                </c:pt>
                <c:pt idx="139">
                  <c:v>0.10884474589988909</c:v>
                </c:pt>
                <c:pt idx="140">
                  <c:v>0.11858839499998282</c:v>
                </c:pt>
                <c:pt idx="141">
                  <c:v>0.12312350228770096</c:v>
                </c:pt>
                <c:pt idx="142">
                  <c:v>0.27488316404660607</c:v>
                </c:pt>
                <c:pt idx="143">
                  <c:v>0.30162189326589062</c:v>
                </c:pt>
                <c:pt idx="144">
                  <c:v>0.31417368789875727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2-4763-8B54-DEFBA33D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59487"/>
        <c:axId val="1"/>
      </c:scatterChart>
      <c:valAx>
        <c:axId val="1100259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 Percentile</a:t>
                </a:r>
              </a:p>
            </c:rich>
          </c:tx>
          <c:layout>
            <c:manualLayout>
              <c:xMode val="edge"/>
              <c:yMode val="edge"/>
              <c:x val="0.40104268657095993"/>
              <c:y val="0.780346820809248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50289017341040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25948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 Variable 1  Residual Plot</a:t>
            </a:r>
          </a:p>
        </c:rich>
      </c:tx>
      <c:layout>
        <c:manualLayout>
          <c:xMode val="edge"/>
          <c:yMode val="edge"/>
          <c:x val="0.23437559604796357"/>
          <c:y val="4.6242774566473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170110499345"/>
          <c:y val="0.3583815028901734"/>
          <c:w val="0.79427285327365438"/>
          <c:h val="0.358381502890173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Data!$J$54:$J$152</c:f>
              <c:numCache>
                <c:formatCode>General</c:formatCode>
                <c:ptCount val="99"/>
                <c:pt idx="0">
                  <c:v>6.6143757019711702E-2</c:v>
                </c:pt>
                <c:pt idx="1">
                  <c:v>1.6124693454981558E-2</c:v>
                </c:pt>
                <c:pt idx="2">
                  <c:v>3.757881350886929E-2</c:v>
                </c:pt>
                <c:pt idx="3">
                  <c:v>7.7812567147895306E-2</c:v>
                </c:pt>
                <c:pt idx="4">
                  <c:v>-5.0012847599654062E-2</c:v>
                </c:pt>
                <c:pt idx="5">
                  <c:v>-0.14292917948749914</c:v>
                </c:pt>
                <c:pt idx="6">
                  <c:v>-7.352127092461881E-3</c:v>
                </c:pt>
                <c:pt idx="7">
                  <c:v>-3.867793754172468E-3</c:v>
                </c:pt>
                <c:pt idx="8">
                  <c:v>-2.353760514890265E-2</c:v>
                </c:pt>
                <c:pt idx="9">
                  <c:v>7.3398617745655162E-2</c:v>
                </c:pt>
                <c:pt idx="10">
                  <c:v>4.9816960847036296E-2</c:v>
                </c:pt>
                <c:pt idx="11">
                  <c:v>5.8471869951329108E-2</c:v>
                </c:pt>
                <c:pt idx="12">
                  <c:v>-4.1238189302271057E-2</c:v>
                </c:pt>
                <c:pt idx="13">
                  <c:v>-2.6341834334068188E-2</c:v>
                </c:pt>
                <c:pt idx="14">
                  <c:v>2.4052224955342351E-2</c:v>
                </c:pt>
                <c:pt idx="15">
                  <c:v>6.7019176891394108E-4</c:v>
                </c:pt>
                <c:pt idx="16">
                  <c:v>-5.5982895244903512E-2</c:v>
                </c:pt>
                <c:pt idx="17">
                  <c:v>-5.1243116275808138E-2</c:v>
                </c:pt>
                <c:pt idx="18">
                  <c:v>-4.0472462786411534E-2</c:v>
                </c:pt>
                <c:pt idx="19">
                  <c:v>5.3185040983101166E-2</c:v>
                </c:pt>
                <c:pt idx="20">
                  <c:v>1.8002745208438066E-2</c:v>
                </c:pt>
                <c:pt idx="21">
                  <c:v>-1.1173898937405938E-3</c:v>
                </c:pt>
                <c:pt idx="22">
                  <c:v>-9.2153734313817782E-3</c:v>
                </c:pt>
                <c:pt idx="23">
                  <c:v>-5.3119008585973793E-2</c:v>
                </c:pt>
                <c:pt idx="24">
                  <c:v>-4.8374344196490726E-2</c:v>
                </c:pt>
                <c:pt idx="25">
                  <c:v>5.6481893109845487E-4</c:v>
                </c:pt>
                <c:pt idx="26">
                  <c:v>-4.1647530484145684E-2</c:v>
                </c:pt>
                <c:pt idx="27">
                  <c:v>3.1491701915472778E-2</c:v>
                </c:pt>
                <c:pt idx="28">
                  <c:v>-8.5704897128281943E-2</c:v>
                </c:pt>
                <c:pt idx="29">
                  <c:v>-0.1203925120611495</c:v>
                </c:pt>
                <c:pt idx="30">
                  <c:v>5.0936469988045907E-2</c:v>
                </c:pt>
                <c:pt idx="31">
                  <c:v>-3.6395953399594436E-2</c:v>
                </c:pt>
                <c:pt idx="32">
                  <c:v>-3.4185174877323206E-4</c:v>
                </c:pt>
                <c:pt idx="33">
                  <c:v>0.10041388250013845</c:v>
                </c:pt>
                <c:pt idx="34">
                  <c:v>7.3001503478909921E-2</c:v>
                </c:pt>
                <c:pt idx="35">
                  <c:v>4.4015802596172542E-2</c:v>
                </c:pt>
                <c:pt idx="36">
                  <c:v>5.6987033759975568E-2</c:v>
                </c:pt>
                <c:pt idx="37">
                  <c:v>-6.5421686207628282E-2</c:v>
                </c:pt>
                <c:pt idx="38">
                  <c:v>-5.2345454092721372E-2</c:v>
                </c:pt>
                <c:pt idx="39">
                  <c:v>3.1319046083256613E-2</c:v>
                </c:pt>
                <c:pt idx="40">
                  <c:v>5.105817120302001E-2</c:v>
                </c:pt>
                <c:pt idx="41">
                  <c:v>-8.5248697260742468E-2</c:v>
                </c:pt>
                <c:pt idx="42">
                  <c:v>3.9145377387254723E-2</c:v>
                </c:pt>
                <c:pt idx="43">
                  <c:v>3.7878501414715188E-2</c:v>
                </c:pt>
                <c:pt idx="44">
                  <c:v>-5.8792181741964267E-3</c:v>
                </c:pt>
                <c:pt idx="45">
                  <c:v>9.0091899522683469E-2</c:v>
                </c:pt>
                <c:pt idx="46">
                  <c:v>-5.4297908791567668E-3</c:v>
                </c:pt>
                <c:pt idx="47">
                  <c:v>-7.6031841231123776E-2</c:v>
                </c:pt>
                <c:pt idx="48">
                  <c:v>-7.8764921407977723E-2</c:v>
                </c:pt>
                <c:pt idx="49">
                  <c:v>1.144993921639733E-2</c:v>
                </c:pt>
                <c:pt idx="50">
                  <c:v>2.7602750035388392E-2</c:v>
                </c:pt>
                <c:pt idx="51">
                  <c:v>-3.0286172729897278E-2</c:v>
                </c:pt>
                <c:pt idx="52">
                  <c:v>4.3526116342592222E-2</c:v>
                </c:pt>
                <c:pt idx="53">
                  <c:v>7.5408622936778982E-2</c:v>
                </c:pt>
                <c:pt idx="54">
                  <c:v>-9.9874610019948917E-3</c:v>
                </c:pt>
                <c:pt idx="55">
                  <c:v>-1.0228117974174972E-2</c:v>
                </c:pt>
                <c:pt idx="56">
                  <c:v>0.10219241195163549</c:v>
                </c:pt>
                <c:pt idx="57">
                  <c:v>6.2071633301670627E-2</c:v>
                </c:pt>
                <c:pt idx="58">
                  <c:v>-8.7390477748183301E-2</c:v>
                </c:pt>
                <c:pt idx="59">
                  <c:v>-3.99987774218186E-2</c:v>
                </c:pt>
                <c:pt idx="60">
                  <c:v>6.3466603026880369E-2</c:v>
                </c:pt>
                <c:pt idx="61">
                  <c:v>4.3214521596568661E-2</c:v>
                </c:pt>
                <c:pt idx="62">
                  <c:v>0.11086962540105284</c:v>
                </c:pt>
                <c:pt idx="63">
                  <c:v>5.2837089213614782E-2</c:v>
                </c:pt>
                <c:pt idx="64">
                  <c:v>-4.996862902142471E-2</c:v>
                </c:pt>
                <c:pt idx="65">
                  <c:v>4.1200432489626751E-2</c:v>
                </c:pt>
                <c:pt idx="66">
                  <c:v>-2.0987860087523236E-2</c:v>
                </c:pt>
                <c:pt idx="67">
                  <c:v>-0.12098423095378584</c:v>
                </c:pt>
                <c:pt idx="68">
                  <c:v>-6.5222132585674539E-2</c:v>
                </c:pt>
                <c:pt idx="69">
                  <c:v>-9.5939183110340748E-2</c:v>
                </c:pt>
                <c:pt idx="70">
                  <c:v>7.6728203730142969E-2</c:v>
                </c:pt>
                <c:pt idx="71">
                  <c:v>-7.3786381160624248E-2</c:v>
                </c:pt>
                <c:pt idx="72">
                  <c:v>3.9283669913219459E-2</c:v>
                </c:pt>
                <c:pt idx="73">
                  <c:v>1.2592189652149463E-2</c:v>
                </c:pt>
                <c:pt idx="74">
                  <c:v>-1.1568620539214904E-2</c:v>
                </c:pt>
                <c:pt idx="75">
                  <c:v>7.9527324468094976E-2</c:v>
                </c:pt>
                <c:pt idx="76">
                  <c:v>-3.8670870063449443E-2</c:v>
                </c:pt>
                <c:pt idx="77">
                  <c:v>-0.10404331567916447</c:v>
                </c:pt>
                <c:pt idx="78">
                  <c:v>-0.1191325417418715</c:v>
                </c:pt>
                <c:pt idx="79">
                  <c:v>-7.3998135648479749E-2</c:v>
                </c:pt>
                <c:pt idx="80">
                  <c:v>-6.5763806726678878E-2</c:v>
                </c:pt>
                <c:pt idx="81">
                  <c:v>2.4645491080299519E-2</c:v>
                </c:pt>
                <c:pt idx="82">
                  <c:v>5.4264849654017441E-2</c:v>
                </c:pt>
                <c:pt idx="83">
                  <c:v>-0.11339625608535918</c:v>
                </c:pt>
                <c:pt idx="84">
                  <c:v>-3.4913063680359666E-2</c:v>
                </c:pt>
                <c:pt idx="85">
                  <c:v>-2.8501117324818685E-2</c:v>
                </c:pt>
                <c:pt idx="86">
                  <c:v>0.11008591237401791</c:v>
                </c:pt>
                <c:pt idx="87">
                  <c:v>-5.2913385412849762E-2</c:v>
                </c:pt>
                <c:pt idx="88">
                  <c:v>-0.11832687628771434</c:v>
                </c:pt>
                <c:pt idx="89">
                  <c:v>-0.11846494769437189</c:v>
                </c:pt>
                <c:pt idx="90">
                  <c:v>9.61603691875315E-2</c:v>
                </c:pt>
                <c:pt idx="91">
                  <c:v>-7.3384625988727609E-2</c:v>
                </c:pt>
                <c:pt idx="92">
                  <c:v>0.21022433510229047</c:v>
                </c:pt>
                <c:pt idx="93">
                  <c:v>0.1903558001692055</c:v>
                </c:pt>
                <c:pt idx="94">
                  <c:v>1.5264066415462912E-2</c:v>
                </c:pt>
                <c:pt idx="95">
                  <c:v>2.0130600736371265E-2</c:v>
                </c:pt>
                <c:pt idx="96">
                  <c:v>0.16707554202322028</c:v>
                </c:pt>
                <c:pt idx="97">
                  <c:v>7.8269511141132397E-2</c:v>
                </c:pt>
                <c:pt idx="98">
                  <c:v>0.11743322105724695</c:v>
                </c:pt>
              </c:numCache>
            </c:numRef>
          </c:xVal>
          <c:yVal>
            <c:numRef>
              <c:f>'Lag of one, Gulf War + 6 months'!$C$25:$C$123</c:f>
              <c:numCache>
                <c:formatCode>General</c:formatCode>
                <c:ptCount val="99"/>
                <c:pt idx="0">
                  <c:v>-1.7191317539384771E-2</c:v>
                </c:pt>
                <c:pt idx="1">
                  <c:v>1.3710321445847067E-2</c:v>
                </c:pt>
                <c:pt idx="2">
                  <c:v>1.2120313025769432E-2</c:v>
                </c:pt>
                <c:pt idx="3">
                  <c:v>2.9213736041741392E-3</c:v>
                </c:pt>
                <c:pt idx="4">
                  <c:v>5.0632485563237004E-2</c:v>
                </c:pt>
                <c:pt idx="5">
                  <c:v>-1.566582064708015E-2</c:v>
                </c:pt>
                <c:pt idx="6">
                  <c:v>-4.8650876732962693E-2</c:v>
                </c:pt>
                <c:pt idx="7">
                  <c:v>-1.6526649260105063E-2</c:v>
                </c:pt>
                <c:pt idx="8">
                  <c:v>2.8454882946396795E-2</c:v>
                </c:pt>
                <c:pt idx="9">
                  <c:v>-2.405794914878253E-2</c:v>
                </c:pt>
                <c:pt idx="10">
                  <c:v>1.0911120154293498E-2</c:v>
                </c:pt>
                <c:pt idx="11">
                  <c:v>2.7842512702277451E-2</c:v>
                </c:pt>
                <c:pt idx="12">
                  <c:v>4.073189619693985E-2</c:v>
                </c:pt>
                <c:pt idx="13">
                  <c:v>-9.346422201918482E-3</c:v>
                </c:pt>
                <c:pt idx="14">
                  <c:v>-2.1529259220354362E-2</c:v>
                </c:pt>
                <c:pt idx="15">
                  <c:v>1.3899501545325168E-3</c:v>
                </c:pt>
                <c:pt idx="16">
                  <c:v>-3.1790099459889296E-3</c:v>
                </c:pt>
                <c:pt idx="17">
                  <c:v>-1.332746029507019E-2</c:v>
                </c:pt>
                <c:pt idx="18">
                  <c:v>-2.0513045419753594E-2</c:v>
                </c:pt>
                <c:pt idx="19">
                  <c:v>-2.1408502278564182E-2</c:v>
                </c:pt>
                <c:pt idx="20">
                  <c:v>1.262235629005524E-2</c:v>
                </c:pt>
                <c:pt idx="21">
                  <c:v>2.2053033177812643E-2</c:v>
                </c:pt>
                <c:pt idx="22">
                  <c:v>-5.1583833047687622E-3</c:v>
                </c:pt>
                <c:pt idx="23">
                  <c:v>5.8660929896880119E-3</c:v>
                </c:pt>
                <c:pt idx="24">
                  <c:v>-2.8659555517258274E-2</c:v>
                </c:pt>
                <c:pt idx="25">
                  <c:v>-1.7517211101915918E-2</c:v>
                </c:pt>
                <c:pt idx="26">
                  <c:v>1.1438910628953145E-2</c:v>
                </c:pt>
                <c:pt idx="27">
                  <c:v>-1.013167943426849E-2</c:v>
                </c:pt>
                <c:pt idx="28">
                  <c:v>2.4113933655713259E-2</c:v>
                </c:pt>
                <c:pt idx="29">
                  <c:v>-2.7984145163867505E-2</c:v>
                </c:pt>
                <c:pt idx="30">
                  <c:v>-1.6761652560145234E-2</c:v>
                </c:pt>
                <c:pt idx="31">
                  <c:v>2.756857981244789E-2</c:v>
                </c:pt>
                <c:pt idx="32">
                  <c:v>-2.2130689112453788E-2</c:v>
                </c:pt>
                <c:pt idx="33">
                  <c:v>-1.2543961415606597E-2</c:v>
                </c:pt>
                <c:pt idx="34">
                  <c:v>9.5752167597152882E-3</c:v>
                </c:pt>
                <c:pt idx="35">
                  <c:v>1.9752273143343213E-2</c:v>
                </c:pt>
                <c:pt idx="36">
                  <c:v>2.4796033313949341E-2</c:v>
                </c:pt>
                <c:pt idx="37">
                  <c:v>4.389519250478096E-2</c:v>
                </c:pt>
                <c:pt idx="38">
                  <c:v>-2.6326882623319559E-3</c:v>
                </c:pt>
                <c:pt idx="39">
                  <c:v>-3.7434652396251898E-2</c:v>
                </c:pt>
                <c:pt idx="40">
                  <c:v>-7.2400605714191234E-3</c:v>
                </c:pt>
                <c:pt idx="41">
                  <c:v>4.5817623223989801E-2</c:v>
                </c:pt>
                <c:pt idx="42">
                  <c:v>-7.5408064868361241E-3</c:v>
                </c:pt>
                <c:pt idx="43">
                  <c:v>5.4126884716227397E-3</c:v>
                </c:pt>
                <c:pt idx="44">
                  <c:v>1.1320213065923582E-2</c:v>
                </c:pt>
                <c:pt idx="45">
                  <c:v>-2.7844361948497827E-2</c:v>
                </c:pt>
                <c:pt idx="46">
                  <c:v>1.1215645234653314E-2</c:v>
                </c:pt>
                <c:pt idx="47">
                  <c:v>-4.9919506729152463E-3</c:v>
                </c:pt>
                <c:pt idx="48">
                  <c:v>-8.0845637973446446E-3</c:v>
                </c:pt>
                <c:pt idx="49">
                  <c:v>-1.8063553315114E-2</c:v>
                </c:pt>
                <c:pt idx="50">
                  <c:v>-7.4037663921424236E-3</c:v>
                </c:pt>
                <c:pt idx="51">
                  <c:v>1.5083098797934874E-3</c:v>
                </c:pt>
                <c:pt idx="52">
                  <c:v>-3.5539613665062399E-3</c:v>
                </c:pt>
                <c:pt idx="53">
                  <c:v>2.1823135678150814E-2</c:v>
                </c:pt>
                <c:pt idx="54">
                  <c:v>1.8636665274933996E-2</c:v>
                </c:pt>
                <c:pt idx="55">
                  <c:v>-1.4461248410056131E-2</c:v>
                </c:pt>
                <c:pt idx="56">
                  <c:v>-3.7447431038687987E-2</c:v>
                </c:pt>
                <c:pt idx="57">
                  <c:v>-1.3253873743726313E-2</c:v>
                </c:pt>
                <c:pt idx="58">
                  <c:v>4.6252483545006114E-2</c:v>
                </c:pt>
                <c:pt idx="59">
                  <c:v>2.1332133804105872E-2</c:v>
                </c:pt>
                <c:pt idx="60">
                  <c:v>-1.8025466429601181E-2</c:v>
                </c:pt>
                <c:pt idx="61">
                  <c:v>4.5124693230700064E-3</c:v>
                </c:pt>
                <c:pt idx="62">
                  <c:v>-1.9816432553345829E-2</c:v>
                </c:pt>
                <c:pt idx="63">
                  <c:v>2.9255500339578563E-2</c:v>
                </c:pt>
                <c:pt idx="64">
                  <c:v>3.6811662649502627E-2</c:v>
                </c:pt>
                <c:pt idx="65">
                  <c:v>-3.5734373904020948E-3</c:v>
                </c:pt>
                <c:pt idx="66">
                  <c:v>1.6207816977195082E-2</c:v>
                </c:pt>
                <c:pt idx="67">
                  <c:v>-3.2599569368529646E-3</c:v>
                </c:pt>
                <c:pt idx="68">
                  <c:v>-2.7773180465575038E-2</c:v>
                </c:pt>
                <c:pt idx="69">
                  <c:v>3.8508534583931997E-3</c:v>
                </c:pt>
                <c:pt idx="70">
                  <c:v>-2.3624619609828916E-2</c:v>
                </c:pt>
                <c:pt idx="71">
                  <c:v>1.3127926498547084E-2</c:v>
                </c:pt>
                <c:pt idx="72">
                  <c:v>-5.6288368525438476E-2</c:v>
                </c:pt>
                <c:pt idx="73">
                  <c:v>1.1290297328076359E-2</c:v>
                </c:pt>
                <c:pt idx="74">
                  <c:v>2.2568228461551147E-2</c:v>
                </c:pt>
                <c:pt idx="75">
                  <c:v>-1.8126966887662056E-2</c:v>
                </c:pt>
                <c:pt idx="76">
                  <c:v>3.8820954170465702E-2</c:v>
                </c:pt>
                <c:pt idx="77">
                  <c:v>-4.2582365327652361E-2</c:v>
                </c:pt>
                <c:pt idx="78">
                  <c:v>-8.8147546921239328E-2</c:v>
                </c:pt>
                <c:pt idx="79">
                  <c:v>-6.3338016846529482E-2</c:v>
                </c:pt>
                <c:pt idx="80">
                  <c:v>-4.1232108992450757E-2</c:v>
                </c:pt>
                <c:pt idx="81">
                  <c:v>2.0745745027041271E-2</c:v>
                </c:pt>
                <c:pt idx="82">
                  <c:v>-1.2759333684927605E-2</c:v>
                </c:pt>
                <c:pt idx="83">
                  <c:v>3.934926111766706E-2</c:v>
                </c:pt>
                <c:pt idx="84">
                  <c:v>2.4837349137981048E-2</c:v>
                </c:pt>
                <c:pt idx="85">
                  <c:v>-9.5545259769817467E-3</c:v>
                </c:pt>
                <c:pt idx="86">
                  <c:v>9.0354022679441093E-3</c:v>
                </c:pt>
                <c:pt idx="87">
                  <c:v>2.6522882027440402E-2</c:v>
                </c:pt>
                <c:pt idx="88">
                  <c:v>1.2512640603410397E-2</c:v>
                </c:pt>
                <c:pt idx="89">
                  <c:v>-4.7664706154710454E-2</c:v>
                </c:pt>
                <c:pt idx="90">
                  <c:v>-5.3084730618971974E-2</c:v>
                </c:pt>
                <c:pt idx="91">
                  <c:v>2.6070081537514517E-2</c:v>
                </c:pt>
                <c:pt idx="92">
                  <c:v>-9.1537605700333258E-2</c:v>
                </c:pt>
                <c:pt idx="93">
                  <c:v>0.14787335151800146</c:v>
                </c:pt>
                <c:pt idx="94">
                  <c:v>4.0516362078255388E-2</c:v>
                </c:pt>
                <c:pt idx="95">
                  <c:v>6.1565795882777431E-3</c:v>
                </c:pt>
                <c:pt idx="96">
                  <c:v>-6.8847087729720507E-3</c:v>
                </c:pt>
                <c:pt idx="97">
                  <c:v>3.5481544124188594E-2</c:v>
                </c:pt>
                <c:pt idx="98">
                  <c:v>3.0248302015346687E-2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E-420A-BC32-756038A29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2847"/>
        <c:axId val="1"/>
      </c:scatterChart>
      <c:valAx>
        <c:axId val="1100262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Variable 1</a:t>
                </a:r>
              </a:p>
            </c:rich>
          </c:tx>
          <c:layout>
            <c:manualLayout>
              <c:xMode val="edge"/>
              <c:yMode val="edge"/>
              <c:x val="0.42448024617575625"/>
              <c:y val="0.780346820809248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Residuals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352601156069364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26284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 Variable 1 Line Fit  Plot</a:t>
            </a:r>
          </a:p>
        </c:rich>
      </c:tx>
      <c:layout>
        <c:manualLayout>
          <c:xMode val="edge"/>
          <c:yMode val="edge"/>
          <c:x val="0.24739646249507266"/>
          <c:y val="4.65117599466295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170110499345"/>
          <c:y val="0.36046613958637919"/>
          <c:w val="0.55208473735742536"/>
          <c:h val="0.3546521695930505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Data!$J$54:$J$152</c:f>
              <c:numCache>
                <c:formatCode>General</c:formatCode>
                <c:ptCount val="99"/>
                <c:pt idx="0">
                  <c:v>6.6143757019711702E-2</c:v>
                </c:pt>
                <c:pt idx="1">
                  <c:v>1.6124693454981558E-2</c:v>
                </c:pt>
                <c:pt idx="2">
                  <c:v>3.757881350886929E-2</c:v>
                </c:pt>
                <c:pt idx="3">
                  <c:v>7.7812567147895306E-2</c:v>
                </c:pt>
                <c:pt idx="4">
                  <c:v>-5.0012847599654062E-2</c:v>
                </c:pt>
                <c:pt idx="5">
                  <c:v>-0.14292917948749914</c:v>
                </c:pt>
                <c:pt idx="6">
                  <c:v>-7.352127092461881E-3</c:v>
                </c:pt>
                <c:pt idx="7">
                  <c:v>-3.867793754172468E-3</c:v>
                </c:pt>
                <c:pt idx="8">
                  <c:v>-2.353760514890265E-2</c:v>
                </c:pt>
                <c:pt idx="9">
                  <c:v>7.3398617745655162E-2</c:v>
                </c:pt>
                <c:pt idx="10">
                  <c:v>4.9816960847036296E-2</c:v>
                </c:pt>
                <c:pt idx="11">
                  <c:v>5.8471869951329108E-2</c:v>
                </c:pt>
                <c:pt idx="12">
                  <c:v>-4.1238189302271057E-2</c:v>
                </c:pt>
                <c:pt idx="13">
                  <c:v>-2.6341834334068188E-2</c:v>
                </c:pt>
                <c:pt idx="14">
                  <c:v>2.4052224955342351E-2</c:v>
                </c:pt>
                <c:pt idx="15">
                  <c:v>6.7019176891394108E-4</c:v>
                </c:pt>
                <c:pt idx="16">
                  <c:v>-5.5982895244903512E-2</c:v>
                </c:pt>
                <c:pt idx="17">
                  <c:v>-5.1243116275808138E-2</c:v>
                </c:pt>
                <c:pt idx="18">
                  <c:v>-4.0472462786411534E-2</c:v>
                </c:pt>
                <c:pt idx="19">
                  <c:v>5.3185040983101166E-2</c:v>
                </c:pt>
                <c:pt idx="20">
                  <c:v>1.8002745208438066E-2</c:v>
                </c:pt>
                <c:pt idx="21">
                  <c:v>-1.1173898937405938E-3</c:v>
                </c:pt>
                <c:pt idx="22">
                  <c:v>-9.2153734313817782E-3</c:v>
                </c:pt>
                <c:pt idx="23">
                  <c:v>-5.3119008585973793E-2</c:v>
                </c:pt>
                <c:pt idx="24">
                  <c:v>-4.8374344196490726E-2</c:v>
                </c:pt>
                <c:pt idx="25">
                  <c:v>5.6481893109845487E-4</c:v>
                </c:pt>
                <c:pt idx="26">
                  <c:v>-4.1647530484145684E-2</c:v>
                </c:pt>
                <c:pt idx="27">
                  <c:v>3.1491701915472778E-2</c:v>
                </c:pt>
                <c:pt idx="28">
                  <c:v>-8.5704897128281943E-2</c:v>
                </c:pt>
                <c:pt idx="29">
                  <c:v>-0.1203925120611495</c:v>
                </c:pt>
                <c:pt idx="30">
                  <c:v>5.0936469988045907E-2</c:v>
                </c:pt>
                <c:pt idx="31">
                  <c:v>-3.6395953399594436E-2</c:v>
                </c:pt>
                <c:pt idx="32">
                  <c:v>-3.4185174877323206E-4</c:v>
                </c:pt>
                <c:pt idx="33">
                  <c:v>0.10041388250013845</c:v>
                </c:pt>
                <c:pt idx="34">
                  <c:v>7.3001503478909921E-2</c:v>
                </c:pt>
                <c:pt idx="35">
                  <c:v>4.4015802596172542E-2</c:v>
                </c:pt>
                <c:pt idx="36">
                  <c:v>5.6987033759975568E-2</c:v>
                </c:pt>
                <c:pt idx="37">
                  <c:v>-6.5421686207628282E-2</c:v>
                </c:pt>
                <c:pt idx="38">
                  <c:v>-5.2345454092721372E-2</c:v>
                </c:pt>
                <c:pt idx="39">
                  <c:v>3.1319046083256613E-2</c:v>
                </c:pt>
                <c:pt idx="40">
                  <c:v>5.105817120302001E-2</c:v>
                </c:pt>
                <c:pt idx="41">
                  <c:v>-8.5248697260742468E-2</c:v>
                </c:pt>
                <c:pt idx="42">
                  <c:v>3.9145377387254723E-2</c:v>
                </c:pt>
                <c:pt idx="43">
                  <c:v>3.7878501414715188E-2</c:v>
                </c:pt>
                <c:pt idx="44">
                  <c:v>-5.8792181741964267E-3</c:v>
                </c:pt>
                <c:pt idx="45">
                  <c:v>9.0091899522683469E-2</c:v>
                </c:pt>
                <c:pt idx="46">
                  <c:v>-5.4297908791567668E-3</c:v>
                </c:pt>
                <c:pt idx="47">
                  <c:v>-7.6031841231123776E-2</c:v>
                </c:pt>
                <c:pt idx="48">
                  <c:v>-7.8764921407977723E-2</c:v>
                </c:pt>
                <c:pt idx="49">
                  <c:v>1.144993921639733E-2</c:v>
                </c:pt>
                <c:pt idx="50">
                  <c:v>2.7602750035388392E-2</c:v>
                </c:pt>
                <c:pt idx="51">
                  <c:v>-3.0286172729897278E-2</c:v>
                </c:pt>
                <c:pt idx="52">
                  <c:v>4.3526116342592222E-2</c:v>
                </c:pt>
                <c:pt idx="53">
                  <c:v>7.5408622936778982E-2</c:v>
                </c:pt>
                <c:pt idx="54">
                  <c:v>-9.9874610019948917E-3</c:v>
                </c:pt>
                <c:pt idx="55">
                  <c:v>-1.0228117974174972E-2</c:v>
                </c:pt>
                <c:pt idx="56">
                  <c:v>0.10219241195163549</c:v>
                </c:pt>
                <c:pt idx="57">
                  <c:v>6.2071633301670627E-2</c:v>
                </c:pt>
                <c:pt idx="58">
                  <c:v>-8.7390477748183301E-2</c:v>
                </c:pt>
                <c:pt idx="59">
                  <c:v>-3.99987774218186E-2</c:v>
                </c:pt>
                <c:pt idx="60">
                  <c:v>6.3466603026880369E-2</c:v>
                </c:pt>
                <c:pt idx="61">
                  <c:v>4.3214521596568661E-2</c:v>
                </c:pt>
                <c:pt idx="62">
                  <c:v>0.11086962540105284</c:v>
                </c:pt>
                <c:pt idx="63">
                  <c:v>5.2837089213614782E-2</c:v>
                </c:pt>
                <c:pt idx="64">
                  <c:v>-4.996862902142471E-2</c:v>
                </c:pt>
                <c:pt idx="65">
                  <c:v>4.1200432489626751E-2</c:v>
                </c:pt>
                <c:pt idx="66">
                  <c:v>-2.0987860087523236E-2</c:v>
                </c:pt>
                <c:pt idx="67">
                  <c:v>-0.12098423095378584</c:v>
                </c:pt>
                <c:pt idx="68">
                  <c:v>-6.5222132585674539E-2</c:v>
                </c:pt>
                <c:pt idx="69">
                  <c:v>-9.5939183110340748E-2</c:v>
                </c:pt>
                <c:pt idx="70">
                  <c:v>7.6728203730142969E-2</c:v>
                </c:pt>
                <c:pt idx="71">
                  <c:v>-7.3786381160624248E-2</c:v>
                </c:pt>
                <c:pt idx="72">
                  <c:v>3.9283669913219459E-2</c:v>
                </c:pt>
                <c:pt idx="73">
                  <c:v>1.2592189652149463E-2</c:v>
                </c:pt>
                <c:pt idx="74">
                  <c:v>-1.1568620539214904E-2</c:v>
                </c:pt>
                <c:pt idx="75">
                  <c:v>7.9527324468094976E-2</c:v>
                </c:pt>
                <c:pt idx="76">
                  <c:v>-3.8670870063449443E-2</c:v>
                </c:pt>
                <c:pt idx="77">
                  <c:v>-0.10404331567916447</c:v>
                </c:pt>
                <c:pt idx="78">
                  <c:v>-0.1191325417418715</c:v>
                </c:pt>
                <c:pt idx="79">
                  <c:v>-7.3998135648479749E-2</c:v>
                </c:pt>
                <c:pt idx="80">
                  <c:v>-6.5763806726678878E-2</c:v>
                </c:pt>
                <c:pt idx="81">
                  <c:v>2.4645491080299519E-2</c:v>
                </c:pt>
                <c:pt idx="82">
                  <c:v>5.4264849654017441E-2</c:v>
                </c:pt>
                <c:pt idx="83">
                  <c:v>-0.11339625608535918</c:v>
                </c:pt>
                <c:pt idx="84">
                  <c:v>-3.4913063680359666E-2</c:v>
                </c:pt>
                <c:pt idx="85">
                  <c:v>-2.8501117324818685E-2</c:v>
                </c:pt>
                <c:pt idx="86">
                  <c:v>0.11008591237401791</c:v>
                </c:pt>
                <c:pt idx="87">
                  <c:v>-5.2913385412849762E-2</c:v>
                </c:pt>
                <c:pt idx="88">
                  <c:v>-0.11832687628771434</c:v>
                </c:pt>
                <c:pt idx="89">
                  <c:v>-0.11846494769437189</c:v>
                </c:pt>
                <c:pt idx="90">
                  <c:v>9.61603691875315E-2</c:v>
                </c:pt>
                <c:pt idx="91">
                  <c:v>-7.3384625988727609E-2</c:v>
                </c:pt>
                <c:pt idx="92">
                  <c:v>0.21022433510229047</c:v>
                </c:pt>
                <c:pt idx="93">
                  <c:v>0.1903558001692055</c:v>
                </c:pt>
                <c:pt idx="94">
                  <c:v>1.5264066415462912E-2</c:v>
                </c:pt>
                <c:pt idx="95">
                  <c:v>2.0130600736371265E-2</c:v>
                </c:pt>
                <c:pt idx="96">
                  <c:v>0.16707554202322028</c:v>
                </c:pt>
                <c:pt idx="97">
                  <c:v>7.8269511141132397E-2</c:v>
                </c:pt>
                <c:pt idx="98">
                  <c:v>0.11743322105724695</c:v>
                </c:pt>
              </c:numCache>
            </c:numRef>
          </c:xVal>
          <c:yVal>
            <c:numRef>
              <c:f>Data!$H$54:$H$152</c:f>
              <c:numCache>
                <c:formatCode>General</c:formatCode>
                <c:ptCount val="99"/>
                <c:pt idx="0">
                  <c:v>2.7354003082042486E-2</c:v>
                </c:pt>
                <c:pt idx="1">
                  <c:v>2.504793886917191E-2</c:v>
                </c:pt>
                <c:pt idx="2">
                  <c:v>3.770134086808348E-2</c:v>
                </c:pt>
                <c:pt idx="3">
                  <c:v>5.5213628210286497E-2</c:v>
                </c:pt>
                <c:pt idx="4">
                  <c:v>1.8061327470354292E-2</c:v>
                </c:pt>
                <c:pt idx="5">
                  <c:v>-0.10992421859792049</c:v>
                </c:pt>
                <c:pt idx="6">
                  <c:v>-5.2899542482766661E-2</c:v>
                </c:pt>
                <c:pt idx="7">
                  <c:v>-1.8462062839735331E-2</c:v>
                </c:pt>
                <c:pt idx="8">
                  <c:v>1.3460663139545694E-2</c:v>
                </c:pt>
                <c:pt idx="9">
                  <c:v>2.5303880310698579E-2</c:v>
                </c:pt>
                <c:pt idx="10">
                  <c:v>4.4617065488806694E-2</c:v>
                </c:pt>
                <c:pt idx="11">
                  <c:v>6.7294460305904913E-2</c:v>
                </c:pt>
                <c:pt idx="12">
                  <c:v>1.398624197473987E-2</c:v>
                </c:pt>
                <c:pt idx="13">
                  <c:v>-2.6202372394024072E-2</c:v>
                </c:pt>
                <c:pt idx="14">
                  <c:v>-4.9285462011492047E-3</c:v>
                </c:pt>
                <c:pt idx="15">
                  <c:v>2.467309418458621E-3</c:v>
                </c:pt>
                <c:pt idx="16">
                  <c:v>-3.9713688268022171E-2</c:v>
                </c:pt>
                <c:pt idx="17">
                  <c:v>-4.6715394915541768E-2</c:v>
                </c:pt>
                <c:pt idx="18">
                  <c:v>-4.6750333090135314E-2</c:v>
                </c:pt>
                <c:pt idx="19">
                  <c:v>1.4533514616167758E-2</c:v>
                </c:pt>
                <c:pt idx="20">
                  <c:v>2.5206814033346316E-2</c:v>
                </c:pt>
                <c:pt idx="21">
                  <c:v>2.1943615299879985E-2</c:v>
                </c:pt>
                <c:pt idx="22">
                  <c:v>-1.0644060045946667E-2</c:v>
                </c:pt>
                <c:pt idx="23">
                  <c:v>-2.8767248294324321E-2</c:v>
                </c:pt>
                <c:pt idx="24">
                  <c:v>-6.0142909664533027E-2</c:v>
                </c:pt>
                <c:pt idx="25">
                  <c:v>-1.6509808963812253E-2</c:v>
                </c:pt>
                <c:pt idx="26">
                  <c:v>-1.5578505587688448E-2</c:v>
                </c:pt>
                <c:pt idx="27">
                  <c:v>1.1408109313961967E-2</c:v>
                </c:pt>
                <c:pt idx="28">
                  <c:v>-3.2153209583808615E-2</c:v>
                </c:pt>
                <c:pt idx="29">
                  <c:v>-0.10728042848015333</c:v>
                </c:pt>
                <c:pt idx="30">
                  <c:v>1.7687535942727154E-2</c:v>
                </c:pt>
                <c:pt idx="31">
                  <c:v>4.0376905460769736E-3</c:v>
                </c:pt>
                <c:pt idx="32">
                  <c:v>-2.1725226488804188E-2</c:v>
                </c:pt>
                <c:pt idx="33">
                  <c:v>5.4753327643674354E-2</c:v>
                </c:pt>
                <c:pt idx="34">
                  <c:v>5.8673401685173036E-2</c:v>
                </c:pt>
                <c:pt idx="35">
                  <c:v>4.9606824075987904E-2</c:v>
                </c:pt>
                <c:pt idx="36">
                  <c:v>6.3262196777966531E-2</c:v>
                </c:pt>
                <c:pt idx="37">
                  <c:v>1.0940920128590542E-3</c:v>
                </c:pt>
                <c:pt idx="38">
                  <c:v>-3.6752465992995441E-2</c:v>
                </c:pt>
                <c:pt idx="39">
                  <c:v>-1.6009490016910495E-2</c:v>
                </c:pt>
                <c:pt idx="40">
                  <c:v>2.7289925482180667E-2</c:v>
                </c:pt>
                <c:pt idx="41">
                  <c:v>-1.0146648495743229E-2</c:v>
                </c:pt>
                <c:pt idx="42">
                  <c:v>1.9080264583135904E-2</c:v>
                </c:pt>
                <c:pt idx="43">
                  <c:v>3.1192679395612887E-2</c:v>
                </c:pt>
                <c:pt idx="44">
                  <c:v>8.0494129279437936E-3</c:v>
                </c:pt>
                <c:pt idx="45">
                  <c:v>3.2600152934241226E-2</c:v>
                </c:pt>
                <c:pt idx="46">
                  <c:v>8.2432202992298309E-3</c:v>
                </c:pt>
                <c:pt idx="47">
                  <c:v>-5.4837143032933175E-2</c:v>
                </c:pt>
                <c:pt idx="48">
                  <c:v>-5.9744250649290245E-2</c:v>
                </c:pt>
                <c:pt idx="49">
                  <c:v>-9.8295096137977975E-3</c:v>
                </c:pt>
                <c:pt idx="50">
                  <c:v>1.1554143556649509E-2</c:v>
                </c:pt>
                <c:pt idx="51">
                  <c:v>-1.7966290271483491E-2</c:v>
                </c:pt>
                <c:pt idx="52">
                  <c:v>2.5975486403260521E-2</c:v>
                </c:pt>
                <c:pt idx="53">
                  <c:v>7.2519409468583984E-2</c:v>
                </c:pt>
                <c:pt idx="54">
                  <c:v>1.2638398871722849E-2</c:v>
                </c:pt>
                <c:pt idx="55">
                  <c:v>-2.0619287202735703E-2</c:v>
                </c:pt>
                <c:pt idx="56">
                  <c:v>3.1030625390976976E-2</c:v>
                </c:pt>
                <c:pt idx="57">
                  <c:v>2.8587960123302506E-2</c:v>
                </c:pt>
                <c:pt idx="58">
                  <c:v>-1.1133718248455321E-2</c:v>
                </c:pt>
                <c:pt idx="59">
                  <c:v>-4.5906737085989512E-3</c:v>
                </c:pt>
                <c:pt idx="60">
                  <c:v>2.4742489145906956E-2</c:v>
                </c:pt>
                <c:pt idx="61">
                  <c:v>3.3835049048802961E-2</c:v>
                </c:pt>
                <c:pt idx="62">
                  <c:v>5.4422434021073975E-2</c:v>
                </c:pt>
                <c:pt idx="63">
                  <c:v>6.4966511728311666E-2</c:v>
                </c:pt>
                <c:pt idx="64">
                  <c:v>4.2698613121653723E-3</c:v>
                </c:pt>
                <c:pt idx="65">
                  <c:v>2.4411986688838119E-2</c:v>
                </c:pt>
                <c:pt idx="66">
                  <c:v>2.9063753072145616E-3</c:v>
                </c:pt>
                <c:pt idx="67">
                  <c:v>-8.2949082980751015E-2</c:v>
                </c:pt>
                <c:pt idx="68">
                  <c:v>-7.0441797120781954E-2</c:v>
                </c:pt>
                <c:pt idx="69">
                  <c:v>-5.9210841840203046E-2</c:v>
                </c:pt>
                <c:pt idx="70">
                  <c:v>2.7947725106547111E-2</c:v>
                </c:pt>
                <c:pt idx="71">
                  <c:v>-3.5226502815340621E-2</c:v>
                </c:pt>
                <c:pt idx="72">
                  <c:v>-2.9575484917816485E-2</c:v>
                </c:pt>
                <c:pt idx="73">
                  <c:v>2.0282682164653371E-2</c:v>
                </c:pt>
                <c:pt idx="74">
                  <c:v>1.552022875909697E-2</c:v>
                </c:pt>
                <c:pt idx="75">
                  <c:v>3.5303716711073754E-2</c:v>
                </c:pt>
                <c:pt idx="76">
                  <c:v>1.3779745598017593E-2</c:v>
                </c:pt>
                <c:pt idx="77">
                  <c:v>-0.11102440183706122</c:v>
                </c:pt>
                <c:pt idx="78">
                  <c:v>-0.16660733476121831</c:v>
                </c:pt>
                <c:pt idx="79">
                  <c:v>-0.11183303016344379</c:v>
                </c:pt>
                <c:pt idx="80">
                  <c:v>-8.4260343617739847E-2</c:v>
                </c:pt>
                <c:pt idx="81">
                  <c:v>3.7740327982847113E-2</c:v>
                </c:pt>
                <c:pt idx="82">
                  <c:v>2.3899569198845713E-2</c:v>
                </c:pt>
                <c:pt idx="83">
                  <c:v>-3.530220129665735E-2</c:v>
                </c:pt>
                <c:pt idx="84">
                  <c:v>2.2909517465557624E-3</c:v>
                </c:pt>
                <c:pt idx="85">
                  <c:v>-2.7844026171173229E-2</c:v>
                </c:pt>
                <c:pt idx="86">
                  <c:v>8.2753961028912276E-2</c:v>
                </c:pt>
                <c:pt idx="87">
                  <c:v>-7.9739458391442277E-3</c:v>
                </c:pt>
                <c:pt idx="88">
                  <c:v>-6.5412265186168078E-2</c:v>
                </c:pt>
                <c:pt idx="89">
                  <c:v>-0.12568127768062354</c:v>
                </c:pt>
                <c:pt idx="90">
                  <c:v>1.1388646964008811E-2</c:v>
                </c:pt>
                <c:pt idx="91">
                  <c:v>-2.2017622141068536E-2</c:v>
                </c:pt>
                <c:pt idx="92">
                  <c:v>4.8662945798927541E-2</c:v>
                </c:pt>
                <c:pt idx="93">
                  <c:v>0.27488316404660607</c:v>
                </c:pt>
                <c:pt idx="94">
                  <c:v>5.1282608403126706E-2</c:v>
                </c:pt>
                <c:pt idx="95">
                  <c:v>2.015372261162417E-2</c:v>
                </c:pt>
                <c:pt idx="96">
                  <c:v>0.10466931854512723</c:v>
                </c:pt>
                <c:pt idx="97">
                  <c:v>8.807716427583813E-2</c:v>
                </c:pt>
                <c:pt idx="98">
                  <c:v>0.10884474589988909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2-4490-A622-B67ACBBEBF2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Data!$J$54:$J$152</c:f>
              <c:numCache>
                <c:formatCode>General</c:formatCode>
                <c:ptCount val="99"/>
                <c:pt idx="0">
                  <c:v>6.6143757019711702E-2</c:v>
                </c:pt>
                <c:pt idx="1">
                  <c:v>1.6124693454981558E-2</c:v>
                </c:pt>
                <c:pt idx="2">
                  <c:v>3.757881350886929E-2</c:v>
                </c:pt>
                <c:pt idx="3">
                  <c:v>7.7812567147895306E-2</c:v>
                </c:pt>
                <c:pt idx="4">
                  <c:v>-5.0012847599654062E-2</c:v>
                </c:pt>
                <c:pt idx="5">
                  <c:v>-0.14292917948749914</c:v>
                </c:pt>
                <c:pt idx="6">
                  <c:v>-7.352127092461881E-3</c:v>
                </c:pt>
                <c:pt idx="7">
                  <c:v>-3.867793754172468E-3</c:v>
                </c:pt>
                <c:pt idx="8">
                  <c:v>-2.353760514890265E-2</c:v>
                </c:pt>
                <c:pt idx="9">
                  <c:v>7.3398617745655162E-2</c:v>
                </c:pt>
                <c:pt idx="10">
                  <c:v>4.9816960847036296E-2</c:v>
                </c:pt>
                <c:pt idx="11">
                  <c:v>5.8471869951329108E-2</c:v>
                </c:pt>
                <c:pt idx="12">
                  <c:v>-4.1238189302271057E-2</c:v>
                </c:pt>
                <c:pt idx="13">
                  <c:v>-2.6341834334068188E-2</c:v>
                </c:pt>
                <c:pt idx="14">
                  <c:v>2.4052224955342351E-2</c:v>
                </c:pt>
                <c:pt idx="15">
                  <c:v>6.7019176891394108E-4</c:v>
                </c:pt>
                <c:pt idx="16">
                  <c:v>-5.5982895244903512E-2</c:v>
                </c:pt>
                <c:pt idx="17">
                  <c:v>-5.1243116275808138E-2</c:v>
                </c:pt>
                <c:pt idx="18">
                  <c:v>-4.0472462786411534E-2</c:v>
                </c:pt>
                <c:pt idx="19">
                  <c:v>5.3185040983101166E-2</c:v>
                </c:pt>
                <c:pt idx="20">
                  <c:v>1.8002745208438066E-2</c:v>
                </c:pt>
                <c:pt idx="21">
                  <c:v>-1.1173898937405938E-3</c:v>
                </c:pt>
                <c:pt idx="22">
                  <c:v>-9.2153734313817782E-3</c:v>
                </c:pt>
                <c:pt idx="23">
                  <c:v>-5.3119008585973793E-2</c:v>
                </c:pt>
                <c:pt idx="24">
                  <c:v>-4.8374344196490726E-2</c:v>
                </c:pt>
                <c:pt idx="25">
                  <c:v>5.6481893109845487E-4</c:v>
                </c:pt>
                <c:pt idx="26">
                  <c:v>-4.1647530484145684E-2</c:v>
                </c:pt>
                <c:pt idx="27">
                  <c:v>3.1491701915472778E-2</c:v>
                </c:pt>
                <c:pt idx="28">
                  <c:v>-8.5704897128281943E-2</c:v>
                </c:pt>
                <c:pt idx="29">
                  <c:v>-0.1203925120611495</c:v>
                </c:pt>
                <c:pt idx="30">
                  <c:v>5.0936469988045907E-2</c:v>
                </c:pt>
                <c:pt idx="31">
                  <c:v>-3.6395953399594436E-2</c:v>
                </c:pt>
                <c:pt idx="32">
                  <c:v>-3.4185174877323206E-4</c:v>
                </c:pt>
                <c:pt idx="33">
                  <c:v>0.10041388250013845</c:v>
                </c:pt>
                <c:pt idx="34">
                  <c:v>7.3001503478909921E-2</c:v>
                </c:pt>
                <c:pt idx="35">
                  <c:v>4.4015802596172542E-2</c:v>
                </c:pt>
                <c:pt idx="36">
                  <c:v>5.6987033759975568E-2</c:v>
                </c:pt>
                <c:pt idx="37">
                  <c:v>-6.5421686207628282E-2</c:v>
                </c:pt>
                <c:pt idx="38">
                  <c:v>-5.2345454092721372E-2</c:v>
                </c:pt>
                <c:pt idx="39">
                  <c:v>3.1319046083256613E-2</c:v>
                </c:pt>
                <c:pt idx="40">
                  <c:v>5.105817120302001E-2</c:v>
                </c:pt>
                <c:pt idx="41">
                  <c:v>-8.5248697260742468E-2</c:v>
                </c:pt>
                <c:pt idx="42">
                  <c:v>3.9145377387254723E-2</c:v>
                </c:pt>
                <c:pt idx="43">
                  <c:v>3.7878501414715188E-2</c:v>
                </c:pt>
                <c:pt idx="44">
                  <c:v>-5.8792181741964267E-3</c:v>
                </c:pt>
                <c:pt idx="45">
                  <c:v>9.0091899522683469E-2</c:v>
                </c:pt>
                <c:pt idx="46">
                  <c:v>-5.4297908791567668E-3</c:v>
                </c:pt>
                <c:pt idx="47">
                  <c:v>-7.6031841231123776E-2</c:v>
                </c:pt>
                <c:pt idx="48">
                  <c:v>-7.8764921407977723E-2</c:v>
                </c:pt>
                <c:pt idx="49">
                  <c:v>1.144993921639733E-2</c:v>
                </c:pt>
                <c:pt idx="50">
                  <c:v>2.7602750035388392E-2</c:v>
                </c:pt>
                <c:pt idx="51">
                  <c:v>-3.0286172729897278E-2</c:v>
                </c:pt>
                <c:pt idx="52">
                  <c:v>4.3526116342592222E-2</c:v>
                </c:pt>
                <c:pt idx="53">
                  <c:v>7.5408622936778982E-2</c:v>
                </c:pt>
                <c:pt idx="54">
                  <c:v>-9.9874610019948917E-3</c:v>
                </c:pt>
                <c:pt idx="55">
                  <c:v>-1.0228117974174972E-2</c:v>
                </c:pt>
                <c:pt idx="56">
                  <c:v>0.10219241195163549</c:v>
                </c:pt>
                <c:pt idx="57">
                  <c:v>6.2071633301670627E-2</c:v>
                </c:pt>
                <c:pt idx="58">
                  <c:v>-8.7390477748183301E-2</c:v>
                </c:pt>
                <c:pt idx="59">
                  <c:v>-3.99987774218186E-2</c:v>
                </c:pt>
                <c:pt idx="60">
                  <c:v>6.3466603026880369E-2</c:v>
                </c:pt>
                <c:pt idx="61">
                  <c:v>4.3214521596568661E-2</c:v>
                </c:pt>
                <c:pt idx="62">
                  <c:v>0.11086962540105284</c:v>
                </c:pt>
                <c:pt idx="63">
                  <c:v>5.2837089213614782E-2</c:v>
                </c:pt>
                <c:pt idx="64">
                  <c:v>-4.996862902142471E-2</c:v>
                </c:pt>
                <c:pt idx="65">
                  <c:v>4.1200432489626751E-2</c:v>
                </c:pt>
                <c:pt idx="66">
                  <c:v>-2.0987860087523236E-2</c:v>
                </c:pt>
                <c:pt idx="67">
                  <c:v>-0.12098423095378584</c:v>
                </c:pt>
                <c:pt idx="68">
                  <c:v>-6.5222132585674539E-2</c:v>
                </c:pt>
                <c:pt idx="69">
                  <c:v>-9.5939183110340748E-2</c:v>
                </c:pt>
                <c:pt idx="70">
                  <c:v>7.6728203730142969E-2</c:v>
                </c:pt>
                <c:pt idx="71">
                  <c:v>-7.3786381160624248E-2</c:v>
                </c:pt>
                <c:pt idx="72">
                  <c:v>3.9283669913219459E-2</c:v>
                </c:pt>
                <c:pt idx="73">
                  <c:v>1.2592189652149463E-2</c:v>
                </c:pt>
                <c:pt idx="74">
                  <c:v>-1.1568620539214904E-2</c:v>
                </c:pt>
                <c:pt idx="75">
                  <c:v>7.9527324468094976E-2</c:v>
                </c:pt>
                <c:pt idx="76">
                  <c:v>-3.8670870063449443E-2</c:v>
                </c:pt>
                <c:pt idx="77">
                  <c:v>-0.10404331567916447</c:v>
                </c:pt>
                <c:pt idx="78">
                  <c:v>-0.1191325417418715</c:v>
                </c:pt>
                <c:pt idx="79">
                  <c:v>-7.3998135648479749E-2</c:v>
                </c:pt>
                <c:pt idx="80">
                  <c:v>-6.5763806726678878E-2</c:v>
                </c:pt>
                <c:pt idx="81">
                  <c:v>2.4645491080299519E-2</c:v>
                </c:pt>
                <c:pt idx="82">
                  <c:v>5.4264849654017441E-2</c:v>
                </c:pt>
                <c:pt idx="83">
                  <c:v>-0.11339625608535918</c:v>
                </c:pt>
                <c:pt idx="84">
                  <c:v>-3.4913063680359666E-2</c:v>
                </c:pt>
                <c:pt idx="85">
                  <c:v>-2.8501117324818685E-2</c:v>
                </c:pt>
                <c:pt idx="86">
                  <c:v>0.11008591237401791</c:v>
                </c:pt>
                <c:pt idx="87">
                  <c:v>-5.2913385412849762E-2</c:v>
                </c:pt>
                <c:pt idx="88">
                  <c:v>-0.11832687628771434</c:v>
                </c:pt>
                <c:pt idx="89">
                  <c:v>-0.11846494769437189</c:v>
                </c:pt>
                <c:pt idx="90">
                  <c:v>9.61603691875315E-2</c:v>
                </c:pt>
                <c:pt idx="91">
                  <c:v>-7.3384625988727609E-2</c:v>
                </c:pt>
                <c:pt idx="92">
                  <c:v>0.21022433510229047</c:v>
                </c:pt>
                <c:pt idx="93">
                  <c:v>0.1903558001692055</c:v>
                </c:pt>
                <c:pt idx="94">
                  <c:v>1.5264066415462912E-2</c:v>
                </c:pt>
                <c:pt idx="95">
                  <c:v>2.0130600736371265E-2</c:v>
                </c:pt>
                <c:pt idx="96">
                  <c:v>0.16707554202322028</c:v>
                </c:pt>
                <c:pt idx="97">
                  <c:v>7.8269511141132397E-2</c:v>
                </c:pt>
                <c:pt idx="98">
                  <c:v>0.11743322105724695</c:v>
                </c:pt>
              </c:numCache>
            </c:numRef>
          </c:xVal>
          <c:yVal>
            <c:numRef>
              <c:f>'Lag of one, Gulf War + 6 months'!$B$25:$B$123</c:f>
              <c:numCache>
                <c:formatCode>General</c:formatCode>
                <c:ptCount val="99"/>
                <c:pt idx="0">
                  <c:v>4.4545320621427256E-2</c:v>
                </c:pt>
                <c:pt idx="1">
                  <c:v>1.1337617423324843E-2</c:v>
                </c:pt>
                <c:pt idx="2">
                  <c:v>2.5581027842314048E-2</c:v>
                </c:pt>
                <c:pt idx="3">
                  <c:v>5.2292254606112358E-2</c:v>
                </c:pt>
                <c:pt idx="4">
                  <c:v>-3.2571158092882711E-2</c:v>
                </c:pt>
                <c:pt idx="5">
                  <c:v>-9.4258397950840345E-2</c:v>
                </c:pt>
                <c:pt idx="6">
                  <c:v>-4.2486657498039667E-3</c:v>
                </c:pt>
                <c:pt idx="7">
                  <c:v>-1.9354135796302678E-3</c:v>
                </c:pt>
                <c:pt idx="8">
                  <c:v>-1.4994219806851103E-2</c:v>
                </c:pt>
                <c:pt idx="9">
                  <c:v>4.9361829459481109E-2</c:v>
                </c:pt>
                <c:pt idx="10">
                  <c:v>3.3705945334513196E-2</c:v>
                </c:pt>
                <c:pt idx="11">
                  <c:v>3.9451947603627462E-2</c:v>
                </c:pt>
                <c:pt idx="12">
                  <c:v>-2.6745654222199978E-2</c:v>
                </c:pt>
                <c:pt idx="13">
                  <c:v>-1.685595019210559E-2</c:v>
                </c:pt>
                <c:pt idx="14">
                  <c:v>1.6600713019205158E-2</c:v>
                </c:pt>
                <c:pt idx="15">
                  <c:v>1.0773592639261042E-3</c:v>
                </c:pt>
                <c:pt idx="16">
                  <c:v>-3.6534678322033241E-2</c:v>
                </c:pt>
                <c:pt idx="17">
                  <c:v>-3.3387934620471578E-2</c:v>
                </c:pt>
                <c:pt idx="18">
                  <c:v>-2.623728767038172E-2</c:v>
                </c:pt>
                <c:pt idx="19">
                  <c:v>3.5942016894731942E-2</c:v>
                </c:pt>
                <c:pt idx="20">
                  <c:v>1.2584457743291077E-2</c:v>
                </c:pt>
                <c:pt idx="21">
                  <c:v>-1.0941787793265843E-4</c:v>
                </c:pt>
                <c:pt idx="22">
                  <c:v>-5.4856767411779047E-3</c:v>
                </c:pt>
                <c:pt idx="23">
                  <c:v>-3.4633341284012333E-2</c:v>
                </c:pt>
                <c:pt idx="24">
                  <c:v>-3.1483354147274753E-2</c:v>
                </c:pt>
                <c:pt idx="25">
                  <c:v>1.0074021381036645E-3</c:v>
                </c:pt>
                <c:pt idx="26">
                  <c:v>-2.7017416216641593E-2</c:v>
                </c:pt>
                <c:pt idx="27">
                  <c:v>2.1539788748230457E-2</c:v>
                </c:pt>
                <c:pt idx="28">
                  <c:v>-5.6267143239521873E-2</c:v>
                </c:pt>
                <c:pt idx="29">
                  <c:v>-7.9296283316285826E-2</c:v>
                </c:pt>
                <c:pt idx="30">
                  <c:v>3.4449188502872388E-2</c:v>
                </c:pt>
                <c:pt idx="31">
                  <c:v>-2.3530889266370914E-2</c:v>
                </c:pt>
                <c:pt idx="32">
                  <c:v>4.0546262364959886E-4</c:v>
                </c:pt>
                <c:pt idx="33">
                  <c:v>6.7297289059280951E-2</c:v>
                </c:pt>
                <c:pt idx="34">
                  <c:v>4.9098184925457748E-2</c:v>
                </c:pt>
                <c:pt idx="35">
                  <c:v>2.9854550932644691E-2</c:v>
                </c:pt>
                <c:pt idx="36">
                  <c:v>3.846616346401719E-2</c:v>
                </c:pt>
                <c:pt idx="37">
                  <c:v>-4.2801100491921908E-2</c:v>
                </c:pt>
                <c:pt idx="38">
                  <c:v>-3.4119777730663485E-2</c:v>
                </c:pt>
                <c:pt idx="39">
                  <c:v>2.1425162379341403E-2</c:v>
                </c:pt>
                <c:pt idx="40">
                  <c:v>3.452998605359979E-2</c:v>
                </c:pt>
                <c:pt idx="41">
                  <c:v>-5.5964271719733033E-2</c:v>
                </c:pt>
                <c:pt idx="42">
                  <c:v>2.6621071069972028E-2</c:v>
                </c:pt>
                <c:pt idx="43">
                  <c:v>2.5779990923990147E-2</c:v>
                </c:pt>
                <c:pt idx="44">
                  <c:v>-3.2708001379797885E-3</c:v>
                </c:pt>
                <c:pt idx="45">
                  <c:v>6.0444514882739053E-2</c:v>
                </c:pt>
                <c:pt idx="46">
                  <c:v>-2.9724249354234839E-3</c:v>
                </c:pt>
                <c:pt idx="47">
                  <c:v>-4.9845192360017929E-2</c:v>
                </c:pt>
                <c:pt idx="48">
                  <c:v>-5.1659686851945601E-2</c:v>
                </c:pt>
                <c:pt idx="49">
                  <c:v>8.2340437013162047E-3</c:v>
                </c:pt>
                <c:pt idx="50">
                  <c:v>1.8957909948791932E-2</c:v>
                </c:pt>
                <c:pt idx="51">
                  <c:v>-1.9474600151276979E-2</c:v>
                </c:pt>
                <c:pt idx="52">
                  <c:v>2.9529447769766761E-2</c:v>
                </c:pt>
                <c:pt idx="53">
                  <c:v>5.069627379043317E-2</c:v>
                </c:pt>
                <c:pt idx="54">
                  <c:v>-5.9982664032111454E-3</c:v>
                </c:pt>
                <c:pt idx="55">
                  <c:v>-6.1580387926795724E-3</c:v>
                </c:pt>
                <c:pt idx="56">
                  <c:v>6.8478056429664966E-2</c:v>
                </c:pt>
                <c:pt idx="57">
                  <c:v>4.1841833867028819E-2</c:v>
                </c:pt>
                <c:pt idx="58">
                  <c:v>-5.7386201793461433E-2</c:v>
                </c:pt>
                <c:pt idx="59">
                  <c:v>-2.5922807512704822E-2</c:v>
                </c:pt>
                <c:pt idx="60">
                  <c:v>4.2767955575508138E-2</c:v>
                </c:pt>
                <c:pt idx="61">
                  <c:v>2.9322579725732954E-2</c:v>
                </c:pt>
                <c:pt idx="62">
                  <c:v>7.4238866574419804E-2</c:v>
                </c:pt>
                <c:pt idx="63">
                  <c:v>3.5711011388733102E-2</c:v>
                </c:pt>
                <c:pt idx="64">
                  <c:v>-3.2541801337337257E-2</c:v>
                </c:pt>
                <c:pt idx="65">
                  <c:v>2.7985424079240213E-2</c:v>
                </c:pt>
                <c:pt idx="66">
                  <c:v>-1.3301441669980521E-2</c:v>
                </c:pt>
                <c:pt idx="67">
                  <c:v>-7.9689126043898051E-2</c:v>
                </c:pt>
                <c:pt idx="68">
                  <c:v>-4.2668616655206916E-2</c:v>
                </c:pt>
                <c:pt idx="69">
                  <c:v>-6.3061695298596246E-2</c:v>
                </c:pt>
                <c:pt idx="70">
                  <c:v>5.1572344716376027E-2</c:v>
                </c:pt>
                <c:pt idx="71">
                  <c:v>-4.8354429313887705E-2</c:v>
                </c:pt>
                <c:pt idx="72">
                  <c:v>2.6712883607621994E-2</c:v>
                </c:pt>
                <c:pt idx="73">
                  <c:v>8.9923848365770116E-3</c:v>
                </c:pt>
                <c:pt idx="74">
                  <c:v>-7.0479997024541774E-3</c:v>
                </c:pt>
                <c:pt idx="75">
                  <c:v>5.3430683598735811E-2</c:v>
                </c:pt>
                <c:pt idx="76">
                  <c:v>-2.5041208572448112E-2</c:v>
                </c:pt>
                <c:pt idx="77">
                  <c:v>-6.844203650940886E-2</c:v>
                </c:pt>
                <c:pt idx="78">
                  <c:v>-7.8459787839978978E-2</c:v>
                </c:pt>
                <c:pt idx="79">
                  <c:v>-4.8495013316914304E-2</c:v>
                </c:pt>
                <c:pt idx="80">
                  <c:v>-4.302823462528909E-2</c:v>
                </c:pt>
                <c:pt idx="81">
                  <c:v>1.6994582955805842E-2</c:v>
                </c:pt>
                <c:pt idx="82">
                  <c:v>3.6658902883773319E-2</c:v>
                </c:pt>
                <c:pt idx="83">
                  <c:v>-7.465146241432441E-2</c:v>
                </c:pt>
                <c:pt idx="84">
                  <c:v>-2.2546397391425287E-2</c:v>
                </c:pt>
                <c:pt idx="85">
                  <c:v>-1.8289500194191483E-2</c:v>
                </c:pt>
                <c:pt idx="86">
                  <c:v>7.3718558760968167E-2</c:v>
                </c:pt>
                <c:pt idx="87">
                  <c:v>-3.4496827866584631E-2</c:v>
                </c:pt>
                <c:pt idx="88">
                  <c:v>-7.7924905789578475E-2</c:v>
                </c:pt>
                <c:pt idx="89">
                  <c:v>-7.8016571525913084E-2</c:v>
                </c:pt>
                <c:pt idx="90">
                  <c:v>6.4473377582980787E-2</c:v>
                </c:pt>
                <c:pt idx="91">
                  <c:v>-4.8087703678583053E-2</c:v>
                </c:pt>
                <c:pt idx="92">
                  <c:v>0.14020055149926081</c:v>
                </c:pt>
                <c:pt idx="93">
                  <c:v>0.1270098125286046</c:v>
                </c:pt>
                <c:pt idx="94">
                  <c:v>1.0766246324871314E-2</c:v>
                </c:pt>
                <c:pt idx="95">
                  <c:v>1.3997143023346427E-2</c:v>
                </c:pt>
                <c:pt idx="96">
                  <c:v>0.11155402731809928</c:v>
                </c:pt>
                <c:pt idx="97">
                  <c:v>5.2595620151649536E-2</c:v>
                </c:pt>
                <c:pt idx="98">
                  <c:v>7.85964438845424E-2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42-4490-A622-B67ACBBEB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58047"/>
        <c:axId val="1"/>
      </c:scatterChart>
      <c:valAx>
        <c:axId val="1100258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Variable 1</a:t>
                </a:r>
              </a:p>
            </c:rich>
          </c:tx>
          <c:layout>
            <c:manualLayout>
              <c:xMode val="edge"/>
              <c:yMode val="edge"/>
              <c:x val="0.30468827486235267"/>
              <c:y val="0.77907197910604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500001419426267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25804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5000190735348349"/>
          <c:y val="0.41279186952633745"/>
          <c:w val="0.22916724946911995"/>
          <c:h val="0.250000709713133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2656256755210254"/>
          <c:y val="4.6242774566473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0465012779268"/>
          <c:y val="0.3583815028901734"/>
          <c:w val="0.74218938748521801"/>
          <c:h val="0.358381502890173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'Lag of one, Gulf War + 6 months'!$F$25:$F$123</c:f>
              <c:numCache>
                <c:formatCode>General</c:formatCode>
                <c:ptCount val="99"/>
                <c:pt idx="0">
                  <c:v>0.50505050505050508</c:v>
                </c:pt>
                <c:pt idx="1">
                  <c:v>1.5151515151515151</c:v>
                </c:pt>
                <c:pt idx="2">
                  <c:v>2.5252525252525255</c:v>
                </c:pt>
                <c:pt idx="3">
                  <c:v>3.5353535353535355</c:v>
                </c:pt>
                <c:pt idx="4">
                  <c:v>4.5454545454545459</c:v>
                </c:pt>
                <c:pt idx="5">
                  <c:v>5.5555555555555562</c:v>
                </c:pt>
                <c:pt idx="6">
                  <c:v>6.5656565656565657</c:v>
                </c:pt>
                <c:pt idx="7">
                  <c:v>7.5757575757575761</c:v>
                </c:pt>
                <c:pt idx="8">
                  <c:v>8.5858585858585865</c:v>
                </c:pt>
                <c:pt idx="9">
                  <c:v>9.5959595959595969</c:v>
                </c:pt>
                <c:pt idx="10">
                  <c:v>10.606060606060607</c:v>
                </c:pt>
                <c:pt idx="11">
                  <c:v>11.616161616161618</c:v>
                </c:pt>
                <c:pt idx="12">
                  <c:v>12.626262626262626</c:v>
                </c:pt>
                <c:pt idx="13">
                  <c:v>13.636363636363637</c:v>
                </c:pt>
                <c:pt idx="14">
                  <c:v>14.646464646464647</c:v>
                </c:pt>
                <c:pt idx="15">
                  <c:v>15.656565656565657</c:v>
                </c:pt>
                <c:pt idx="16">
                  <c:v>16.666666666666668</c:v>
                </c:pt>
                <c:pt idx="17">
                  <c:v>17.676767676767678</c:v>
                </c:pt>
                <c:pt idx="18">
                  <c:v>18.686868686868689</c:v>
                </c:pt>
                <c:pt idx="19">
                  <c:v>19.696969696969699</c:v>
                </c:pt>
                <c:pt idx="20">
                  <c:v>20.707070707070709</c:v>
                </c:pt>
                <c:pt idx="21">
                  <c:v>21.71717171717172</c:v>
                </c:pt>
                <c:pt idx="22">
                  <c:v>22.72727272727273</c:v>
                </c:pt>
                <c:pt idx="23">
                  <c:v>23.737373737373741</c:v>
                </c:pt>
                <c:pt idx="24">
                  <c:v>24.747474747474747</c:v>
                </c:pt>
                <c:pt idx="25">
                  <c:v>25.757575757575758</c:v>
                </c:pt>
                <c:pt idx="26">
                  <c:v>26.767676767676768</c:v>
                </c:pt>
                <c:pt idx="27">
                  <c:v>27.777777777777779</c:v>
                </c:pt>
                <c:pt idx="28">
                  <c:v>28.787878787878789</c:v>
                </c:pt>
                <c:pt idx="29">
                  <c:v>29.797979797979799</c:v>
                </c:pt>
                <c:pt idx="30">
                  <c:v>30.80808080808081</c:v>
                </c:pt>
                <c:pt idx="31">
                  <c:v>31.81818181818182</c:v>
                </c:pt>
                <c:pt idx="32">
                  <c:v>32.828282828282831</c:v>
                </c:pt>
                <c:pt idx="33">
                  <c:v>33.838383838383841</c:v>
                </c:pt>
                <c:pt idx="34">
                  <c:v>34.848484848484851</c:v>
                </c:pt>
                <c:pt idx="35">
                  <c:v>35.858585858585862</c:v>
                </c:pt>
                <c:pt idx="36">
                  <c:v>36.868686868686872</c:v>
                </c:pt>
                <c:pt idx="37">
                  <c:v>37.878787878787882</c:v>
                </c:pt>
                <c:pt idx="38">
                  <c:v>38.888888888888893</c:v>
                </c:pt>
                <c:pt idx="39">
                  <c:v>39.898989898989903</c:v>
                </c:pt>
                <c:pt idx="40">
                  <c:v>40.909090909090914</c:v>
                </c:pt>
                <c:pt idx="41">
                  <c:v>41.919191919191924</c:v>
                </c:pt>
                <c:pt idx="42">
                  <c:v>42.929292929292934</c:v>
                </c:pt>
                <c:pt idx="43">
                  <c:v>43.939393939393945</c:v>
                </c:pt>
                <c:pt idx="44">
                  <c:v>44.949494949494955</c:v>
                </c:pt>
                <c:pt idx="45">
                  <c:v>45.959595959595966</c:v>
                </c:pt>
                <c:pt idx="46">
                  <c:v>46.969696969696976</c:v>
                </c:pt>
                <c:pt idx="47">
                  <c:v>47.979797979797986</c:v>
                </c:pt>
                <c:pt idx="48">
                  <c:v>48.98989898989899</c:v>
                </c:pt>
                <c:pt idx="49">
                  <c:v>50</c:v>
                </c:pt>
                <c:pt idx="50">
                  <c:v>51.01010101010101</c:v>
                </c:pt>
                <c:pt idx="51">
                  <c:v>52.020202020202021</c:v>
                </c:pt>
                <c:pt idx="52">
                  <c:v>53.030303030303031</c:v>
                </c:pt>
                <c:pt idx="53">
                  <c:v>54.040404040404042</c:v>
                </c:pt>
                <c:pt idx="54">
                  <c:v>55.050505050505052</c:v>
                </c:pt>
                <c:pt idx="55">
                  <c:v>56.060606060606062</c:v>
                </c:pt>
                <c:pt idx="56">
                  <c:v>57.070707070707073</c:v>
                </c:pt>
                <c:pt idx="57">
                  <c:v>58.080808080808083</c:v>
                </c:pt>
                <c:pt idx="58">
                  <c:v>59.090909090909093</c:v>
                </c:pt>
                <c:pt idx="59">
                  <c:v>60.101010101010104</c:v>
                </c:pt>
                <c:pt idx="60">
                  <c:v>61.111111111111114</c:v>
                </c:pt>
                <c:pt idx="61">
                  <c:v>62.121212121212125</c:v>
                </c:pt>
                <c:pt idx="62">
                  <c:v>63.131313131313135</c:v>
                </c:pt>
                <c:pt idx="63">
                  <c:v>64.141414141414145</c:v>
                </c:pt>
                <c:pt idx="64">
                  <c:v>65.151515151515156</c:v>
                </c:pt>
                <c:pt idx="65">
                  <c:v>66.161616161616166</c:v>
                </c:pt>
                <c:pt idx="66">
                  <c:v>67.171717171717177</c:v>
                </c:pt>
                <c:pt idx="67">
                  <c:v>68.181818181818187</c:v>
                </c:pt>
                <c:pt idx="68">
                  <c:v>69.191919191919197</c:v>
                </c:pt>
                <c:pt idx="69">
                  <c:v>70.202020202020208</c:v>
                </c:pt>
                <c:pt idx="70">
                  <c:v>71.212121212121218</c:v>
                </c:pt>
                <c:pt idx="71">
                  <c:v>72.222222222222229</c:v>
                </c:pt>
                <c:pt idx="72">
                  <c:v>73.232323232323239</c:v>
                </c:pt>
                <c:pt idx="73">
                  <c:v>74.242424242424249</c:v>
                </c:pt>
                <c:pt idx="74">
                  <c:v>75.25252525252526</c:v>
                </c:pt>
                <c:pt idx="75">
                  <c:v>76.26262626262627</c:v>
                </c:pt>
                <c:pt idx="76">
                  <c:v>77.27272727272728</c:v>
                </c:pt>
                <c:pt idx="77">
                  <c:v>78.282828282828291</c:v>
                </c:pt>
                <c:pt idx="78">
                  <c:v>79.292929292929301</c:v>
                </c:pt>
                <c:pt idx="79">
                  <c:v>80.303030303030312</c:v>
                </c:pt>
                <c:pt idx="80">
                  <c:v>81.313131313131322</c:v>
                </c:pt>
                <c:pt idx="81">
                  <c:v>82.323232323232332</c:v>
                </c:pt>
                <c:pt idx="82">
                  <c:v>83.333333333333343</c:v>
                </c:pt>
                <c:pt idx="83">
                  <c:v>84.343434343434353</c:v>
                </c:pt>
                <c:pt idx="84">
                  <c:v>85.353535353535364</c:v>
                </c:pt>
                <c:pt idx="85">
                  <c:v>86.363636363636374</c:v>
                </c:pt>
                <c:pt idx="86">
                  <c:v>87.373737373737384</c:v>
                </c:pt>
                <c:pt idx="87">
                  <c:v>88.383838383838395</c:v>
                </c:pt>
                <c:pt idx="88">
                  <c:v>89.393939393939405</c:v>
                </c:pt>
                <c:pt idx="89">
                  <c:v>90.404040404040416</c:v>
                </c:pt>
                <c:pt idx="90">
                  <c:v>91.414141414141426</c:v>
                </c:pt>
                <c:pt idx="91">
                  <c:v>92.424242424242436</c:v>
                </c:pt>
                <c:pt idx="92">
                  <c:v>93.434343434343447</c:v>
                </c:pt>
                <c:pt idx="93">
                  <c:v>94.444444444444457</c:v>
                </c:pt>
                <c:pt idx="94">
                  <c:v>95.454545454545467</c:v>
                </c:pt>
                <c:pt idx="95">
                  <c:v>96.464646464646478</c:v>
                </c:pt>
                <c:pt idx="96">
                  <c:v>97.474747474747474</c:v>
                </c:pt>
                <c:pt idx="97">
                  <c:v>98.484848484848484</c:v>
                </c:pt>
                <c:pt idx="98">
                  <c:v>99.494949494949495</c:v>
                </c:pt>
              </c:numCache>
            </c:numRef>
          </c:xVal>
          <c:yVal>
            <c:numRef>
              <c:f>'Lag of one, Gulf War + 6 months'!$G$25:$G$123</c:f>
              <c:numCache>
                <c:formatCode>General</c:formatCode>
                <c:ptCount val="99"/>
                <c:pt idx="0">
                  <c:v>-0.16660733476121831</c:v>
                </c:pt>
                <c:pt idx="1">
                  <c:v>-0.12568127768062354</c:v>
                </c:pt>
                <c:pt idx="2">
                  <c:v>-0.11183303016344379</c:v>
                </c:pt>
                <c:pt idx="3">
                  <c:v>-0.11102440183706122</c:v>
                </c:pt>
                <c:pt idx="4">
                  <c:v>-0.10992421859792049</c:v>
                </c:pt>
                <c:pt idx="5">
                  <c:v>-0.10728042848015333</c:v>
                </c:pt>
                <c:pt idx="6">
                  <c:v>-8.4260343617739847E-2</c:v>
                </c:pt>
                <c:pt idx="7">
                  <c:v>-8.2949082980751015E-2</c:v>
                </c:pt>
                <c:pt idx="8">
                  <c:v>-7.0441797120781954E-2</c:v>
                </c:pt>
                <c:pt idx="9">
                  <c:v>-6.5412265186168078E-2</c:v>
                </c:pt>
                <c:pt idx="10">
                  <c:v>-6.0142909664533027E-2</c:v>
                </c:pt>
                <c:pt idx="11">
                  <c:v>-5.9744250649290245E-2</c:v>
                </c:pt>
                <c:pt idx="12">
                  <c:v>-5.9210841840203046E-2</c:v>
                </c:pt>
                <c:pt idx="13">
                  <c:v>-5.4837143032933175E-2</c:v>
                </c:pt>
                <c:pt idx="14">
                  <c:v>-5.2899542482766661E-2</c:v>
                </c:pt>
                <c:pt idx="15">
                  <c:v>-4.6750333090135314E-2</c:v>
                </c:pt>
                <c:pt idx="16">
                  <c:v>-4.6715394915541768E-2</c:v>
                </c:pt>
                <c:pt idx="17">
                  <c:v>-3.9713688268022171E-2</c:v>
                </c:pt>
                <c:pt idx="18">
                  <c:v>-3.6752465992995441E-2</c:v>
                </c:pt>
                <c:pt idx="19">
                  <c:v>-3.530220129665735E-2</c:v>
                </c:pt>
                <c:pt idx="20">
                  <c:v>-3.5226502815340621E-2</c:v>
                </c:pt>
                <c:pt idx="21">
                  <c:v>-3.2153209583808615E-2</c:v>
                </c:pt>
                <c:pt idx="22">
                  <c:v>-2.9575484917816485E-2</c:v>
                </c:pt>
                <c:pt idx="23">
                  <c:v>-2.8767248294324321E-2</c:v>
                </c:pt>
                <c:pt idx="24">
                  <c:v>-2.7844026171173229E-2</c:v>
                </c:pt>
                <c:pt idx="25">
                  <c:v>-2.6202372394024072E-2</c:v>
                </c:pt>
                <c:pt idx="26">
                  <c:v>-2.2017622141068536E-2</c:v>
                </c:pt>
                <c:pt idx="27">
                  <c:v>-2.1725226488804188E-2</c:v>
                </c:pt>
                <c:pt idx="28">
                  <c:v>-2.0619287202735703E-2</c:v>
                </c:pt>
                <c:pt idx="29">
                  <c:v>-1.8462062839735331E-2</c:v>
                </c:pt>
                <c:pt idx="30">
                  <c:v>-1.7966290271483491E-2</c:v>
                </c:pt>
                <c:pt idx="31">
                  <c:v>-1.6509808963812253E-2</c:v>
                </c:pt>
                <c:pt idx="32">
                  <c:v>-1.6009490016910495E-2</c:v>
                </c:pt>
                <c:pt idx="33">
                  <c:v>-1.5578505587688448E-2</c:v>
                </c:pt>
                <c:pt idx="34">
                  <c:v>-1.1133718248455321E-2</c:v>
                </c:pt>
                <c:pt idx="35">
                  <c:v>-1.0644060045946667E-2</c:v>
                </c:pt>
                <c:pt idx="36">
                  <c:v>-1.0146648495743229E-2</c:v>
                </c:pt>
                <c:pt idx="37">
                  <c:v>-9.8295096137977975E-3</c:v>
                </c:pt>
                <c:pt idx="38">
                  <c:v>-7.9739458391442277E-3</c:v>
                </c:pt>
                <c:pt idx="39">
                  <c:v>-4.9285462011492047E-3</c:v>
                </c:pt>
                <c:pt idx="40">
                  <c:v>-4.5906737085989512E-3</c:v>
                </c:pt>
                <c:pt idx="41">
                  <c:v>1.0940920128590542E-3</c:v>
                </c:pt>
                <c:pt idx="42">
                  <c:v>2.2909517465557624E-3</c:v>
                </c:pt>
                <c:pt idx="43">
                  <c:v>2.467309418458621E-3</c:v>
                </c:pt>
                <c:pt idx="44">
                  <c:v>2.9063753072145616E-3</c:v>
                </c:pt>
                <c:pt idx="45">
                  <c:v>4.0376905460769736E-3</c:v>
                </c:pt>
                <c:pt idx="46">
                  <c:v>4.2698613121653723E-3</c:v>
                </c:pt>
                <c:pt idx="47">
                  <c:v>8.0494129279437936E-3</c:v>
                </c:pt>
                <c:pt idx="48">
                  <c:v>8.2432202992298309E-3</c:v>
                </c:pt>
                <c:pt idx="49">
                  <c:v>1.1388646964008811E-2</c:v>
                </c:pt>
                <c:pt idx="50">
                  <c:v>1.1408109313961967E-2</c:v>
                </c:pt>
                <c:pt idx="51">
                  <c:v>1.1554143556649509E-2</c:v>
                </c:pt>
                <c:pt idx="52">
                  <c:v>1.2638398871722849E-2</c:v>
                </c:pt>
                <c:pt idx="53">
                  <c:v>1.3460663139545694E-2</c:v>
                </c:pt>
                <c:pt idx="54">
                  <c:v>1.3779745598017593E-2</c:v>
                </c:pt>
                <c:pt idx="55">
                  <c:v>1.398624197473987E-2</c:v>
                </c:pt>
                <c:pt idx="56">
                  <c:v>1.4533514616167758E-2</c:v>
                </c:pt>
                <c:pt idx="57">
                  <c:v>1.552022875909697E-2</c:v>
                </c:pt>
                <c:pt idx="58">
                  <c:v>1.7687535942727154E-2</c:v>
                </c:pt>
                <c:pt idx="59">
                  <c:v>1.8061327470354292E-2</c:v>
                </c:pt>
                <c:pt idx="60">
                  <c:v>1.9080264583135904E-2</c:v>
                </c:pt>
                <c:pt idx="61">
                  <c:v>2.015372261162417E-2</c:v>
                </c:pt>
                <c:pt idx="62">
                  <c:v>2.0282682164653371E-2</c:v>
                </c:pt>
                <c:pt idx="63">
                  <c:v>2.1943615299879985E-2</c:v>
                </c:pt>
                <c:pt idx="64">
                  <c:v>2.3899569198845713E-2</c:v>
                </c:pt>
                <c:pt idx="65">
                  <c:v>2.4411986688838119E-2</c:v>
                </c:pt>
                <c:pt idx="66">
                  <c:v>2.4742489145906956E-2</c:v>
                </c:pt>
                <c:pt idx="67">
                  <c:v>2.504793886917191E-2</c:v>
                </c:pt>
                <c:pt idx="68">
                  <c:v>2.5206814033346316E-2</c:v>
                </c:pt>
                <c:pt idx="69">
                  <c:v>2.5303880310698579E-2</c:v>
                </c:pt>
                <c:pt idx="70">
                  <c:v>2.5975486403260521E-2</c:v>
                </c:pt>
                <c:pt idx="71">
                  <c:v>2.7289925482180667E-2</c:v>
                </c:pt>
                <c:pt idx="72">
                  <c:v>2.7354003082042486E-2</c:v>
                </c:pt>
                <c:pt idx="73">
                  <c:v>2.7947725106547111E-2</c:v>
                </c:pt>
                <c:pt idx="74">
                  <c:v>2.8587960123302506E-2</c:v>
                </c:pt>
                <c:pt idx="75">
                  <c:v>3.1030625390976976E-2</c:v>
                </c:pt>
                <c:pt idx="76">
                  <c:v>3.1192679395612887E-2</c:v>
                </c:pt>
                <c:pt idx="77">
                  <c:v>3.2600152934241226E-2</c:v>
                </c:pt>
                <c:pt idx="78">
                  <c:v>3.3835049048802961E-2</c:v>
                </c:pt>
                <c:pt idx="79">
                  <c:v>3.5303716711073754E-2</c:v>
                </c:pt>
                <c:pt idx="80">
                  <c:v>3.770134086808348E-2</c:v>
                </c:pt>
                <c:pt idx="81">
                  <c:v>3.7740327982847113E-2</c:v>
                </c:pt>
                <c:pt idx="82">
                  <c:v>4.4617065488806694E-2</c:v>
                </c:pt>
                <c:pt idx="83">
                  <c:v>4.8662945798927541E-2</c:v>
                </c:pt>
                <c:pt idx="84">
                  <c:v>4.9606824075987904E-2</c:v>
                </c:pt>
                <c:pt idx="85">
                  <c:v>5.1282608403126706E-2</c:v>
                </c:pt>
                <c:pt idx="86">
                  <c:v>5.4422434021073975E-2</c:v>
                </c:pt>
                <c:pt idx="87">
                  <c:v>5.4753327643674354E-2</c:v>
                </c:pt>
                <c:pt idx="88">
                  <c:v>5.5213628210286497E-2</c:v>
                </c:pt>
                <c:pt idx="89">
                  <c:v>5.8673401685173036E-2</c:v>
                </c:pt>
                <c:pt idx="90">
                  <c:v>6.3262196777966531E-2</c:v>
                </c:pt>
                <c:pt idx="91">
                  <c:v>6.4966511728311666E-2</c:v>
                </c:pt>
                <c:pt idx="92">
                  <c:v>6.7294460305904913E-2</c:v>
                </c:pt>
                <c:pt idx="93">
                  <c:v>7.2519409468583984E-2</c:v>
                </c:pt>
                <c:pt idx="94">
                  <c:v>8.2753961028912276E-2</c:v>
                </c:pt>
                <c:pt idx="95">
                  <c:v>8.807716427583813E-2</c:v>
                </c:pt>
                <c:pt idx="96">
                  <c:v>0.10466931854512723</c:v>
                </c:pt>
                <c:pt idx="97">
                  <c:v>0.10884474589988909</c:v>
                </c:pt>
                <c:pt idx="98">
                  <c:v>0.27488316404660607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4-4E81-ADB3-8BD367C06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264287"/>
        <c:axId val="1"/>
      </c:scatterChart>
      <c:valAx>
        <c:axId val="1100264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 Percentile</a:t>
                </a:r>
              </a:p>
            </c:rich>
          </c:tx>
          <c:layout>
            <c:manualLayout>
              <c:xMode val="edge"/>
              <c:yMode val="edge"/>
              <c:x val="0.40104268657095993"/>
              <c:y val="0.780346820809248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50289017341040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026428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0</xdr:colOff>
      <xdr:row>10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850142A-AFE6-7F2C-0056-9CDAF3FC2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16</xdr:col>
      <xdr:colOff>0</xdr:colOff>
      <xdr:row>12</xdr:row>
      <xdr:rowOff>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C518DE73-A5EC-46E8-0959-D74676A24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17</xdr:col>
      <xdr:colOff>0</xdr:colOff>
      <xdr:row>14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358C20E1-FF14-6FCF-DA49-3E2A818E6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0</xdr:colOff>
      <xdr:row>10</xdr:row>
      <xdr:rowOff>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8F65E17-BDF2-99C1-8F81-E133F5C74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16</xdr:col>
      <xdr:colOff>0</xdr:colOff>
      <xdr:row>12</xdr:row>
      <xdr:rowOff>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8F3F0644-0EC8-3287-E453-07D9A2027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17</xdr:col>
      <xdr:colOff>0</xdr:colOff>
      <xdr:row>14</xdr:row>
      <xdr:rowOff>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560813B0-6D44-BC8F-FDF1-826DB8467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0</xdr:colOff>
      <xdr:row>10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96B10C32-5C8B-DE26-DE97-981EEA0BC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16</xdr:col>
      <xdr:colOff>0</xdr:colOff>
      <xdr:row>12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49C7758F-D389-57B6-6BB7-A881C3769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17</xdr:col>
      <xdr:colOff>0</xdr:colOff>
      <xdr:row>14</xdr:row>
      <xdr:rowOff>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1943A364-1B47-9256-FA9E-DBC86D46F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0</xdr:colOff>
      <xdr:row>10</xdr:row>
      <xdr:rowOff>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53E0599-8F43-74D2-CD46-556036AE1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16</xdr:col>
      <xdr:colOff>0</xdr:colOff>
      <xdr:row>12</xdr:row>
      <xdr:rowOff>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02440CD2-10F7-E7BB-4443-F1196D55A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17</xdr:col>
      <xdr:colOff>0</xdr:colOff>
      <xdr:row>14</xdr:row>
      <xdr:rowOff>0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78F77F21-BC12-B21C-A7FA-3355A9839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5</xdr:row>
      <xdr:rowOff>152400</xdr:rowOff>
    </xdr:from>
    <xdr:to>
      <xdr:col>18</xdr:col>
      <xdr:colOff>571500</xdr:colOff>
      <xdr:row>31</xdr:row>
      <xdr:rowOff>142875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2C36CBE3-5E45-786A-ADB5-393077496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4</xdr:row>
      <xdr:rowOff>0</xdr:rowOff>
    </xdr:from>
    <xdr:to>
      <xdr:col>27</xdr:col>
      <xdr:colOff>38100</xdr:colOff>
      <xdr:row>25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39D0546-A0B0-22F9-9293-2BE33C4CE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26</xdr:col>
      <xdr:colOff>523875</xdr:colOff>
      <xdr:row>48</xdr:row>
      <xdr:rowOff>152400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4191776-714B-6B18-DCCB-4FE5F8BFF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51</xdr:row>
      <xdr:rowOff>0</xdr:rowOff>
    </xdr:from>
    <xdr:to>
      <xdr:col>26</xdr:col>
      <xdr:colOff>38100</xdr:colOff>
      <xdr:row>73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C0E4E3E4-68CF-13C9-0E58-1E47B363F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581025</xdr:colOff>
      <xdr:row>1</xdr:row>
      <xdr:rowOff>142875</xdr:rowOff>
    </xdr:from>
    <xdr:to>
      <xdr:col>42</xdr:col>
      <xdr:colOff>304800</xdr:colOff>
      <xdr:row>25</xdr:row>
      <xdr:rowOff>123825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EABE88E-78E8-25A1-F8CC-A312C3158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581025</xdr:colOff>
      <xdr:row>74</xdr:row>
      <xdr:rowOff>0</xdr:rowOff>
    </xdr:from>
    <xdr:to>
      <xdr:col>26</xdr:col>
      <xdr:colOff>85725</xdr:colOff>
      <xdr:row>95</xdr:row>
      <xdr:rowOff>152400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EF2DE218-9ED4-8F00-3C13-097F9BB8F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69"/>
  <sheetViews>
    <sheetView workbookViewId="0">
      <selection sqref="A1:I169"/>
    </sheetView>
  </sheetViews>
  <sheetFormatPr defaultRowHeight="12.75" x14ac:dyDescent="0.2"/>
  <sheetData>
    <row r="1" spans="1:9" x14ac:dyDescent="0.2">
      <c r="A1" t="s">
        <v>8</v>
      </c>
    </row>
    <row r="2" spans="1:9" ht="13.5" thickBot="1" x14ac:dyDescent="0.25"/>
    <row r="3" spans="1:9" x14ac:dyDescent="0.2">
      <c r="A3" s="27" t="s">
        <v>9</v>
      </c>
      <c r="B3" s="27"/>
    </row>
    <row r="4" spans="1:9" x14ac:dyDescent="0.2">
      <c r="A4" s="24" t="s">
        <v>10</v>
      </c>
      <c r="B4" s="24">
        <v>0.26029096176720512</v>
      </c>
    </row>
    <row r="5" spans="1:9" x14ac:dyDescent="0.2">
      <c r="A5" s="24" t="s">
        <v>11</v>
      </c>
      <c r="B5" s="24">
        <v>6.7751384777696627E-2</v>
      </c>
    </row>
    <row r="6" spans="1:9" x14ac:dyDescent="0.2">
      <c r="A6" s="24" t="s">
        <v>12</v>
      </c>
      <c r="B6" s="24">
        <v>6.123216369222597E-2</v>
      </c>
    </row>
    <row r="7" spans="1:9" x14ac:dyDescent="0.2">
      <c r="A7" s="24" t="s">
        <v>13</v>
      </c>
      <c r="B7" s="24">
        <v>6.8726706368680279E-2</v>
      </c>
    </row>
    <row r="8" spans="1:9" ht="13.5" thickBot="1" x14ac:dyDescent="0.25">
      <c r="A8" s="25" t="s">
        <v>14</v>
      </c>
      <c r="B8" s="25">
        <v>145</v>
      </c>
    </row>
    <row r="10" spans="1:9" ht="13.5" thickBot="1" x14ac:dyDescent="0.25">
      <c r="A10" t="s">
        <v>15</v>
      </c>
    </row>
    <row r="11" spans="1:9" x14ac:dyDescent="0.2">
      <c r="A11" s="26"/>
      <c r="B11" s="26" t="s">
        <v>20</v>
      </c>
      <c r="C11" s="26" t="s">
        <v>21</v>
      </c>
      <c r="D11" s="26" t="s">
        <v>22</v>
      </c>
      <c r="E11" s="26" t="s">
        <v>23</v>
      </c>
      <c r="F11" s="26" t="s">
        <v>24</v>
      </c>
    </row>
    <row r="12" spans="1:9" x14ac:dyDescent="0.2">
      <c r="A12" s="24" t="s">
        <v>16</v>
      </c>
      <c r="B12" s="24">
        <v>1</v>
      </c>
      <c r="C12" s="24">
        <v>4.9087795613874552E-2</v>
      </c>
      <c r="D12" s="24">
        <v>4.9087795613874552E-2</v>
      </c>
      <c r="E12" s="24">
        <v>10.392558235015793</v>
      </c>
      <c r="F12" s="24">
        <v>1.5675625310883799E-3</v>
      </c>
    </row>
    <row r="13" spans="1:9" x14ac:dyDescent="0.2">
      <c r="A13" s="24" t="s">
        <v>17</v>
      </c>
      <c r="B13" s="24">
        <v>143</v>
      </c>
      <c r="C13" s="24">
        <v>0.67544050406501221</v>
      </c>
      <c r="D13" s="24">
        <v>4.7233601682867988E-3</v>
      </c>
      <c r="E13" s="24"/>
      <c r="F13" s="24"/>
    </row>
    <row r="14" spans="1:9" ht="13.5" thickBot="1" x14ac:dyDescent="0.25">
      <c r="A14" s="25" t="s">
        <v>18</v>
      </c>
      <c r="B14" s="25">
        <v>144</v>
      </c>
      <c r="C14" s="25">
        <v>0.72452829967888677</v>
      </c>
      <c r="D14" s="25"/>
      <c r="E14" s="25"/>
      <c r="F14" s="25"/>
    </row>
    <row r="15" spans="1:9" ht="13.5" thickBot="1" x14ac:dyDescent="0.25"/>
    <row r="16" spans="1:9" x14ac:dyDescent="0.2">
      <c r="A16" s="26"/>
      <c r="B16" s="26" t="s">
        <v>25</v>
      </c>
      <c r="C16" s="26" t="s">
        <v>13</v>
      </c>
      <c r="D16" s="26" t="s">
        <v>26</v>
      </c>
      <c r="E16" s="26" t="s">
        <v>27</v>
      </c>
      <c r="F16" s="26" t="s">
        <v>28</v>
      </c>
      <c r="G16" s="26" t="s">
        <v>29</v>
      </c>
      <c r="H16" s="26" t="s">
        <v>30</v>
      </c>
      <c r="I16" s="26" t="s">
        <v>31</v>
      </c>
    </row>
    <row r="17" spans="1:9" x14ac:dyDescent="0.2">
      <c r="A17" s="24" t="s">
        <v>19</v>
      </c>
      <c r="B17" s="24">
        <v>1.11742852328293E-3</v>
      </c>
      <c r="C17" s="24">
        <v>5.7081452107347608E-3</v>
      </c>
      <c r="D17" s="24">
        <v>0.19576035332483999</v>
      </c>
      <c r="E17" s="24">
        <v>0.84507564127838453</v>
      </c>
      <c r="F17" s="24">
        <v>-1.016581209635363E-2</v>
      </c>
      <c r="G17" s="24">
        <v>1.2400669142919488E-2</v>
      </c>
      <c r="H17" s="24">
        <v>-1.016581209635363E-2</v>
      </c>
      <c r="I17" s="24">
        <v>1.2400669142919488E-2</v>
      </c>
    </row>
    <row r="18" spans="1:9" ht="13.5" thickBot="1" x14ac:dyDescent="0.25">
      <c r="A18" s="25" t="s">
        <v>32</v>
      </c>
      <c r="B18" s="25">
        <v>0.21809383067376295</v>
      </c>
      <c r="C18" s="25">
        <v>6.7652234763959554E-2</v>
      </c>
      <c r="D18" s="25">
        <v>3.2237490961636097</v>
      </c>
      <c r="E18" s="25">
        <v>1.5675625310884826E-3</v>
      </c>
      <c r="F18" s="25">
        <v>8.4366251028037853E-2</v>
      </c>
      <c r="G18" s="25">
        <v>0.35182141031948805</v>
      </c>
      <c r="H18" s="25">
        <v>8.4366251028037853E-2</v>
      </c>
      <c r="I18" s="25">
        <v>0.35182141031948805</v>
      </c>
    </row>
    <row r="22" spans="1:9" x14ac:dyDescent="0.2">
      <c r="A22" t="s">
        <v>33</v>
      </c>
      <c r="F22" t="s">
        <v>38</v>
      </c>
    </row>
    <row r="23" spans="1:9" ht="13.5" thickBot="1" x14ac:dyDescent="0.25"/>
    <row r="24" spans="1:9" x14ac:dyDescent="0.2">
      <c r="A24" s="26" t="s">
        <v>34</v>
      </c>
      <c r="B24" s="26" t="s">
        <v>35</v>
      </c>
      <c r="C24" s="26" t="s">
        <v>36</v>
      </c>
      <c r="D24" s="26" t="s">
        <v>37</v>
      </c>
      <c r="F24" s="26" t="s">
        <v>39</v>
      </c>
      <c r="G24" s="26" t="s">
        <v>40</v>
      </c>
    </row>
    <row r="25" spans="1:9" x14ac:dyDescent="0.2">
      <c r="A25" s="24">
        <v>1</v>
      </c>
      <c r="B25" s="24">
        <v>6.791961266929338E-3</v>
      </c>
      <c r="C25" s="24">
        <v>-6.791961266929338E-3</v>
      </c>
      <c r="D25" s="24">
        <v>-9.9170589865524988E-2</v>
      </c>
      <c r="F25" s="24">
        <v>0.34482758620689657</v>
      </c>
      <c r="G25" s="24">
        <v>-0.25687772496623479</v>
      </c>
    </row>
    <row r="26" spans="1:9" x14ac:dyDescent="0.2">
      <c r="A26" s="24">
        <v>2</v>
      </c>
      <c r="B26" s="24">
        <v>-1.048205388786148E-2</v>
      </c>
      <c r="C26" s="24">
        <v>1.1569601575260399E-2</v>
      </c>
      <c r="D26" s="24">
        <v>0.1689297343779475</v>
      </c>
      <c r="F26" s="24">
        <v>1.0344827586206897</v>
      </c>
      <c r="G26" s="24">
        <v>-0.16660733476121831</v>
      </c>
    </row>
    <row r="27" spans="1:9" x14ac:dyDescent="0.2">
      <c r="A27" s="24">
        <v>3</v>
      </c>
      <c r="B27" s="24">
        <v>-3.7080359543968317E-3</v>
      </c>
      <c r="C27" s="24">
        <v>4.2513665844435755E-3</v>
      </c>
      <c r="D27" s="24">
        <v>6.2074931723581923E-2</v>
      </c>
      <c r="F27" s="24">
        <v>1.7241379310344829</v>
      </c>
      <c r="G27" s="24">
        <v>-0.14579408523631701</v>
      </c>
    </row>
    <row r="28" spans="1:9" x14ac:dyDescent="0.2">
      <c r="A28" s="24">
        <v>4</v>
      </c>
      <c r="B28" s="24">
        <v>-5.6484633618793037E-3</v>
      </c>
      <c r="C28" s="24">
        <v>-5.8239378003576165E-3</v>
      </c>
      <c r="D28" s="24">
        <v>-8.5036313415655082E-2</v>
      </c>
      <c r="F28" s="24">
        <v>2.4137931034482758</v>
      </c>
      <c r="G28" s="24">
        <v>-0.13610674488491639</v>
      </c>
    </row>
    <row r="29" spans="1:9" x14ac:dyDescent="0.2">
      <c r="A29" s="24">
        <v>5</v>
      </c>
      <c r="B29" s="24">
        <v>-1.3745728680517953E-2</v>
      </c>
      <c r="C29" s="24">
        <v>-8.477408104192171E-3</v>
      </c>
      <c r="D29" s="24">
        <v>-0.1237800878395772</v>
      </c>
      <c r="F29" s="24">
        <v>3.1034482758620694</v>
      </c>
      <c r="G29" s="24">
        <v>-0.12568127768062354</v>
      </c>
    </row>
    <row r="30" spans="1:9" x14ac:dyDescent="0.2">
      <c r="A30" s="24">
        <v>6</v>
      </c>
      <c r="B30" s="24">
        <v>-1.3826192745039425E-2</v>
      </c>
      <c r="C30" s="24">
        <v>-8.8827760896311586E-4</v>
      </c>
      <c r="D30" s="24">
        <v>-1.2969893523117294E-2</v>
      </c>
      <c r="F30" s="24">
        <v>3.7931034482758621</v>
      </c>
      <c r="G30" s="24">
        <v>-0.11183303016344379</v>
      </c>
    </row>
    <row r="31" spans="1:9" x14ac:dyDescent="0.2">
      <c r="A31" s="24">
        <v>7</v>
      </c>
      <c r="B31" s="24">
        <v>2.6029742540586782E-2</v>
      </c>
      <c r="C31" s="24">
        <v>-6.7945074939821701E-2</v>
      </c>
      <c r="D31" s="24">
        <v>-0.99207767762871135</v>
      </c>
      <c r="F31" s="24">
        <v>4.4827586206896557</v>
      </c>
      <c r="G31" s="24">
        <v>-0.11102440183706122</v>
      </c>
    </row>
    <row r="32" spans="1:9" x14ac:dyDescent="0.2">
      <c r="A32" s="24">
        <v>8</v>
      </c>
      <c r="B32" s="24">
        <v>-9.9854020174841075E-4</v>
      </c>
      <c r="C32" s="24">
        <v>-4.964506686498114E-3</v>
      </c>
      <c r="D32" s="24">
        <v>-7.248761250871294E-2</v>
      </c>
      <c r="F32" s="24">
        <v>5.1724137931034484</v>
      </c>
      <c r="G32" s="24">
        <v>-0.11043103832626307</v>
      </c>
    </row>
    <row r="33" spans="1:7" x14ac:dyDescent="0.2">
      <c r="A33" s="24">
        <v>9</v>
      </c>
      <c r="B33" s="24">
        <v>-1.0450565046040323E-2</v>
      </c>
      <c r="C33" s="24">
        <v>-1.3151135628141495E-2</v>
      </c>
      <c r="D33" s="24">
        <v>-0.19202198398783688</v>
      </c>
      <c r="F33" s="24">
        <v>5.862068965517242</v>
      </c>
      <c r="G33" s="24">
        <v>-0.10992421859792049</v>
      </c>
    </row>
    <row r="34" spans="1:7" x14ac:dyDescent="0.2">
      <c r="A34" s="24">
        <v>10</v>
      </c>
      <c r="B34" s="24">
        <v>-8.4896625434352242E-3</v>
      </c>
      <c r="C34" s="24">
        <v>-1.5055415208084904E-2</v>
      </c>
      <c r="D34" s="24">
        <v>-0.21982669632201673</v>
      </c>
      <c r="F34" s="24">
        <v>6.5517241379310356</v>
      </c>
      <c r="G34" s="24">
        <v>-0.10728042848015333</v>
      </c>
    </row>
    <row r="35" spans="1:7" x14ac:dyDescent="0.2">
      <c r="A35" s="24">
        <v>11</v>
      </c>
      <c r="B35" s="24">
        <v>1.6191452640814486E-3</v>
      </c>
      <c r="C35" s="24">
        <v>-5.1758181134494111E-2</v>
      </c>
      <c r="D35" s="24">
        <v>-0.75573006849537883</v>
      </c>
      <c r="F35" s="24">
        <v>7.2413793103448283</v>
      </c>
      <c r="G35" s="24">
        <v>-8.9105618592744629E-2</v>
      </c>
    </row>
    <row r="36" spans="1:7" x14ac:dyDescent="0.2">
      <c r="A36" s="24">
        <v>12</v>
      </c>
      <c r="B36" s="24">
        <v>-2.4073221768439308E-2</v>
      </c>
      <c r="C36" s="24">
        <v>-3.3257524196751952E-3</v>
      </c>
      <c r="D36" s="24">
        <v>-4.855988075370711E-2</v>
      </c>
      <c r="F36" s="24">
        <v>7.931034482758621</v>
      </c>
      <c r="G36" s="24">
        <v>-8.4476899300465952E-2</v>
      </c>
    </row>
    <row r="37" spans="1:7" x14ac:dyDescent="0.2">
      <c r="A37" s="24">
        <v>13</v>
      </c>
      <c r="B37" s="24">
        <v>-1.3601281864940968E-2</v>
      </c>
      <c r="C37" s="24">
        <v>-3.4985650924866607E-2</v>
      </c>
      <c r="D37" s="24">
        <v>-0.51083148190816496</v>
      </c>
      <c r="F37" s="24">
        <v>8.6206896551724146</v>
      </c>
      <c r="G37" s="24">
        <v>-8.4260343617739847E-2</v>
      </c>
    </row>
    <row r="38" spans="1:7" x14ac:dyDescent="0.2">
      <c r="A38" s="24">
        <v>14</v>
      </c>
      <c r="B38" s="24">
        <v>9.7127192874762788E-3</v>
      </c>
      <c r="C38" s="24">
        <v>-0.12014375761373934</v>
      </c>
      <c r="D38" s="24">
        <v>-1.754239584555503</v>
      </c>
      <c r="F38" s="24">
        <v>9.3103448275862082</v>
      </c>
      <c r="G38" s="24">
        <v>-8.2949082980751015E-2</v>
      </c>
    </row>
    <row r="39" spans="1:7" x14ac:dyDescent="0.2">
      <c r="A39" s="24">
        <v>15</v>
      </c>
      <c r="B39" s="24">
        <v>3.603950300787593E-2</v>
      </c>
      <c r="C39" s="24">
        <v>-7.7391158557462869E-2</v>
      </c>
      <c r="D39" s="24">
        <v>-1.1300015625663038</v>
      </c>
      <c r="F39" s="24">
        <v>10</v>
      </c>
      <c r="G39" s="24">
        <v>-7.0441797120781954E-2</v>
      </c>
    </row>
    <row r="40" spans="1:7" x14ac:dyDescent="0.2">
      <c r="A40" s="24">
        <v>16</v>
      </c>
      <c r="B40" s="24">
        <v>2.4872556512932562E-2</v>
      </c>
      <c r="C40" s="24">
        <v>6.9835395028686201E-2</v>
      </c>
      <c r="D40" s="24">
        <v>1.019678565042502</v>
      </c>
      <c r="F40" s="24">
        <v>10.689655172413794</v>
      </c>
      <c r="G40" s="24">
        <v>-6.5412265186168078E-2</v>
      </c>
    </row>
    <row r="41" spans="1:7" x14ac:dyDescent="0.2">
      <c r="A41" s="24">
        <v>17</v>
      </c>
      <c r="B41" s="24">
        <v>-2.0644516535635567E-3</v>
      </c>
      <c r="C41" s="24">
        <v>0.1251879539412645</v>
      </c>
      <c r="D41" s="24">
        <v>1.8278907591630318</v>
      </c>
      <c r="F41" s="24">
        <v>11.379310344827587</v>
      </c>
      <c r="G41" s="24">
        <v>-6.0142909664533027E-2</v>
      </c>
    </row>
    <row r="42" spans="1:7" x14ac:dyDescent="0.2">
      <c r="A42" s="24">
        <v>18</v>
      </c>
      <c r="B42" s="24">
        <v>2.5576692044782749E-2</v>
      </c>
      <c r="C42" s="24">
        <v>5.1285710306495411E-2</v>
      </c>
      <c r="D42" s="24">
        <v>0.74883144100540378</v>
      </c>
      <c r="F42" s="24">
        <v>12.068965517241381</v>
      </c>
      <c r="G42" s="24">
        <v>-5.9744250649290245E-2</v>
      </c>
    </row>
    <row r="43" spans="1:7" x14ac:dyDescent="0.2">
      <c r="A43" s="24">
        <v>19</v>
      </c>
      <c r="B43" s="24">
        <v>1.3342968638361812E-2</v>
      </c>
      <c r="C43" s="24">
        <v>2.7133713494080107E-2</v>
      </c>
      <c r="D43" s="24">
        <v>0.39618399850896474</v>
      </c>
      <c r="F43" s="24">
        <v>12.758620689655174</v>
      </c>
      <c r="G43" s="24">
        <v>-5.9210841840203046E-2</v>
      </c>
    </row>
    <row r="44" spans="1:7" x14ac:dyDescent="0.2">
      <c r="A44" s="24">
        <v>20</v>
      </c>
      <c r="B44" s="24">
        <v>-1.5116916215605939E-2</v>
      </c>
      <c r="C44" s="24">
        <v>7.9877437576089019E-2</v>
      </c>
      <c r="D44" s="24">
        <v>1.1663041483964063</v>
      </c>
      <c r="F44" s="24">
        <v>13.448275862068966</v>
      </c>
      <c r="G44" s="24">
        <v>-5.4837143032933175E-2</v>
      </c>
    </row>
    <row r="45" spans="1:7" x14ac:dyDescent="0.2">
      <c r="A45" s="24">
        <v>21</v>
      </c>
      <c r="B45" s="24">
        <v>-8.7342342538226127E-3</v>
      </c>
      <c r="C45" s="24">
        <v>7.6237399697954358E-3</v>
      </c>
      <c r="D45" s="24">
        <v>0.11131553318292191</v>
      </c>
      <c r="F45" s="24">
        <v>14.13793103448276</v>
      </c>
      <c r="G45" s="24">
        <v>-5.2899542482766661E-2</v>
      </c>
    </row>
    <row r="46" spans="1:7" x14ac:dyDescent="0.2">
      <c r="A46" s="24">
        <v>22</v>
      </c>
      <c r="B46" s="24">
        <v>3.8482327227280285E-3</v>
      </c>
      <c r="C46" s="24">
        <v>-3.2590701588382121E-2</v>
      </c>
      <c r="D46" s="24">
        <v>-0.4758624164110361</v>
      </c>
      <c r="F46" s="24">
        <v>14.827586206896553</v>
      </c>
      <c r="G46" s="24">
        <v>-5.0139035870412664E-2</v>
      </c>
    </row>
    <row r="47" spans="1:7" x14ac:dyDescent="0.2">
      <c r="A47" s="24">
        <v>23</v>
      </c>
      <c r="B47" s="24">
        <v>-7.0200777660826786E-3</v>
      </c>
      <c r="C47" s="24">
        <v>-1.0863294708318684E-2</v>
      </c>
      <c r="D47" s="24">
        <v>-0.15861682682917577</v>
      </c>
      <c r="F47" s="24">
        <v>15.517241379310345</v>
      </c>
      <c r="G47" s="24">
        <v>-4.8728399554360383E-2</v>
      </c>
    </row>
    <row r="48" spans="1:7" x14ac:dyDescent="0.2">
      <c r="A48" s="24">
        <v>24</v>
      </c>
      <c r="B48" s="24">
        <v>1.0102112007999786E-2</v>
      </c>
      <c r="C48" s="24">
        <v>-3.1279374019307062E-2</v>
      </c>
      <c r="D48" s="24">
        <v>-0.45671549795534649</v>
      </c>
      <c r="F48" s="24">
        <v>16.206896551724139</v>
      </c>
      <c r="G48" s="24">
        <v>-4.8586932789807573E-2</v>
      </c>
    </row>
    <row r="49" spans="1:7" x14ac:dyDescent="0.2">
      <c r="A49" s="24">
        <v>25</v>
      </c>
      <c r="B49" s="24">
        <v>1.56358009503339E-2</v>
      </c>
      <c r="C49" s="24">
        <v>-9.1172593500919476E-3</v>
      </c>
      <c r="D49" s="24">
        <v>-0.13312266548221441</v>
      </c>
      <c r="F49" s="24">
        <v>16.896551724137932</v>
      </c>
      <c r="G49" s="24">
        <v>-4.7564402152799216E-2</v>
      </c>
    </row>
    <row r="50" spans="1:7" x14ac:dyDescent="0.2">
      <c r="A50" s="24">
        <v>26</v>
      </c>
      <c r="B50" s="24">
        <v>2.6107699090827502E-3</v>
      </c>
      <c r="C50" s="24">
        <v>2.5346787725971019E-2</v>
      </c>
      <c r="D50" s="24">
        <v>0.37009278928312034</v>
      </c>
      <c r="F50" s="24">
        <v>17.586206896551726</v>
      </c>
      <c r="G50" s="24">
        <v>-4.6750333090135314E-2</v>
      </c>
    </row>
    <row r="51" spans="1:7" x14ac:dyDescent="0.2">
      <c r="A51" s="24">
        <v>27</v>
      </c>
      <c r="B51" s="24">
        <v>9.0326793764581616E-3</v>
      </c>
      <c r="C51" s="24">
        <v>-1.0234832446809009E-3</v>
      </c>
      <c r="D51" s="24">
        <v>-1.4944054169845778E-2</v>
      </c>
      <c r="F51" s="24">
        <v>18.27586206896552</v>
      </c>
      <c r="G51" s="24">
        <v>-4.6715394915541768E-2</v>
      </c>
    </row>
    <row r="52" spans="1:7" x14ac:dyDescent="0.2">
      <c r="A52" s="24">
        <v>28</v>
      </c>
      <c r="B52" s="24">
        <v>1.3209535121246953E-2</v>
      </c>
      <c r="C52" s="24">
        <v>3.9507247051157254E-2</v>
      </c>
      <c r="D52" s="24">
        <v>0.57685208146035338</v>
      </c>
      <c r="F52" s="24">
        <v>18.965517241379313</v>
      </c>
      <c r="G52" s="24">
        <v>-4.1915332399234916E-2</v>
      </c>
    </row>
    <row r="53" spans="1:7" x14ac:dyDescent="0.2">
      <c r="A53" s="24">
        <v>29</v>
      </c>
      <c r="B53" s="24">
        <v>-1.0758462666102826E-2</v>
      </c>
      <c r="C53" s="24">
        <v>2.6173050824030517E-3</v>
      </c>
      <c r="D53" s="24">
        <v>3.8215719830995837E-2</v>
      </c>
      <c r="F53" s="24">
        <v>19.655172413793103</v>
      </c>
      <c r="G53" s="24">
        <v>-4.1541906209645672E-2</v>
      </c>
    </row>
    <row r="54" spans="1:7" x14ac:dyDescent="0.2">
      <c r="A54" s="24">
        <v>30</v>
      </c>
      <c r="B54" s="24">
        <v>-1.5472297136187281E-2</v>
      </c>
      <c r="C54" s="24">
        <v>5.8667495178322364E-2</v>
      </c>
      <c r="D54" s="24">
        <v>0.85661414635797006</v>
      </c>
      <c r="F54" s="24">
        <v>20.344827586206897</v>
      </c>
      <c r="G54" s="24">
        <v>-4.1351655549586933E-2</v>
      </c>
    </row>
    <row r="55" spans="1:7" x14ac:dyDescent="0.2">
      <c r="A55" s="24">
        <v>31</v>
      </c>
      <c r="B55" s="24">
        <v>-2.0900690184390506E-2</v>
      </c>
      <c r="C55" s="24">
        <v>-2.6663711968408711E-2</v>
      </c>
      <c r="D55" s="24">
        <v>-0.38932142572524192</v>
      </c>
      <c r="F55" s="24">
        <v>21.03448275862069</v>
      </c>
      <c r="G55" s="24">
        <v>-3.9713688268022171E-2</v>
      </c>
    </row>
    <row r="56" spans="1:7" x14ac:dyDescent="0.2">
      <c r="A56" s="24">
        <v>32</v>
      </c>
      <c r="B56" s="24">
        <v>1.9016809544985043E-3</v>
      </c>
      <c r="C56" s="24">
        <v>-8.6378580254964463E-2</v>
      </c>
      <c r="D56" s="24">
        <v>-1.2612284462429246</v>
      </c>
      <c r="F56" s="24">
        <v>21.724137931034484</v>
      </c>
      <c r="G56" s="24">
        <v>-3.6752465992995441E-2</v>
      </c>
    </row>
    <row r="57" spans="1:7" x14ac:dyDescent="0.2">
      <c r="A57" s="24">
        <v>33</v>
      </c>
      <c r="B57" s="24">
        <v>-1.3038498595265034E-2</v>
      </c>
      <c r="C57" s="24">
        <v>-2.3351204804640528E-2</v>
      </c>
      <c r="D57" s="24">
        <v>-0.34095494122183645</v>
      </c>
      <c r="F57" s="24">
        <v>22.413793103448278</v>
      </c>
      <c r="G57" s="24">
        <v>-3.6389703399905562E-2</v>
      </c>
    </row>
    <row r="58" spans="1:7" x14ac:dyDescent="0.2">
      <c r="A58" s="24">
        <v>34</v>
      </c>
      <c r="B58" s="24">
        <v>2.6140537549010408E-2</v>
      </c>
      <c r="C58" s="24">
        <v>-7.4868937103370795E-2</v>
      </c>
      <c r="D58" s="24">
        <v>-1.0931741750793198</v>
      </c>
      <c r="F58" s="24">
        <v>23.103448275862071</v>
      </c>
      <c r="G58" s="24">
        <v>-3.530220129665735E-2</v>
      </c>
    </row>
    <row r="59" spans="1:7" x14ac:dyDescent="0.2">
      <c r="A59" s="24">
        <v>35</v>
      </c>
      <c r="B59" s="24">
        <v>9.7666405028065381E-2</v>
      </c>
      <c r="C59" s="24">
        <v>-3.6660380407510497E-2</v>
      </c>
      <c r="D59" s="24">
        <v>-0.53528449395163136</v>
      </c>
      <c r="F59" s="24">
        <v>23.793103448275865</v>
      </c>
      <c r="G59" s="24">
        <v>-3.5226502815340621E-2</v>
      </c>
    </row>
    <row r="60" spans="1:7" x14ac:dyDescent="0.2">
      <c r="A60" s="24">
        <v>36</v>
      </c>
      <c r="B60" s="24">
        <v>5.5354426564867797E-2</v>
      </c>
      <c r="C60" s="24">
        <v>0.25881926133388949</v>
      </c>
      <c r="D60" s="24">
        <v>3.7790643683463636</v>
      </c>
      <c r="F60" s="24">
        <v>24.482758620689658</v>
      </c>
      <c r="G60" s="24">
        <v>-3.2153209583808615E-2</v>
      </c>
    </row>
    <row r="61" spans="1:7" x14ac:dyDescent="0.2">
      <c r="A61" s="24">
        <v>37</v>
      </c>
      <c r="B61" s="24">
        <v>6.7911306347967094E-3</v>
      </c>
      <c r="C61" s="24">
        <v>0.29483076263109392</v>
      </c>
      <c r="D61" s="24">
        <v>4.3048744672607624</v>
      </c>
      <c r="F61" s="24">
        <v>25.172413793103452</v>
      </c>
      <c r="G61" s="24">
        <v>-2.9575484917816485E-2</v>
      </c>
    </row>
    <row r="62" spans="1:7" x14ac:dyDescent="0.2">
      <c r="A62" s="24">
        <v>38</v>
      </c>
      <c r="B62" s="24">
        <v>-1.8349300388702854E-2</v>
      </c>
      <c r="C62" s="24">
        <v>0.13693769538868567</v>
      </c>
      <c r="D62" s="24">
        <v>1.9994507466708766</v>
      </c>
      <c r="F62" s="24">
        <v>25.862068965517242</v>
      </c>
      <c r="G62" s="24">
        <v>-2.8767248294324321E-2</v>
      </c>
    </row>
    <row r="63" spans="1:7" x14ac:dyDescent="0.2">
      <c r="A63" s="24">
        <v>39</v>
      </c>
      <c r="B63" s="24">
        <v>-3.4937200922760793E-2</v>
      </c>
      <c r="C63" s="24">
        <v>-6.6047052868848793E-3</v>
      </c>
      <c r="D63" s="24">
        <v>-9.6436433225486964E-2</v>
      </c>
      <c r="F63" s="24">
        <v>26.551724137931036</v>
      </c>
      <c r="G63" s="24">
        <v>-2.8742468865654094E-2</v>
      </c>
    </row>
    <row r="64" spans="1:7" x14ac:dyDescent="0.2">
      <c r="A64" s="24">
        <v>40</v>
      </c>
      <c r="B64" s="24">
        <v>-3.6767545555989732E-2</v>
      </c>
      <c r="C64" s="24">
        <v>-9.9339199328926653E-2</v>
      </c>
      <c r="D64" s="24">
        <v>-1.4504686653892711</v>
      </c>
      <c r="F64" s="24">
        <v>27.241379310344829</v>
      </c>
      <c r="G64" s="24">
        <v>-2.7844026171173229E-2</v>
      </c>
    </row>
    <row r="65" spans="1:7" x14ac:dyDescent="0.2">
      <c r="A65" s="24">
        <v>41</v>
      </c>
      <c r="B65" s="24">
        <v>-4.1911840059419982E-2</v>
      </c>
      <c r="C65" s="24">
        <v>-0.10388224517689704</v>
      </c>
      <c r="D65" s="24">
        <v>-1.5168024560018663</v>
      </c>
      <c r="F65" s="24">
        <v>27.931034482758623</v>
      </c>
      <c r="G65" s="24">
        <v>-2.7398974188114503E-2</v>
      </c>
    </row>
    <row r="66" spans="1:7" x14ac:dyDescent="0.2">
      <c r="A66" s="24">
        <v>42</v>
      </c>
      <c r="B66" s="24">
        <v>2.1703035696867042E-3</v>
      </c>
      <c r="C66" s="24">
        <v>-0.25904802853592152</v>
      </c>
      <c r="D66" s="24">
        <v>-3.7824046374491727</v>
      </c>
      <c r="F66" s="24">
        <v>28.620689655172416</v>
      </c>
      <c r="G66" s="24">
        <v>-2.6202372394024072E-2</v>
      </c>
    </row>
    <row r="67" spans="1:7" x14ac:dyDescent="0.2">
      <c r="A67" s="24">
        <v>43</v>
      </c>
      <c r="B67" s="24">
        <v>7.6665837457222277E-4</v>
      </c>
      <c r="C67" s="24">
        <v>-8.9872276967316853E-2</v>
      </c>
      <c r="D67" s="24">
        <v>-1.3122405103814874</v>
      </c>
      <c r="F67" s="24">
        <v>29.31034482758621</v>
      </c>
      <c r="G67" s="24">
        <v>-2.3601700674181818E-2</v>
      </c>
    </row>
    <row r="68" spans="1:7" x14ac:dyDescent="0.2">
      <c r="A68" s="24">
        <v>44</v>
      </c>
      <c r="B68" s="24">
        <v>4.0852896663497564E-4</v>
      </c>
      <c r="C68" s="24">
        <v>-1.5526938511805004E-3</v>
      </c>
      <c r="D68" s="24">
        <v>-2.2671148884769676E-2</v>
      </c>
      <c r="F68" s="24">
        <v>30</v>
      </c>
      <c r="G68" s="24">
        <v>-2.3545077751520128E-2</v>
      </c>
    </row>
    <row r="69" spans="1:7" x14ac:dyDescent="0.2">
      <c r="A69" s="24">
        <v>45</v>
      </c>
      <c r="B69" s="24">
        <v>-1.112661946267522E-2</v>
      </c>
      <c r="C69" s="24">
        <v>3.9345196112177711E-2</v>
      </c>
      <c r="D69" s="24">
        <v>0.57448594794232033</v>
      </c>
      <c r="F69" s="24">
        <v>30.689655172413794</v>
      </c>
      <c r="G69" s="24">
        <v>-2.2223136784710124E-2</v>
      </c>
    </row>
    <row r="70" spans="1:7" x14ac:dyDescent="0.2">
      <c r="A70" s="24">
        <v>46</v>
      </c>
      <c r="B70" s="24">
        <v>1.5542973866866453E-2</v>
      </c>
      <c r="C70" s="24">
        <v>-1.2209637447108014E-2</v>
      </c>
      <c r="D70" s="24">
        <v>-0.17827500777567401</v>
      </c>
      <c r="F70" s="24">
        <v>31.379310344827587</v>
      </c>
      <c r="G70" s="24">
        <v>-2.2017622141068536E-2</v>
      </c>
    </row>
    <row r="71" spans="1:7" x14ac:dyDescent="0.2">
      <c r="A71" s="24">
        <v>47</v>
      </c>
      <c r="B71" s="24">
        <v>4.6341246873200116E-3</v>
      </c>
      <c r="C71" s="24">
        <v>2.2719878394722476E-2</v>
      </c>
      <c r="D71" s="24">
        <v>0.3317368361696027</v>
      </c>
      <c r="F71" s="24">
        <v>32.068965517241381</v>
      </c>
      <c r="G71" s="24">
        <v>-2.1725226488804188E-2</v>
      </c>
    </row>
    <row r="72" spans="1:7" x14ac:dyDescent="0.2">
      <c r="A72" s="24">
        <v>48</v>
      </c>
      <c r="B72" s="24">
        <v>9.3131359136071831E-3</v>
      </c>
      <c r="C72" s="24">
        <v>1.5734802955564727E-2</v>
      </c>
      <c r="D72" s="24">
        <v>0.22974655319650167</v>
      </c>
      <c r="F72" s="24">
        <v>32.758620689655174</v>
      </c>
      <c r="G72" s="24">
        <v>-2.1177262011307273E-2</v>
      </c>
    </row>
    <row r="73" spans="1:7" x14ac:dyDescent="0.2">
      <c r="A73" s="24">
        <v>49</v>
      </c>
      <c r="B73" s="24">
        <v>1.8087869367126818E-2</v>
      </c>
      <c r="C73" s="24">
        <v>1.9613471500956662E-2</v>
      </c>
      <c r="D73" s="24">
        <v>0.28637965701178253</v>
      </c>
      <c r="F73" s="24">
        <v>33.448275862068968</v>
      </c>
      <c r="G73" s="24">
        <v>-2.0619287202735703E-2</v>
      </c>
    </row>
    <row r="74" spans="1:7" x14ac:dyDescent="0.2">
      <c r="A74" s="24">
        <v>50</v>
      </c>
      <c r="B74" s="24">
        <v>-9.7900649926287355E-3</v>
      </c>
      <c r="C74" s="24">
        <v>6.5003693202915228E-2</v>
      </c>
      <c r="D74" s="24">
        <v>0.94913005905364622</v>
      </c>
      <c r="F74" s="24">
        <v>34.137931034482762</v>
      </c>
      <c r="G74" s="24">
        <v>-1.8462062839735331E-2</v>
      </c>
    </row>
    <row r="75" spans="1:7" x14ac:dyDescent="0.2">
      <c r="A75" s="24">
        <v>51</v>
      </c>
      <c r="B75" s="24">
        <v>-3.0054543746203581E-2</v>
      </c>
      <c r="C75" s="24">
        <v>4.8115871216557873E-2</v>
      </c>
      <c r="D75" s="24">
        <v>0.70254807748586701</v>
      </c>
      <c r="F75" s="24">
        <v>34.827586206896555</v>
      </c>
      <c r="G75" s="24">
        <v>-1.7966290271483491E-2</v>
      </c>
    </row>
    <row r="76" spans="1:7" x14ac:dyDescent="0.2">
      <c r="A76" s="24">
        <v>52</v>
      </c>
      <c r="B76" s="24">
        <v>-4.860250379124366E-4</v>
      </c>
      <c r="C76" s="24">
        <v>-0.10943819356000806</v>
      </c>
      <c r="D76" s="24">
        <v>-1.5979258100319214</v>
      </c>
      <c r="F76" s="24">
        <v>35.517241379310349</v>
      </c>
      <c r="G76" s="24">
        <v>-1.7883372474401363E-2</v>
      </c>
    </row>
    <row r="77" spans="1:7" x14ac:dyDescent="0.2">
      <c r="A77" s="24">
        <v>53</v>
      </c>
      <c r="B77" s="24">
        <v>2.7388656717940185E-4</v>
      </c>
      <c r="C77" s="24">
        <v>-5.3173429049946062E-2</v>
      </c>
      <c r="D77" s="24">
        <v>-0.77639434572921784</v>
      </c>
      <c r="F77" s="24">
        <v>36.206896551724142</v>
      </c>
      <c r="G77" s="24">
        <v>-1.6509808963812253E-2</v>
      </c>
    </row>
    <row r="78" spans="1:7" x14ac:dyDescent="0.2">
      <c r="A78" s="24">
        <v>54</v>
      </c>
      <c r="B78" s="24">
        <v>-4.0159779485277351E-3</v>
      </c>
      <c r="C78" s="24">
        <v>-1.4446084891207595E-2</v>
      </c>
      <c r="D78" s="24">
        <v>-0.21092975999202063</v>
      </c>
      <c r="F78" s="24">
        <v>36.896551724137936</v>
      </c>
      <c r="G78" s="24">
        <v>-1.6009490016910495E-2</v>
      </c>
    </row>
    <row r="79" spans="1:7" x14ac:dyDescent="0.2">
      <c r="A79" s="24">
        <v>55</v>
      </c>
      <c r="B79" s="24">
        <v>1.71252142335921E-2</v>
      </c>
      <c r="C79" s="24">
        <v>-3.6645510940464063E-3</v>
      </c>
      <c r="D79" s="24">
        <v>-5.3506738231626896E-2</v>
      </c>
      <c r="F79" s="24">
        <v>37.58620689655173</v>
      </c>
      <c r="G79" s="24">
        <v>-1.5578505587688448E-2</v>
      </c>
    </row>
    <row r="80" spans="1:7" x14ac:dyDescent="0.2">
      <c r="A80" s="24">
        <v>56</v>
      </c>
      <c r="B80" s="24">
        <v>1.1982200346937942E-2</v>
      </c>
      <c r="C80" s="24">
        <v>1.3321679963760637E-2</v>
      </c>
      <c r="D80" s="24">
        <v>0.19451213104505363</v>
      </c>
      <c r="F80" s="24">
        <v>38.275862068965523</v>
      </c>
      <c r="G80" s="24">
        <v>-1.4714470354002541E-2</v>
      </c>
    </row>
    <row r="81" spans="1:7" x14ac:dyDescent="0.2">
      <c r="A81" s="24">
        <v>57</v>
      </c>
      <c r="B81" s="24">
        <v>1.3869782627626387E-2</v>
      </c>
      <c r="C81" s="24">
        <v>3.0747282861180308E-2</v>
      </c>
      <c r="D81" s="24">
        <v>0.44894634381269971</v>
      </c>
      <c r="F81" s="24">
        <v>38.96551724137931</v>
      </c>
      <c r="G81" s="24">
        <v>-1.147240116223692E-2</v>
      </c>
    </row>
    <row r="82" spans="1:7" x14ac:dyDescent="0.2">
      <c r="A82" s="24">
        <v>58</v>
      </c>
      <c r="B82" s="24">
        <v>-7.8763661516991577E-3</v>
      </c>
      <c r="C82" s="24">
        <v>7.5170826457604076E-2</v>
      </c>
      <c r="D82" s="24">
        <v>1.0975821132516428</v>
      </c>
      <c r="F82" s="24">
        <v>39.655172413793103</v>
      </c>
      <c r="G82" s="24">
        <v>-1.1133718248455321E-2</v>
      </c>
    </row>
    <row r="83" spans="1:7" x14ac:dyDescent="0.2">
      <c r="A83" s="24">
        <v>59</v>
      </c>
      <c r="B83" s="24">
        <v>-4.6275630336076526E-3</v>
      </c>
      <c r="C83" s="24">
        <v>1.8613805008347521E-2</v>
      </c>
      <c r="D83" s="24">
        <v>0.27178335531855025</v>
      </c>
      <c r="F83" s="24">
        <v>40.344827586206897</v>
      </c>
      <c r="G83" s="24">
        <v>-1.0644060045946667E-2</v>
      </c>
    </row>
    <row r="84" spans="1:7" x14ac:dyDescent="0.2">
      <c r="A84" s="24">
        <v>60</v>
      </c>
      <c r="B84" s="24">
        <v>6.3630704000206201E-3</v>
      </c>
      <c r="C84" s="24">
        <v>-3.2565442794044691E-2</v>
      </c>
      <c r="D84" s="24">
        <v>-0.47549360842829164</v>
      </c>
      <c r="F84" s="24">
        <v>41.03448275862069</v>
      </c>
      <c r="G84" s="24">
        <v>-1.0146648495743229E-2</v>
      </c>
    </row>
    <row r="85" spans="1:7" x14ac:dyDescent="0.2">
      <c r="A85" s="24">
        <v>61</v>
      </c>
      <c r="B85" s="24">
        <v>1.2635932134513967E-3</v>
      </c>
      <c r="C85" s="24">
        <v>-6.1921394146006014E-3</v>
      </c>
      <c r="D85" s="24">
        <v>-9.0412488255124338E-2</v>
      </c>
      <c r="F85" s="24">
        <v>41.724137931034484</v>
      </c>
      <c r="G85" s="24">
        <v>-9.8295096137977975E-3</v>
      </c>
    </row>
    <row r="86" spans="1:7" x14ac:dyDescent="0.2">
      <c r="A86" s="24">
        <v>62</v>
      </c>
      <c r="B86" s="24">
        <v>-1.1092095552886067E-2</v>
      </c>
      <c r="C86" s="24">
        <v>1.3559404971344688E-2</v>
      </c>
      <c r="D86" s="24">
        <v>0.19798319460112648</v>
      </c>
      <c r="F86" s="24">
        <v>42.413793103448278</v>
      </c>
      <c r="G86" s="24">
        <v>-8.1411575836997738E-3</v>
      </c>
    </row>
    <row r="87" spans="1:7" x14ac:dyDescent="0.2">
      <c r="A87" s="24">
        <v>63</v>
      </c>
      <c r="B87" s="24">
        <v>-1.0058379000969116E-2</v>
      </c>
      <c r="C87" s="24">
        <v>-2.9655309267053055E-2</v>
      </c>
      <c r="D87" s="24">
        <v>-0.43300225031875433</v>
      </c>
      <c r="F87" s="24">
        <v>43.103448275862071</v>
      </c>
      <c r="G87" s="24">
        <v>-7.9739458391442277E-3</v>
      </c>
    </row>
    <row r="88" spans="1:7" x14ac:dyDescent="0.2">
      <c r="A88" s="24">
        <v>64</v>
      </c>
      <c r="B88" s="24">
        <v>-7.7093659226068799E-3</v>
      </c>
      <c r="C88" s="24">
        <v>-3.9006028992934885E-2</v>
      </c>
      <c r="D88" s="24">
        <v>-0.56953371073771852</v>
      </c>
      <c r="F88" s="24">
        <v>43.793103448275865</v>
      </c>
      <c r="G88" s="24">
        <v>-5.9630468882465246E-3</v>
      </c>
    </row>
    <row r="89" spans="1:7" x14ac:dyDescent="0.2">
      <c r="A89" s="24">
        <v>65</v>
      </c>
      <c r="B89" s="24">
        <v>1.2716757845828538E-2</v>
      </c>
      <c r="C89" s="24">
        <v>-5.9467090935963848E-2</v>
      </c>
      <c r="D89" s="24">
        <v>-0.86828918097946872</v>
      </c>
      <c r="F89" s="24">
        <v>44.482758620689658</v>
      </c>
      <c r="G89" s="24">
        <v>-4.9285462011492047E-3</v>
      </c>
    </row>
    <row r="90" spans="1:7" x14ac:dyDescent="0.2">
      <c r="A90" s="24">
        <v>66</v>
      </c>
      <c r="B90" s="24">
        <v>5.0437161884349189E-3</v>
      </c>
      <c r="C90" s="24">
        <v>9.4897984277328394E-3</v>
      </c>
      <c r="D90" s="24">
        <v>0.1385621723677283</v>
      </c>
      <c r="F90" s="24">
        <v>45.172413793103452</v>
      </c>
      <c r="G90" s="24">
        <v>-4.5906737085989512E-3</v>
      </c>
    </row>
    <row r="91" spans="1:7" x14ac:dyDescent="0.2">
      <c r="A91" s="24">
        <v>67</v>
      </c>
      <c r="B91" s="24">
        <v>8.7373268100089489E-4</v>
      </c>
      <c r="C91" s="24">
        <v>2.4333081352345423E-2</v>
      </c>
      <c r="D91" s="24">
        <v>0.35529148888225065</v>
      </c>
      <c r="F91" s="24">
        <v>45.862068965517246</v>
      </c>
      <c r="G91" s="24">
        <v>-1.1441648845455247E-3</v>
      </c>
    </row>
    <row r="92" spans="1:7" x14ac:dyDescent="0.2">
      <c r="A92" s="24">
        <v>68</v>
      </c>
      <c r="B92" s="24">
        <v>-8.9238756945634137E-4</v>
      </c>
      <c r="C92" s="24">
        <v>2.2836002869336326E-2</v>
      </c>
      <c r="D92" s="24">
        <v>0.33343238951460669</v>
      </c>
      <c r="F92" s="24">
        <v>46.551724137931039</v>
      </c>
      <c r="G92" s="24">
        <v>-1.1104942840271764E-3</v>
      </c>
    </row>
    <row r="93" spans="1:7" x14ac:dyDescent="0.2">
      <c r="A93" s="24">
        <v>69</v>
      </c>
      <c r="B93" s="24">
        <v>-1.0467499540824599E-2</v>
      </c>
      <c r="C93" s="24">
        <v>-1.7656050512206839E-4</v>
      </c>
      <c r="D93" s="24">
        <v>-2.577990178649341E-3</v>
      </c>
      <c r="F93" s="24">
        <v>47.241379310344833</v>
      </c>
      <c r="G93" s="24">
        <v>0</v>
      </c>
    </row>
    <row r="94" spans="1:7" x14ac:dyDescent="0.2">
      <c r="A94" s="24">
        <v>70</v>
      </c>
      <c r="B94" s="24">
        <v>-9.432717508860846E-3</v>
      </c>
      <c r="C94" s="24">
        <v>-1.9334530785463475E-2</v>
      </c>
      <c r="D94" s="24">
        <v>-0.28230679584461671</v>
      </c>
      <c r="F94" s="24">
        <v>47.931034482758626</v>
      </c>
      <c r="G94" s="24">
        <v>5.4333063004674412E-4</v>
      </c>
    </row>
    <row r="95" spans="1:7" x14ac:dyDescent="0.2">
      <c r="A95" s="24">
        <v>71</v>
      </c>
      <c r="B95" s="24">
        <v>1.2406120476032522E-3</v>
      </c>
      <c r="C95" s="24">
        <v>-6.1383521712136277E-2</v>
      </c>
      <c r="D95" s="24">
        <v>-0.8962713150111884</v>
      </c>
      <c r="F95" s="24">
        <v>48.62068965517242</v>
      </c>
      <c r="G95" s="24">
        <v>1.0875476873989189E-3</v>
      </c>
    </row>
    <row r="96" spans="1:7" x14ac:dyDescent="0.2">
      <c r="A96" s="24">
        <v>72</v>
      </c>
      <c r="B96" s="24">
        <v>-7.9656409381067203E-3</v>
      </c>
      <c r="C96" s="24">
        <v>-8.5441680257055327E-3</v>
      </c>
      <c r="D96" s="24">
        <v>-0.12475486088901915</v>
      </c>
      <c r="F96" s="24">
        <v>49.310344827586214</v>
      </c>
      <c r="G96" s="24">
        <v>1.0940920128590542E-3</v>
      </c>
    </row>
    <row r="97" spans="1:7" x14ac:dyDescent="0.2">
      <c r="A97" s="24">
        <v>73</v>
      </c>
      <c r="B97" s="24">
        <v>7.9855744284646653E-3</v>
      </c>
      <c r="C97" s="24">
        <v>-2.3564080016153115E-2</v>
      </c>
      <c r="D97" s="24">
        <v>-0.34406316864890424</v>
      </c>
      <c r="F97" s="24">
        <v>50</v>
      </c>
      <c r="G97" s="24">
        <v>2.2909517465557624E-3</v>
      </c>
    </row>
    <row r="98" spans="1:7" x14ac:dyDescent="0.2">
      <c r="A98" s="24">
        <v>74</v>
      </c>
      <c r="B98" s="24">
        <v>-1.7574280798924865E-2</v>
      </c>
      <c r="C98" s="24">
        <v>2.8982390112886832E-2</v>
      </c>
      <c r="D98" s="24">
        <v>0.4231768424832581</v>
      </c>
      <c r="F98" s="24">
        <v>50.689655172413794</v>
      </c>
      <c r="G98" s="24">
        <v>2.467309418458621E-3</v>
      </c>
    </row>
    <row r="99" spans="1:7" x14ac:dyDescent="0.2">
      <c r="A99" s="24">
        <v>75</v>
      </c>
      <c r="B99" s="24">
        <v>-2.5139435616570369E-2</v>
      </c>
      <c r="C99" s="24">
        <v>-7.0137739672382453E-3</v>
      </c>
      <c r="D99" s="24">
        <v>-0.10240931509742612</v>
      </c>
      <c r="F99" s="24">
        <v>51.379310344827587</v>
      </c>
      <c r="G99" s="24">
        <v>2.9063753072145616E-3</v>
      </c>
    </row>
    <row r="100" spans="1:7" x14ac:dyDescent="0.2">
      <c r="A100" s="24">
        <v>76</v>
      </c>
      <c r="B100" s="24">
        <v>1.2226358383975022E-2</v>
      </c>
      <c r="C100" s="24">
        <v>-0.11950678686412836</v>
      </c>
      <c r="D100" s="24">
        <v>-1.7449390655325836</v>
      </c>
      <c r="F100" s="24">
        <v>52.068965517241381</v>
      </c>
      <c r="G100" s="24">
        <v>3.3333364197584386E-3</v>
      </c>
    </row>
    <row r="101" spans="1:7" x14ac:dyDescent="0.2">
      <c r="A101" s="24">
        <v>77</v>
      </c>
      <c r="B101" s="24">
        <v>-6.820304374658386E-3</v>
      </c>
      <c r="C101" s="24">
        <v>2.4507840317385541E-2</v>
      </c>
      <c r="D101" s="24">
        <v>0.35784317446557445</v>
      </c>
      <c r="F101" s="24">
        <v>52.758620689655174</v>
      </c>
      <c r="G101" s="24">
        <v>4.0376905460769736E-3</v>
      </c>
    </row>
    <row r="102" spans="1:7" x14ac:dyDescent="0.2">
      <c r="A102" s="24">
        <v>78</v>
      </c>
      <c r="B102" s="24">
        <v>1.0428727658704509E-3</v>
      </c>
      <c r="C102" s="24">
        <v>2.994817780206523E-3</v>
      </c>
      <c r="D102" s="24">
        <v>4.3727847396443781E-2</v>
      </c>
      <c r="F102" s="24">
        <v>53.448275862068968</v>
      </c>
      <c r="G102" s="24">
        <v>4.2698613121653723E-3</v>
      </c>
    </row>
    <row r="103" spans="1:7" x14ac:dyDescent="0.2">
      <c r="A103" s="24">
        <v>79</v>
      </c>
      <c r="B103" s="24">
        <v>2.3017076810563256E-2</v>
      </c>
      <c r="C103" s="24">
        <v>-4.4742303299367445E-2</v>
      </c>
      <c r="D103" s="24">
        <v>-0.65329003446253853</v>
      </c>
      <c r="F103" s="24">
        <v>54.137931034482762</v>
      </c>
      <c r="G103" s="24">
        <v>6.5185416002419535E-3</v>
      </c>
    </row>
    <row r="104" spans="1:7" x14ac:dyDescent="0.2">
      <c r="A104" s="24">
        <v>80</v>
      </c>
      <c r="B104" s="24">
        <v>1.7038606061942428E-2</v>
      </c>
      <c r="C104" s="24">
        <v>3.7714721581731926E-2</v>
      </c>
      <c r="D104" s="24">
        <v>0.55067911003640779</v>
      </c>
      <c r="F104" s="24">
        <v>54.827586206896555</v>
      </c>
      <c r="G104" s="24">
        <v>8.0091961317772607E-3</v>
      </c>
    </row>
    <row r="105" spans="1:7" x14ac:dyDescent="0.2">
      <c r="A105" s="24">
        <v>81</v>
      </c>
      <c r="B105" s="24">
        <v>1.071700352166236E-2</v>
      </c>
      <c r="C105" s="24">
        <v>4.7956398163510675E-2</v>
      </c>
      <c r="D105" s="24">
        <v>0.70021958412190277</v>
      </c>
      <c r="F105" s="24">
        <v>55.517241379310349</v>
      </c>
      <c r="G105" s="24">
        <v>8.0494129279437936E-3</v>
      </c>
    </row>
    <row r="106" spans="1:7" x14ac:dyDescent="0.2">
      <c r="A106" s="24">
        <v>82</v>
      </c>
      <c r="B106" s="24">
        <v>1.3545949014731053E-2</v>
      </c>
      <c r="C106" s="24">
        <v>3.6060875061256853E-2</v>
      </c>
      <c r="D106" s="24">
        <v>0.52653101370064792</v>
      </c>
      <c r="F106" s="24">
        <v>56.206896551724142</v>
      </c>
      <c r="G106" s="24">
        <v>8.2432202992298309E-3</v>
      </c>
    </row>
    <row r="107" spans="1:7" x14ac:dyDescent="0.2">
      <c r="A107" s="24">
        <v>83</v>
      </c>
      <c r="B107" s="24">
        <v>-1.3150637630875607E-2</v>
      </c>
      <c r="C107" s="24">
        <v>7.641283440884214E-2</v>
      </c>
      <c r="D107" s="24">
        <v>1.1157168840934142</v>
      </c>
      <c r="F107" s="24">
        <v>56.896551724137936</v>
      </c>
      <c r="G107" s="24">
        <v>1.1388646964008811E-2</v>
      </c>
    </row>
    <row r="108" spans="1:7" x14ac:dyDescent="0.2">
      <c r="A108" s="24">
        <v>84</v>
      </c>
      <c r="B108" s="24">
        <v>-1.0298792078156278E-2</v>
      </c>
      <c r="C108" s="24">
        <v>1.1392884091015331E-2</v>
      </c>
      <c r="D108" s="24">
        <v>0.16634945212023403</v>
      </c>
      <c r="F108" s="24">
        <v>57.58620689655173</v>
      </c>
      <c r="G108" s="24">
        <v>1.1408109313961967E-2</v>
      </c>
    </row>
    <row r="109" spans="1:7" x14ac:dyDescent="0.2">
      <c r="A109" s="24">
        <v>85</v>
      </c>
      <c r="B109" s="24">
        <v>7.9479192566284766E-3</v>
      </c>
      <c r="C109" s="24">
        <v>-4.4700385249623914E-2</v>
      </c>
      <c r="D109" s="24">
        <v>-0.65267798183801617</v>
      </c>
      <c r="F109" s="24">
        <v>58.275862068965523</v>
      </c>
      <c r="G109" s="24">
        <v>1.1554143556649509E-2</v>
      </c>
    </row>
    <row r="110" spans="1:7" x14ac:dyDescent="0.2">
      <c r="A110" s="24">
        <v>86</v>
      </c>
      <c r="B110" s="24">
        <v>1.2252900668146376E-2</v>
      </c>
      <c r="C110" s="24">
        <v>-2.8262390685056871E-2</v>
      </c>
      <c r="D110" s="24">
        <v>-0.41266400750753401</v>
      </c>
      <c r="F110" s="24">
        <v>58.965517241379317</v>
      </c>
      <c r="G110" s="24">
        <v>1.2638398871722849E-2</v>
      </c>
    </row>
    <row r="111" spans="1:7" x14ac:dyDescent="0.2">
      <c r="A111" s="24">
        <v>87</v>
      </c>
      <c r="B111" s="24">
        <v>-1.7474786422260316E-2</v>
      </c>
      <c r="C111" s="24">
        <v>4.4764711904440979E-2</v>
      </c>
      <c r="D111" s="24">
        <v>0.65361722634362696</v>
      </c>
      <c r="F111" s="24">
        <v>59.65517241379311</v>
      </c>
      <c r="G111" s="24">
        <v>1.3460663139545694E-2</v>
      </c>
    </row>
    <row r="112" spans="1:7" x14ac:dyDescent="0.2">
      <c r="A112" s="24">
        <v>88</v>
      </c>
      <c r="B112" s="24">
        <v>9.6547938308394095E-3</v>
      </c>
      <c r="C112" s="24">
        <v>-1.9801442326582638E-2</v>
      </c>
      <c r="D112" s="24">
        <v>-0.2891242512346035</v>
      </c>
      <c r="F112" s="24">
        <v>60.344827586206904</v>
      </c>
      <c r="G112" s="24">
        <v>1.3779745598017593E-2</v>
      </c>
    </row>
    <row r="113" spans="1:7" x14ac:dyDescent="0.2">
      <c r="A113" s="24">
        <v>89</v>
      </c>
      <c r="B113" s="24">
        <v>9.3784959969997143E-3</v>
      </c>
      <c r="C113" s="24">
        <v>9.7017685861361894E-3</v>
      </c>
      <c r="D113" s="24">
        <v>0.14165718495931995</v>
      </c>
      <c r="F113" s="24">
        <v>61.03448275862069</v>
      </c>
      <c r="G113" s="24">
        <v>1.398624197473987E-2</v>
      </c>
    </row>
    <row r="114" spans="1:7" x14ac:dyDescent="0.2">
      <c r="A114" s="24">
        <v>90</v>
      </c>
      <c r="B114" s="24">
        <v>-1.6479268969437537E-4</v>
      </c>
      <c r="C114" s="24">
        <v>3.1357472085307266E-2</v>
      </c>
      <c r="D114" s="24">
        <v>0.45785582119457169</v>
      </c>
      <c r="F114" s="24">
        <v>61.724137931034484</v>
      </c>
      <c r="G114" s="24">
        <v>1.4533514616167758E-2</v>
      </c>
    </row>
    <row r="115" spans="1:7" x14ac:dyDescent="0.2">
      <c r="A115" s="24">
        <v>91</v>
      </c>
      <c r="B115" s="24">
        <v>2.0765916002860724E-2</v>
      </c>
      <c r="C115" s="24">
        <v>-1.2716503074916931E-2</v>
      </c>
      <c r="D115" s="24">
        <v>-0.18567583962922421</v>
      </c>
      <c r="F115" s="24">
        <v>62.413793103448278</v>
      </c>
      <c r="G115" s="24">
        <v>1.552022875909697E-2</v>
      </c>
    </row>
    <row r="116" spans="1:7" x14ac:dyDescent="0.2">
      <c r="A116" s="24">
        <v>92</v>
      </c>
      <c r="B116" s="24">
        <v>-6.6775369309828416E-5</v>
      </c>
      <c r="C116" s="24">
        <v>3.2666928303551057E-2</v>
      </c>
      <c r="D116" s="24">
        <v>0.47697541573622698</v>
      </c>
      <c r="F116" s="24">
        <v>63.103448275862071</v>
      </c>
      <c r="G116" s="24">
        <v>1.7687535942727154E-2</v>
      </c>
    </row>
    <row r="117" spans="1:7" x14ac:dyDescent="0.2">
      <c r="A117" s="24">
        <v>93</v>
      </c>
      <c r="B117" s="24">
        <v>-1.5464646983992207E-2</v>
      </c>
      <c r="C117" s="24">
        <v>2.3707867283222037E-2</v>
      </c>
      <c r="D117" s="24">
        <v>0.34616263116495349</v>
      </c>
      <c r="F117" s="24">
        <v>63.793103448275865</v>
      </c>
      <c r="G117" s="24">
        <v>1.8061327470354292E-2</v>
      </c>
    </row>
    <row r="118" spans="1:7" x14ac:dyDescent="0.2">
      <c r="A118" s="24">
        <v>94</v>
      </c>
      <c r="B118" s="24">
        <v>-1.6060714909300809E-2</v>
      </c>
      <c r="C118" s="24">
        <v>-3.877642812363237E-2</v>
      </c>
      <c r="D118" s="24">
        <v>-0.56618126911629252</v>
      </c>
      <c r="F118" s="24">
        <v>64.482758620689651</v>
      </c>
      <c r="G118" s="24">
        <v>1.9080264583135904E-2</v>
      </c>
    </row>
    <row r="119" spans="1:7" x14ac:dyDescent="0.2">
      <c r="A119" s="24">
        <v>95</v>
      </c>
      <c r="B119" s="24">
        <v>3.6145896279687669E-3</v>
      </c>
      <c r="C119" s="24">
        <v>-6.3358840277259007E-2</v>
      </c>
      <c r="D119" s="24">
        <v>-0.92511327973636526</v>
      </c>
      <c r="F119" s="24">
        <v>65.172413793103445</v>
      </c>
      <c r="G119" s="24">
        <v>2.015372261162417E-2</v>
      </c>
    </row>
    <row r="120" spans="1:7" x14ac:dyDescent="0.2">
      <c r="A120" s="24">
        <v>96</v>
      </c>
      <c r="B120" s="24">
        <v>7.1374180156311305E-3</v>
      </c>
      <c r="C120" s="24">
        <v>-1.6966927629428929E-2</v>
      </c>
      <c r="D120" s="24">
        <v>-0.24773701661241321</v>
      </c>
      <c r="F120" s="24">
        <v>65.862068965517238</v>
      </c>
      <c r="G120" s="24">
        <v>2.0282682164653371E-2</v>
      </c>
    </row>
    <row r="121" spans="1:7" x14ac:dyDescent="0.2">
      <c r="A121" s="24">
        <v>97</v>
      </c>
      <c r="B121" s="24">
        <v>-5.4877989038276242E-3</v>
      </c>
      <c r="C121" s="24">
        <v>1.7041942460477133E-2</v>
      </c>
      <c r="D121" s="24">
        <v>0.24883232100997146</v>
      </c>
      <c r="F121" s="24">
        <v>66.551724137931032</v>
      </c>
      <c r="G121" s="24">
        <v>2.1943615299879985E-2</v>
      </c>
    </row>
    <row r="122" spans="1:7" x14ac:dyDescent="0.2">
      <c r="A122" s="24">
        <v>98</v>
      </c>
      <c r="B122" s="24">
        <v>1.0610205970790744E-2</v>
      </c>
      <c r="C122" s="24">
        <v>-2.8576496242274235E-2</v>
      </c>
      <c r="D122" s="24">
        <v>-0.41725031655216266</v>
      </c>
      <c r="F122" s="24">
        <v>67.241379310344826</v>
      </c>
      <c r="G122" s="24">
        <v>2.3899569198845713E-2</v>
      </c>
    </row>
    <row r="123" spans="1:7" x14ac:dyDescent="0.2">
      <c r="A123" s="24">
        <v>99</v>
      </c>
      <c r="B123" s="24">
        <v>1.7563583965398442E-2</v>
      </c>
      <c r="C123" s="24">
        <v>8.4119024378620788E-3</v>
      </c>
      <c r="D123" s="24">
        <v>0.12282362838490977</v>
      </c>
      <c r="F123" s="24">
        <v>67.931034482758619</v>
      </c>
      <c r="G123" s="24">
        <v>2.4411986688838119E-2</v>
      </c>
    </row>
    <row r="124" spans="1:7" x14ac:dyDescent="0.2">
      <c r="A124" s="24">
        <v>100</v>
      </c>
      <c r="B124" s="24">
        <v>-1.0607751053469548E-3</v>
      </c>
      <c r="C124" s="24">
        <v>7.3580184573930937E-2</v>
      </c>
      <c r="D124" s="24">
        <v>1.0743568786442623</v>
      </c>
      <c r="F124" s="24">
        <v>68.620689655172413</v>
      </c>
      <c r="G124" s="24">
        <v>2.4742489145906956E-2</v>
      </c>
    </row>
    <row r="125" spans="1:7" x14ac:dyDescent="0.2">
      <c r="A125" s="24">
        <v>101</v>
      </c>
      <c r="B125" s="24">
        <v>-1.1132609062880579E-3</v>
      </c>
      <c r="C125" s="24">
        <v>1.3751659778010907E-2</v>
      </c>
      <c r="D125" s="24">
        <v>0.20079033996492671</v>
      </c>
      <c r="F125" s="24">
        <v>69.310344827586206</v>
      </c>
      <c r="G125" s="24">
        <v>2.504793886917191E-2</v>
      </c>
    </row>
    <row r="126" spans="1:7" x14ac:dyDescent="0.2">
      <c r="A126" s="24">
        <v>102</v>
      </c>
      <c r="B126" s="24">
        <v>2.340496311160635E-2</v>
      </c>
      <c r="C126" s="24">
        <v>-4.4024250314342053E-2</v>
      </c>
      <c r="D126" s="24">
        <v>-0.64280561983161366</v>
      </c>
      <c r="F126" s="24">
        <v>70</v>
      </c>
      <c r="G126" s="24">
        <v>2.5206814033346316E-2</v>
      </c>
    </row>
    <row r="127" spans="1:7" x14ac:dyDescent="0.2">
      <c r="A127" s="24">
        <v>103</v>
      </c>
      <c r="B127" s="24">
        <v>1.4654868806221388E-2</v>
      </c>
      <c r="C127" s="24">
        <v>1.6375756584755589E-2</v>
      </c>
      <c r="D127" s="24">
        <v>0.23910522692640121</v>
      </c>
      <c r="F127" s="24">
        <v>70.689655172413794</v>
      </c>
      <c r="G127" s="24">
        <v>2.5303880310698579E-2</v>
      </c>
    </row>
    <row r="128" spans="1:7" x14ac:dyDescent="0.2">
      <c r="A128" s="24">
        <v>104</v>
      </c>
      <c r="B128" s="24">
        <v>-1.7941895533228606E-2</v>
      </c>
      <c r="C128" s="24">
        <v>4.6529855656531116E-2</v>
      </c>
      <c r="D128" s="24">
        <v>0.67939039262249845</v>
      </c>
      <c r="F128" s="24">
        <v>71.379310344827587</v>
      </c>
      <c r="G128" s="24">
        <v>2.5975486403260521E-2</v>
      </c>
    </row>
    <row r="129" spans="1:7" x14ac:dyDescent="0.2">
      <c r="A129" s="24">
        <v>105</v>
      </c>
      <c r="B129" s="24">
        <v>-7.6060580669087075E-3</v>
      </c>
      <c r="C129" s="24">
        <v>-3.5276601815466139E-3</v>
      </c>
      <c r="D129" s="24">
        <v>-5.150797056993027E-2</v>
      </c>
      <c r="F129" s="24">
        <v>72.068965517241381</v>
      </c>
      <c r="G129" s="24">
        <v>2.7289925482180667E-2</v>
      </c>
    </row>
    <row r="130" spans="1:7" x14ac:dyDescent="0.2">
      <c r="A130" s="24">
        <v>106</v>
      </c>
      <c r="B130" s="24">
        <v>1.4959103097266307E-2</v>
      </c>
      <c r="C130" s="24">
        <v>-1.9549776805865258E-2</v>
      </c>
      <c r="D130" s="24">
        <v>-0.28544963985837568</v>
      </c>
      <c r="F130" s="24">
        <v>72.758620689655174</v>
      </c>
      <c r="G130" s="24">
        <v>2.7354003082042486E-2</v>
      </c>
    </row>
    <row r="131" spans="1:7" x14ac:dyDescent="0.2">
      <c r="A131" s="24">
        <v>107</v>
      </c>
      <c r="B131" s="24">
        <v>1.0542249079012647E-2</v>
      </c>
      <c r="C131" s="24">
        <v>1.4200240066894309E-2</v>
      </c>
      <c r="D131" s="24">
        <v>0.2073401376010264</v>
      </c>
      <c r="F131" s="24">
        <v>73.448275862068968</v>
      </c>
      <c r="G131" s="24">
        <v>2.7947725106547111E-2</v>
      </c>
    </row>
    <row r="132" spans="1:7" x14ac:dyDescent="0.2">
      <c r="A132" s="24">
        <v>108</v>
      </c>
      <c r="B132" s="24">
        <v>2.5297409832363678E-2</v>
      </c>
      <c r="C132" s="24">
        <v>8.5376392164392828E-3</v>
      </c>
      <c r="D132" s="24">
        <v>0.12465953262659131</v>
      </c>
      <c r="F132" s="24">
        <v>74.137931034482762</v>
      </c>
      <c r="G132" s="24">
        <v>2.7957557635053767E-2</v>
      </c>
    </row>
    <row r="133" spans="1:7" x14ac:dyDescent="0.2">
      <c r="A133" s="24">
        <v>109</v>
      </c>
      <c r="B133" s="24">
        <v>1.2640871711531538E-2</v>
      </c>
      <c r="C133" s="24">
        <v>4.1781562309542435E-2</v>
      </c>
      <c r="D133" s="24">
        <v>0.61005974811952912</v>
      </c>
      <c r="F133" s="24">
        <v>74.827586206896555</v>
      </c>
      <c r="G133" s="24">
        <v>2.8218576649502489E-2</v>
      </c>
    </row>
    <row r="134" spans="1:7" x14ac:dyDescent="0.2">
      <c r="A134" s="24">
        <v>110</v>
      </c>
      <c r="B134" s="24">
        <v>-9.7804211935157478E-3</v>
      </c>
      <c r="C134" s="24">
        <v>7.4746932921827408E-2</v>
      </c>
      <c r="D134" s="24">
        <v>1.0913927711262923</v>
      </c>
      <c r="F134" s="24">
        <v>75.517241379310349</v>
      </c>
      <c r="G134" s="24">
        <v>2.8587960123302506E-2</v>
      </c>
    </row>
    <row r="135" spans="1:7" x14ac:dyDescent="0.2">
      <c r="A135" s="24">
        <v>111</v>
      </c>
      <c r="B135" s="24">
        <v>1.0102988670361388E-2</v>
      </c>
      <c r="C135" s="24">
        <v>-5.8331273581960158E-3</v>
      </c>
      <c r="D135" s="24">
        <v>-8.51704917237492E-2</v>
      </c>
      <c r="F135" s="24">
        <v>76.206896551724142</v>
      </c>
      <c r="G135" s="24">
        <v>3.1030625390976976E-2</v>
      </c>
    </row>
    <row r="136" spans="1:7" x14ac:dyDescent="0.2">
      <c r="A136" s="24">
        <v>112</v>
      </c>
      <c r="B136" s="24">
        <v>-3.4598942808499898E-3</v>
      </c>
      <c r="C136" s="24">
        <v>2.7871880969688109E-2</v>
      </c>
      <c r="D136" s="24">
        <v>0.40696210826233309</v>
      </c>
      <c r="F136" s="24">
        <v>76.896551724137936</v>
      </c>
      <c r="G136" s="24">
        <v>3.1192679395612887E-2</v>
      </c>
    </row>
    <row r="137" spans="1:7" x14ac:dyDescent="0.2">
      <c r="A137" s="24">
        <v>113</v>
      </c>
      <c r="B137" s="24">
        <v>-2.5268485856547469E-2</v>
      </c>
      <c r="C137" s="24">
        <v>2.8174861163762031E-2</v>
      </c>
      <c r="D137" s="24">
        <v>0.41138597397402116</v>
      </c>
      <c r="F137" s="24">
        <v>77.586206896551715</v>
      </c>
      <c r="G137" s="24">
        <v>3.2600152934241226E-2</v>
      </c>
    </row>
    <row r="138" spans="1:7" x14ac:dyDescent="0.2">
      <c r="A138" s="24">
        <v>114</v>
      </c>
      <c r="B138" s="24">
        <v>-1.3107116217038891E-2</v>
      </c>
      <c r="C138" s="24">
        <v>-6.9841966763712127E-2</v>
      </c>
      <c r="D138" s="24">
        <v>-1.0197745200712998</v>
      </c>
      <c r="F138" s="24">
        <v>78.275862068965509</v>
      </c>
      <c r="G138" s="24">
        <v>3.3835049048802961E-2</v>
      </c>
    </row>
    <row r="139" spans="1:7" x14ac:dyDescent="0.2">
      <c r="A139" s="24">
        <v>115</v>
      </c>
      <c r="B139" s="24">
        <v>-1.9806315432962861E-2</v>
      </c>
      <c r="C139" s="24">
        <v>-5.0635481687819089E-2</v>
      </c>
      <c r="D139" s="24">
        <v>-0.73933734156529762</v>
      </c>
      <c r="F139" s="24">
        <v>78.965517241379303</v>
      </c>
      <c r="G139" s="24">
        <v>3.5303716711073754E-2</v>
      </c>
    </row>
    <row r="140" spans="1:7" x14ac:dyDescent="0.2">
      <c r="A140" s="24">
        <v>116</v>
      </c>
      <c r="B140" s="24">
        <v>1.785137639550672E-2</v>
      </c>
      <c r="C140" s="24">
        <v>-7.7062218235709773E-2</v>
      </c>
      <c r="D140" s="24">
        <v>-1.1251986485836158</v>
      </c>
      <c r="F140" s="24">
        <v>79.655172413793096</v>
      </c>
      <c r="G140" s="24">
        <v>3.770134086808348E-2</v>
      </c>
    </row>
    <row r="141" spans="1:7" x14ac:dyDescent="0.2">
      <c r="A141" s="24">
        <v>117</v>
      </c>
      <c r="B141" s="24">
        <v>-1.4974925995591989E-2</v>
      </c>
      <c r="C141" s="24">
        <v>4.2922651102139102E-2</v>
      </c>
      <c r="D141" s="24">
        <v>0.62672098103935581</v>
      </c>
      <c r="F141" s="24">
        <v>80.34482758620689</v>
      </c>
      <c r="G141" s="24">
        <v>3.7740327982847113E-2</v>
      </c>
    </row>
    <row r="142" spans="1:7" x14ac:dyDescent="0.2">
      <c r="A142" s="24">
        <v>118</v>
      </c>
      <c r="B142" s="24">
        <v>9.6849545775806092E-3</v>
      </c>
      <c r="C142" s="24">
        <v>-4.4911457392921232E-2</v>
      </c>
      <c r="D142" s="24">
        <v>-0.65575988235722205</v>
      </c>
      <c r="F142" s="24">
        <v>81.034482758620683</v>
      </c>
      <c r="G142" s="24">
        <v>4.0476682132441918E-2</v>
      </c>
    </row>
    <row r="143" spans="1:7" x14ac:dyDescent="0.2">
      <c r="A143" s="24">
        <v>119</v>
      </c>
      <c r="B143" s="24">
        <v>3.8637074010907249E-3</v>
      </c>
      <c r="C143" s="24">
        <v>-3.3439192318907213E-2</v>
      </c>
      <c r="D143" s="24">
        <v>-0.48825137490691484</v>
      </c>
      <c r="F143" s="24">
        <v>81.724137931034477</v>
      </c>
      <c r="G143" s="24">
        <v>4.3195198042135084E-2</v>
      </c>
    </row>
    <row r="144" spans="1:7" x14ac:dyDescent="0.2">
      <c r="A144" s="24">
        <v>120</v>
      </c>
      <c r="B144" s="24">
        <v>-1.4056162457256216E-3</v>
      </c>
      <c r="C144" s="24">
        <v>2.1688298410378993E-2</v>
      </c>
      <c r="D144" s="24">
        <v>0.31667456011703865</v>
      </c>
      <c r="F144" s="24">
        <v>82.41379310344827</v>
      </c>
      <c r="G144" s="24">
        <v>4.4617065488806694E-2</v>
      </c>
    </row>
    <row r="145" spans="1:7" x14ac:dyDescent="0.2">
      <c r="A145" s="24">
        <v>121</v>
      </c>
      <c r="B145" s="24">
        <v>1.8461847359765041E-2</v>
      </c>
      <c r="C145" s="24">
        <v>-2.9416186006680708E-3</v>
      </c>
      <c r="D145" s="24">
        <v>-4.2951077063421036E-2</v>
      </c>
      <c r="F145" s="24">
        <v>83.103448275862064</v>
      </c>
      <c r="G145" s="24">
        <v>4.8662945798927541E-2</v>
      </c>
    </row>
    <row r="146" spans="1:7" x14ac:dyDescent="0.2">
      <c r="A146" s="24">
        <v>122</v>
      </c>
      <c r="B146" s="24">
        <v>-7.3164496643421022E-3</v>
      </c>
      <c r="C146" s="24">
        <v>4.2620166375415859E-2</v>
      </c>
      <c r="D146" s="24">
        <v>0.62230434973132454</v>
      </c>
      <c r="F146" s="24">
        <v>83.793103448275858</v>
      </c>
      <c r="G146" s="24">
        <v>4.9606824075987904E-2</v>
      </c>
    </row>
    <row r="147" spans="1:7" x14ac:dyDescent="0.2">
      <c r="A147" s="24">
        <v>123</v>
      </c>
      <c r="B147" s="24">
        <v>-2.157377674918563E-2</v>
      </c>
      <c r="C147" s="24">
        <v>3.5353522347203223E-2</v>
      </c>
      <c r="D147" s="24">
        <v>0.51620283555905022</v>
      </c>
      <c r="F147" s="24">
        <v>84.482758620689651</v>
      </c>
      <c r="G147" s="24">
        <v>5.1282608403126706E-2</v>
      </c>
    </row>
    <row r="148" spans="1:7" x14ac:dyDescent="0.2">
      <c r="A148" s="24">
        <v>124</v>
      </c>
      <c r="B148" s="24">
        <v>-2.4864643863103789E-2</v>
      </c>
      <c r="C148" s="24">
        <v>-8.6159757973957432E-2</v>
      </c>
      <c r="D148" s="24">
        <v>-1.2580333846354845</v>
      </c>
      <c r="F148" s="24">
        <v>85.172413793103445</v>
      </c>
      <c r="G148" s="24">
        <v>5.2716782172404206E-2</v>
      </c>
    </row>
    <row r="149" spans="1:7" x14ac:dyDescent="0.2">
      <c r="A149" s="24">
        <v>125</v>
      </c>
      <c r="B149" s="24">
        <v>-1.5021108343010755E-2</v>
      </c>
      <c r="C149" s="24">
        <v>-0.15158622641820754</v>
      </c>
      <c r="D149" s="24">
        <v>-2.2133364574057821</v>
      </c>
      <c r="F149" s="24">
        <v>85.862068965517238</v>
      </c>
      <c r="G149" s="24">
        <v>5.4422434021073975E-2</v>
      </c>
    </row>
    <row r="150" spans="1:7" x14ac:dyDescent="0.2">
      <c r="A150" s="24">
        <v>126</v>
      </c>
      <c r="B150" s="24">
        <v>-1.3225252005427447E-2</v>
      </c>
      <c r="C150" s="24">
        <v>-9.8607778158016343E-2</v>
      </c>
      <c r="D150" s="24">
        <v>-1.4397890595863803</v>
      </c>
      <c r="F150" s="24">
        <v>86.551724137931032</v>
      </c>
      <c r="G150" s="24">
        <v>5.4753327643674354E-2</v>
      </c>
    </row>
    <row r="151" spans="1:7" x14ac:dyDescent="0.2">
      <c r="A151" s="24">
        <v>127</v>
      </c>
      <c r="B151" s="24">
        <v>6.4924580818215083E-3</v>
      </c>
      <c r="C151" s="24">
        <v>-9.0752801699561361E-2</v>
      </c>
      <c r="D151" s="24">
        <v>-1.3250972028236321</v>
      </c>
      <c r="F151" s="24">
        <v>87.241379310344826</v>
      </c>
      <c r="G151" s="24">
        <v>5.5213628210286497E-2</v>
      </c>
    </row>
    <row r="152" spans="1:7" x14ac:dyDescent="0.2">
      <c r="A152" s="24">
        <v>128</v>
      </c>
      <c r="B152" s="24">
        <v>1.2952257455263414E-2</v>
      </c>
      <c r="C152" s="24">
        <v>2.4788070527583701E-2</v>
      </c>
      <c r="D152" s="24">
        <v>0.36193486376580741</v>
      </c>
      <c r="F152" s="24">
        <v>87.931034482758619</v>
      </c>
      <c r="G152" s="24">
        <v>5.8673401685173036E-2</v>
      </c>
    </row>
    <row r="153" spans="1:7" x14ac:dyDescent="0.2">
      <c r="A153" s="24">
        <v>129</v>
      </c>
      <c r="B153" s="24">
        <v>-2.3613595350436056E-2</v>
      </c>
      <c r="C153" s="24">
        <v>4.7513164549281769E-2</v>
      </c>
      <c r="D153" s="24">
        <v>0.69374785419827478</v>
      </c>
      <c r="F153" s="24">
        <v>88.620689655172413</v>
      </c>
      <c r="G153" s="24">
        <v>6.1006024620554884E-2</v>
      </c>
    </row>
    <row r="154" spans="1:7" x14ac:dyDescent="0.2">
      <c r="A154" s="24">
        <v>130</v>
      </c>
      <c r="B154" s="24">
        <v>-6.4968952753237342E-3</v>
      </c>
      <c r="C154" s="24">
        <v>-2.8805306021333615E-2</v>
      </c>
      <c r="D154" s="24">
        <v>-0.4205912073294415</v>
      </c>
      <c r="F154" s="24">
        <v>89.310344827586206</v>
      </c>
      <c r="G154" s="24">
        <v>6.3262196777966531E-2</v>
      </c>
    </row>
    <row r="155" spans="1:7" x14ac:dyDescent="0.2">
      <c r="A155" s="24">
        <v>131</v>
      </c>
      <c r="B155" s="24">
        <v>-5.0984893325691279E-3</v>
      </c>
      <c r="C155" s="24">
        <v>7.3894410791248907E-3</v>
      </c>
      <c r="D155" s="24">
        <v>0.10789449494676881</v>
      </c>
      <c r="F155" s="24">
        <v>90</v>
      </c>
      <c r="G155" s="24">
        <v>6.4760521360483075E-2</v>
      </c>
    </row>
    <row r="156" spans="1:7" x14ac:dyDescent="0.2">
      <c r="A156" s="24">
        <v>132</v>
      </c>
      <c r="B156" s="24">
        <v>2.5126486856148697E-2</v>
      </c>
      <c r="C156" s="24">
        <v>-5.2970513027321926E-2</v>
      </c>
      <c r="D156" s="24">
        <v>-0.77343153412503751</v>
      </c>
      <c r="F156" s="24">
        <v>90.689655172413794</v>
      </c>
      <c r="G156" s="24">
        <v>6.4966511728311666E-2</v>
      </c>
    </row>
    <row r="157" spans="1:7" x14ac:dyDescent="0.2">
      <c r="A157" s="24">
        <v>133</v>
      </c>
      <c r="B157" s="24">
        <v>-1.0422654395322684E-2</v>
      </c>
      <c r="C157" s="24">
        <v>9.3176615424234957E-2</v>
      </c>
      <c r="D157" s="24">
        <v>1.3604877221969425</v>
      </c>
      <c r="F157" s="24">
        <v>91.379310344827587</v>
      </c>
      <c r="G157" s="24">
        <v>6.7294460305904913E-2</v>
      </c>
    </row>
    <row r="158" spans="1:7" x14ac:dyDescent="0.2">
      <c r="A158" s="24">
        <v>134</v>
      </c>
      <c r="B158" s="24">
        <v>-2.4688933197965137E-2</v>
      </c>
      <c r="C158" s="24">
        <v>1.6714987358820911E-2</v>
      </c>
      <c r="D158" s="24">
        <v>0.24405839356596981</v>
      </c>
      <c r="F158" s="24">
        <v>92.068965517241381</v>
      </c>
      <c r="G158" s="24">
        <v>7.2519409468583984E-2</v>
      </c>
    </row>
    <row r="159" spans="1:7" x14ac:dyDescent="0.2">
      <c r="A159" s="24">
        <v>135</v>
      </c>
      <c r="B159" s="24">
        <v>-2.4719045719949598E-2</v>
      </c>
      <c r="C159" s="24">
        <v>-4.0693219466218483E-2</v>
      </c>
      <c r="D159" s="24">
        <v>-0.59416866783998046</v>
      </c>
      <c r="F159" s="24">
        <v>92.758620689655174</v>
      </c>
      <c r="G159" s="24">
        <v>7.6862402351278156E-2</v>
      </c>
    </row>
    <row r="160" spans="1:7" x14ac:dyDescent="0.2">
      <c r="A160" s="24">
        <v>136</v>
      </c>
      <c r="B160" s="24">
        <v>2.2089411798394958E-2</v>
      </c>
      <c r="C160" s="24">
        <v>-0.1477706894790185</v>
      </c>
      <c r="D160" s="24">
        <v>-2.1576251489865945</v>
      </c>
      <c r="F160" s="24">
        <v>93.448275862068968</v>
      </c>
      <c r="G160" s="24">
        <v>8.2753961028912276E-2</v>
      </c>
    </row>
    <row r="161" spans="1:7" x14ac:dyDescent="0.2">
      <c r="A161" s="24">
        <v>137</v>
      </c>
      <c r="B161" s="24">
        <v>-1.4887305671160053E-2</v>
      </c>
      <c r="C161" s="24">
        <v>2.6275952635168864E-2</v>
      </c>
      <c r="D161" s="24">
        <v>0.38365968528062311</v>
      </c>
      <c r="F161" s="24">
        <v>94.137931034482762</v>
      </c>
      <c r="G161" s="24">
        <v>8.807716427583813E-2</v>
      </c>
    </row>
    <row r="162" spans="1:7" x14ac:dyDescent="0.2">
      <c r="A162" s="24">
        <v>138</v>
      </c>
      <c r="B162" s="24">
        <v>4.6966059066586269E-2</v>
      </c>
      <c r="C162" s="24">
        <v>-6.8983681207654801E-2</v>
      </c>
      <c r="D162" s="24">
        <v>-1.0072425456500518</v>
      </c>
      <c r="F162" s="24">
        <v>94.827586206896555</v>
      </c>
      <c r="G162" s="24">
        <v>9.4707951541618762E-2</v>
      </c>
    </row>
    <row r="163" spans="1:7" x14ac:dyDescent="0.2">
      <c r="A163" s="24">
        <v>139</v>
      </c>
      <c r="B163" s="24">
        <v>4.2632854173154287E-2</v>
      </c>
      <c r="C163" s="24">
        <v>6.030091625773254E-3</v>
      </c>
      <c r="D163" s="24">
        <v>8.8046400733003127E-2</v>
      </c>
      <c r="F163" s="24">
        <v>95.517241379310349</v>
      </c>
      <c r="G163" s="24">
        <v>0.10466931854512723</v>
      </c>
    </row>
    <row r="164" spans="1:7" x14ac:dyDescent="0.2">
      <c r="A164" s="24">
        <v>140</v>
      </c>
      <c r="B164" s="24">
        <v>4.4464272394899697E-3</v>
      </c>
      <c r="C164" s="24">
        <v>0.27043673680711611</v>
      </c>
      <c r="D164" s="24">
        <v>3.9486931177089204</v>
      </c>
      <c r="F164" s="24">
        <v>96.206896551724142</v>
      </c>
      <c r="G164" s="24">
        <v>0.10884474589988909</v>
      </c>
    </row>
    <row r="165" spans="1:7" x14ac:dyDescent="0.2">
      <c r="A165" s="24">
        <v>141</v>
      </c>
      <c r="B165" s="24">
        <v>5.5077883516422123E-3</v>
      </c>
      <c r="C165" s="24">
        <v>4.5774820051484491E-2</v>
      </c>
      <c r="D165" s="24">
        <v>0.66836598842182504</v>
      </c>
      <c r="F165" s="24">
        <v>96.896551724137936</v>
      </c>
      <c r="G165" s="24">
        <v>0.11858839499998282</v>
      </c>
    </row>
    <row r="166" spans="1:7" x14ac:dyDescent="0.2">
      <c r="A166" s="24">
        <v>142</v>
      </c>
      <c r="B166" s="24">
        <v>3.7555573495022296E-2</v>
      </c>
      <c r="C166" s="24">
        <v>-1.7401850883398125E-2</v>
      </c>
      <c r="D166" s="24">
        <v>-0.2540874055423929</v>
      </c>
      <c r="F166" s="24">
        <v>97.58620689655173</v>
      </c>
      <c r="G166" s="24">
        <v>0.12312350228770096</v>
      </c>
    </row>
    <row r="167" spans="1:7" x14ac:dyDescent="0.2">
      <c r="A167" s="24">
        <v>143</v>
      </c>
      <c r="B167" s="24">
        <v>1.8187526033015263E-2</v>
      </c>
      <c r="C167" s="24">
        <v>8.6481792512111966E-2</v>
      </c>
      <c r="D167" s="24">
        <v>1.262735466088946</v>
      </c>
      <c r="F167" s="24">
        <v>98.275862068965523</v>
      </c>
      <c r="G167" s="24">
        <v>0.27488316404660607</v>
      </c>
    </row>
    <row r="168" spans="1:7" x14ac:dyDescent="0.2">
      <c r="A168" s="24">
        <v>144</v>
      </c>
      <c r="B168" s="24">
        <v>2.6728889552016719E-2</v>
      </c>
      <c r="C168" s="24">
        <v>6.1348274723821414E-2</v>
      </c>
      <c r="D168" s="24">
        <v>0.8957566676972839</v>
      </c>
      <c r="F168" s="24">
        <v>98.965517241379317</v>
      </c>
      <c r="G168" s="24">
        <v>0.30162189326589062</v>
      </c>
    </row>
    <row r="169" spans="1:7" ht="13.5" thickBot="1" x14ac:dyDescent="0.25">
      <c r="A169" s="25">
        <v>145</v>
      </c>
      <c r="B169" s="25">
        <v>-7.8583873044605502E-3</v>
      </c>
      <c r="C169" s="25">
        <v>0.11670313320434963</v>
      </c>
      <c r="D169" s="25">
        <v>1.7040024382033474</v>
      </c>
      <c r="F169" s="25">
        <v>99.65517241379311</v>
      </c>
      <c r="G169" s="25">
        <v>0.31417368789875727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69"/>
  <sheetViews>
    <sheetView workbookViewId="0">
      <selection activeCell="E23" sqref="E23"/>
    </sheetView>
  </sheetViews>
  <sheetFormatPr defaultRowHeight="12.75" x14ac:dyDescent="0.2"/>
  <sheetData>
    <row r="1" spans="1:9" x14ac:dyDescent="0.2">
      <c r="A1" t="s">
        <v>8</v>
      </c>
    </row>
    <row r="2" spans="1:9" ht="13.5" thickBot="1" x14ac:dyDescent="0.25"/>
    <row r="3" spans="1:9" x14ac:dyDescent="0.2">
      <c r="A3" s="27" t="s">
        <v>9</v>
      </c>
      <c r="B3" s="27"/>
    </row>
    <row r="4" spans="1:9" x14ac:dyDescent="0.2">
      <c r="A4" s="24" t="s">
        <v>10</v>
      </c>
      <c r="B4" s="24">
        <v>0.84793878502351949</v>
      </c>
    </row>
    <row r="5" spans="1:9" x14ac:dyDescent="0.2">
      <c r="A5" s="24" t="s">
        <v>11</v>
      </c>
      <c r="B5" s="24">
        <v>0.71900018314716241</v>
      </c>
    </row>
    <row r="6" spans="1:9" x14ac:dyDescent="0.2">
      <c r="A6" s="24" t="s">
        <v>12</v>
      </c>
      <c r="B6" s="24">
        <v>0.71703514946287683</v>
      </c>
    </row>
    <row r="7" spans="1:9" x14ac:dyDescent="0.2">
      <c r="A7" s="24" t="s">
        <v>13</v>
      </c>
      <c r="B7" s="24">
        <v>3.7732247668104367E-2</v>
      </c>
    </row>
    <row r="8" spans="1:9" ht="13.5" thickBot="1" x14ac:dyDescent="0.25">
      <c r="A8" s="25" t="s">
        <v>14</v>
      </c>
      <c r="B8" s="25">
        <v>145</v>
      </c>
    </row>
    <row r="10" spans="1:9" ht="13.5" thickBot="1" x14ac:dyDescent="0.25">
      <c r="A10" t="s">
        <v>15</v>
      </c>
    </row>
    <row r="11" spans="1:9" x14ac:dyDescent="0.2">
      <c r="A11" s="26"/>
      <c r="B11" s="26" t="s">
        <v>20</v>
      </c>
      <c r="C11" s="26" t="s">
        <v>21</v>
      </c>
      <c r="D11" s="26" t="s">
        <v>22</v>
      </c>
      <c r="E11" s="26" t="s">
        <v>23</v>
      </c>
      <c r="F11" s="26" t="s">
        <v>24</v>
      </c>
    </row>
    <row r="12" spans="1:9" x14ac:dyDescent="0.2">
      <c r="A12" s="24" t="s">
        <v>16</v>
      </c>
      <c r="B12" s="24">
        <v>1</v>
      </c>
      <c r="C12" s="24">
        <v>0.52093598016442177</v>
      </c>
      <c r="D12" s="24">
        <v>0.52093598016442177</v>
      </c>
      <c r="E12" s="24">
        <v>365.89712883653078</v>
      </c>
      <c r="F12" s="24">
        <v>2.9954841650038484E-41</v>
      </c>
    </row>
    <row r="13" spans="1:9" x14ac:dyDescent="0.2">
      <c r="A13" s="24" t="s">
        <v>17</v>
      </c>
      <c r="B13" s="24">
        <v>143</v>
      </c>
      <c r="C13" s="24">
        <v>0.20359231951446494</v>
      </c>
      <c r="D13" s="24">
        <v>1.4237225140871675E-3</v>
      </c>
      <c r="E13" s="24"/>
      <c r="F13" s="24"/>
    </row>
    <row r="14" spans="1:9" ht="13.5" thickBot="1" x14ac:dyDescent="0.25">
      <c r="A14" s="25" t="s">
        <v>18</v>
      </c>
      <c r="B14" s="25">
        <v>144</v>
      </c>
      <c r="C14" s="25">
        <v>0.72452829967888666</v>
      </c>
      <c r="D14" s="25"/>
      <c r="E14" s="25"/>
      <c r="F14" s="25"/>
    </row>
    <row r="15" spans="1:9" ht="13.5" thickBot="1" x14ac:dyDescent="0.25"/>
    <row r="16" spans="1:9" x14ac:dyDescent="0.2">
      <c r="A16" s="26"/>
      <c r="B16" s="26" t="s">
        <v>25</v>
      </c>
      <c r="C16" s="26" t="s">
        <v>13</v>
      </c>
      <c r="D16" s="26" t="s">
        <v>26</v>
      </c>
      <c r="E16" s="26" t="s">
        <v>27</v>
      </c>
      <c r="F16" s="26" t="s">
        <v>28</v>
      </c>
      <c r="G16" s="26" t="s">
        <v>29</v>
      </c>
      <c r="H16" s="26" t="s">
        <v>30</v>
      </c>
      <c r="I16" s="26" t="s">
        <v>31</v>
      </c>
    </row>
    <row r="17" spans="1:12" x14ac:dyDescent="0.2">
      <c r="A17" s="24" t="s">
        <v>19</v>
      </c>
      <c r="B17" s="24">
        <v>4.2273394025483076E-4</v>
      </c>
      <c r="C17" s="24">
        <v>3.1339143817376101E-3</v>
      </c>
      <c r="D17" s="24">
        <v>0.13489007316799906</v>
      </c>
      <c r="E17" s="24">
        <v>0.89288846594844373</v>
      </c>
      <c r="F17" s="24">
        <v>-5.7720471567616755E-3</v>
      </c>
      <c r="G17" s="24">
        <v>6.6175150372713362E-3</v>
      </c>
      <c r="H17" s="24">
        <v>-5.7720471567616755E-3</v>
      </c>
      <c r="I17" s="24">
        <v>6.6175150372713362E-3</v>
      </c>
    </row>
    <row r="18" spans="1:12" ht="13.5" thickBot="1" x14ac:dyDescent="0.25">
      <c r="A18" s="25" t="s">
        <v>32</v>
      </c>
      <c r="B18" s="28">
        <v>0.71070269366865069</v>
      </c>
      <c r="C18" s="25">
        <v>3.7154246720040356E-2</v>
      </c>
      <c r="D18" s="25">
        <v>19.12843769983661</v>
      </c>
      <c r="E18" s="25">
        <v>2.9954841650039188E-41</v>
      </c>
      <c r="F18" s="25">
        <v>0.63726021974644387</v>
      </c>
      <c r="G18" s="25">
        <v>0.78414516759085751</v>
      </c>
      <c r="H18" s="25">
        <v>0.63726021974644387</v>
      </c>
      <c r="I18" s="25">
        <v>0.78414516759085751</v>
      </c>
    </row>
    <row r="22" spans="1:12" x14ac:dyDescent="0.2">
      <c r="A22" t="s">
        <v>33</v>
      </c>
      <c r="F22" t="s">
        <v>38</v>
      </c>
    </row>
    <row r="23" spans="1:12" ht="13.5" thickBot="1" x14ac:dyDescent="0.25"/>
    <row r="24" spans="1:12" x14ac:dyDescent="0.2">
      <c r="A24" s="26" t="s">
        <v>34</v>
      </c>
      <c r="B24" s="26" t="s">
        <v>35</v>
      </c>
      <c r="C24" s="26" t="s">
        <v>36</v>
      </c>
      <c r="D24" s="26" t="s">
        <v>37</v>
      </c>
      <c r="F24" s="26" t="s">
        <v>39</v>
      </c>
      <c r="G24" s="26" t="s">
        <v>40</v>
      </c>
    </row>
    <row r="25" spans="1:12" x14ac:dyDescent="0.2">
      <c r="A25" s="24">
        <v>1</v>
      </c>
      <c r="B25" s="24">
        <v>-2.2672824401675933E-2</v>
      </c>
      <c r="C25" s="24">
        <v>2.2672824401675933E-2</v>
      </c>
      <c r="D25" s="24">
        <v>0.60298453726802315</v>
      </c>
      <c r="F25" s="24">
        <v>0.34482758620689657</v>
      </c>
      <c r="G25" s="24">
        <v>-0.25687772496623479</v>
      </c>
      <c r="J25">
        <f>5*0.71</f>
        <v>3.55</v>
      </c>
    </row>
    <row r="26" spans="1:12" x14ac:dyDescent="0.2">
      <c r="A26" s="24">
        <v>2</v>
      </c>
      <c r="B26" s="24">
        <v>1.8914342317078239E-2</v>
      </c>
      <c r="C26" s="24">
        <v>-1.7826794629679319E-2</v>
      </c>
      <c r="D26" s="24">
        <v>-0.47410421041124001</v>
      </c>
      <c r="F26" s="24">
        <v>1.0344827586206897</v>
      </c>
      <c r="G26" s="24">
        <v>-0.16660733476121831</v>
      </c>
    </row>
    <row r="27" spans="1:12" x14ac:dyDescent="0.2">
      <c r="A27" s="24">
        <v>3</v>
      </c>
      <c r="B27" s="24">
        <v>-3.7376516819359655E-2</v>
      </c>
      <c r="C27" s="24">
        <v>3.7919847449406401E-2</v>
      </c>
      <c r="D27" s="24">
        <v>1.0084796345824565</v>
      </c>
      <c r="F27" s="24">
        <v>1.7241379310344829</v>
      </c>
      <c r="G27" s="24">
        <v>-0.14579408523631701</v>
      </c>
    </row>
    <row r="28" spans="1:12" x14ac:dyDescent="0.2">
      <c r="A28" s="24">
        <v>4</v>
      </c>
      <c r="B28" s="24">
        <v>-1.5302014402670056E-2</v>
      </c>
      <c r="C28" s="24">
        <v>3.829613240433136E-3</v>
      </c>
      <c r="D28" s="24">
        <v>0.10184869457760973</v>
      </c>
      <c r="F28" s="24">
        <v>2.4137931034482758</v>
      </c>
      <c r="G28" s="24">
        <v>-0.13610674488491639</v>
      </c>
      <c r="J28">
        <f>50000*1.071</f>
        <v>53550</v>
      </c>
      <c r="L28">
        <f>50000/10000*0.71</f>
        <v>3.55</v>
      </c>
    </row>
    <row r="29" spans="1:12" x14ac:dyDescent="0.2">
      <c r="A29" s="24">
        <v>5</v>
      </c>
      <c r="B29" s="24">
        <v>-2.1625288110623565E-2</v>
      </c>
      <c r="C29" s="24">
        <v>-5.9784867408655892E-4</v>
      </c>
      <c r="D29" s="24">
        <v>-1.5899805851878689E-2</v>
      </c>
      <c r="F29" s="24">
        <v>3.1034482758620694</v>
      </c>
      <c r="G29" s="24">
        <v>-0.12568127768062354</v>
      </c>
      <c r="J29">
        <f>10000*0.1*3.55</f>
        <v>3550</v>
      </c>
    </row>
    <row r="30" spans="1:12" x14ac:dyDescent="0.2">
      <c r="A30" s="24">
        <v>6</v>
      </c>
      <c r="B30" s="24">
        <v>-4.8011858769353058E-2</v>
      </c>
      <c r="C30" s="24">
        <v>3.3297388415350515E-2</v>
      </c>
      <c r="D30" s="24">
        <v>0.88554517911670727</v>
      </c>
      <c r="F30" s="24">
        <v>3.7931034482758621</v>
      </c>
      <c r="G30" s="24">
        <v>-0.11183303016344379</v>
      </c>
    </row>
    <row r="31" spans="1:12" x14ac:dyDescent="0.2">
      <c r="A31" s="24">
        <v>7</v>
      </c>
      <c r="B31" s="24">
        <v>-4.8274067137293923E-2</v>
      </c>
      <c r="C31" s="24">
        <v>6.3587347380590076E-3</v>
      </c>
      <c r="D31" s="24">
        <v>0.1691107669565507</v>
      </c>
      <c r="F31" s="24">
        <v>4.4827586206896557</v>
      </c>
      <c r="G31" s="24">
        <v>-0.11102440183706122</v>
      </c>
    </row>
    <row r="32" spans="1:12" x14ac:dyDescent="0.2">
      <c r="A32" s="24">
        <v>8</v>
      </c>
      <c r="B32" s="24">
        <v>8.1604529055319952E-2</v>
      </c>
      <c r="C32" s="24">
        <v>-8.7567575943566484E-2</v>
      </c>
      <c r="D32" s="24">
        <v>-2.3288626650374837</v>
      </c>
      <c r="F32" s="24">
        <v>5.1724137931034484</v>
      </c>
      <c r="G32" s="24">
        <v>-0.11043103832626307</v>
      </c>
    </row>
    <row r="33" spans="1:7" x14ac:dyDescent="0.2">
      <c r="A33" s="24">
        <v>9</v>
      </c>
      <c r="B33" s="24">
        <v>-6.4725765229187021E-3</v>
      </c>
      <c r="C33" s="24">
        <v>-1.7129124151263116E-2</v>
      </c>
      <c r="D33" s="24">
        <v>-0.45554964027297978</v>
      </c>
      <c r="F33" s="24">
        <v>5.862068965517242</v>
      </c>
      <c r="G33" s="24">
        <v>-0.10992421859792049</v>
      </c>
    </row>
    <row r="34" spans="1:7" x14ac:dyDescent="0.2">
      <c r="A34" s="24">
        <v>10</v>
      </c>
      <c r="B34" s="24">
        <v>-3.7273904083209956E-2</v>
      </c>
      <c r="C34" s="24">
        <v>1.3728826331689828E-2</v>
      </c>
      <c r="D34" s="24">
        <v>0.36511860393692847</v>
      </c>
      <c r="F34" s="24">
        <v>6.5517241379310356</v>
      </c>
      <c r="G34" s="24">
        <v>-0.10728042848015333</v>
      </c>
    </row>
    <row r="35" spans="1:7" x14ac:dyDescent="0.2">
      <c r="A35" s="24">
        <v>11</v>
      </c>
      <c r="B35" s="24">
        <v>-3.0883908152019707E-2</v>
      </c>
      <c r="C35" s="24">
        <v>-1.9255127718392957E-2</v>
      </c>
      <c r="D35" s="24">
        <v>-0.51209077755895438</v>
      </c>
      <c r="F35" s="24">
        <v>7.2413793103448283</v>
      </c>
      <c r="G35" s="24">
        <v>-8.9105618592744629E-2</v>
      </c>
    </row>
    <row r="36" spans="1:7" x14ac:dyDescent="0.2">
      <c r="A36" s="24">
        <v>12</v>
      </c>
      <c r="B36" s="24">
        <v>2.0576790372463316E-3</v>
      </c>
      <c r="C36" s="24">
        <v>-2.9456653225360833E-2</v>
      </c>
      <c r="D36" s="24">
        <v>-0.78340069591179373</v>
      </c>
      <c r="F36" s="24">
        <v>7.931034482758621</v>
      </c>
      <c r="G36" s="24">
        <v>-8.4476899300465952E-2</v>
      </c>
    </row>
    <row r="37" spans="1:7" x14ac:dyDescent="0.2">
      <c r="A37" s="24">
        <v>13</v>
      </c>
      <c r="B37" s="24">
        <v>-8.1666076010414465E-2</v>
      </c>
      <c r="C37" s="24">
        <v>3.3079143220606892E-2</v>
      </c>
      <c r="D37" s="24">
        <v>0.87974094072840459</v>
      </c>
      <c r="F37" s="24">
        <v>8.6206896551724146</v>
      </c>
      <c r="G37" s="24">
        <v>-8.4260343617739847E-2</v>
      </c>
    </row>
    <row r="38" spans="1:7" x14ac:dyDescent="0.2">
      <c r="A38" s="24">
        <v>14</v>
      </c>
      <c r="B38" s="24">
        <v>-4.7541149714423463E-2</v>
      </c>
      <c r="C38" s="24">
        <v>-6.2889888611839612E-2</v>
      </c>
      <c r="D38" s="24">
        <v>-1.6725587298530187</v>
      </c>
      <c r="F38" s="24">
        <v>9.3103448275862082</v>
      </c>
      <c r="G38" s="24">
        <v>-8.2949082980751015E-2</v>
      </c>
    </row>
    <row r="39" spans="1:7" x14ac:dyDescent="0.2">
      <c r="A39" s="24">
        <v>15</v>
      </c>
      <c r="B39" s="24">
        <v>2.8432220866619201E-2</v>
      </c>
      <c r="C39" s="24">
        <v>-6.9783876416206134E-2</v>
      </c>
      <c r="D39" s="24">
        <v>-1.8559045703403674</v>
      </c>
      <c r="F39" s="24">
        <v>10</v>
      </c>
      <c r="G39" s="24">
        <v>-7.0441797120781954E-2</v>
      </c>
    </row>
    <row r="40" spans="1:7" x14ac:dyDescent="0.2">
      <c r="A40" s="24">
        <v>16</v>
      </c>
      <c r="B40" s="24">
        <v>0.11422335052818335</v>
      </c>
      <c r="C40" s="24">
        <v>-1.9515398986564583E-2</v>
      </c>
      <c r="D40" s="24">
        <v>-0.51901270080161088</v>
      </c>
      <c r="F40" s="24">
        <v>10.689655172413794</v>
      </c>
      <c r="G40" s="24">
        <v>-6.5412265186168078E-2</v>
      </c>
    </row>
    <row r="41" spans="1:7" x14ac:dyDescent="0.2">
      <c r="A41" s="24">
        <v>17</v>
      </c>
      <c r="B41" s="24">
        <v>7.7833605208511125E-2</v>
      </c>
      <c r="C41" s="24">
        <v>4.5289897079189831E-2</v>
      </c>
      <c r="D41" s="24">
        <v>1.2044863555328835</v>
      </c>
      <c r="F41" s="24">
        <v>11.379310344827587</v>
      </c>
      <c r="G41" s="24">
        <v>-6.0142909664533027E-2</v>
      </c>
    </row>
    <row r="42" spans="1:7" x14ac:dyDescent="0.2">
      <c r="A42" s="24">
        <v>18</v>
      </c>
      <c r="B42" s="24">
        <v>-9.9460637723148872E-3</v>
      </c>
      <c r="C42" s="24">
        <v>8.6808466123593039E-2</v>
      </c>
      <c r="D42" s="24">
        <v>2.3086741135176978</v>
      </c>
      <c r="F42" s="24">
        <v>12.068965517241381</v>
      </c>
      <c r="G42" s="24">
        <v>-5.9744250649290245E-2</v>
      </c>
    </row>
    <row r="43" spans="1:7" x14ac:dyDescent="0.2">
      <c r="A43" s="24">
        <v>19</v>
      </c>
      <c r="B43" s="24">
        <v>8.012817272400545E-2</v>
      </c>
      <c r="C43" s="24">
        <v>-3.9651490591563532E-2</v>
      </c>
      <c r="D43" s="24">
        <v>-1.0545327429331646</v>
      </c>
      <c r="F43" s="24">
        <v>12.758620689655174</v>
      </c>
      <c r="G43" s="24">
        <v>-5.9210841840203046E-2</v>
      </c>
    </row>
    <row r="44" spans="1:7" x14ac:dyDescent="0.2">
      <c r="A44" s="24">
        <v>20</v>
      </c>
      <c r="B44" s="24">
        <v>4.0262119880234912E-2</v>
      </c>
      <c r="C44" s="24">
        <v>2.4498401480248164E-2</v>
      </c>
      <c r="D44" s="24">
        <v>0.65153582185736691</v>
      </c>
      <c r="F44" s="24">
        <v>13.448275862068966</v>
      </c>
      <c r="G44" s="24">
        <v>-5.4837143032933175E-2</v>
      </c>
    </row>
    <row r="45" spans="1:7" x14ac:dyDescent="0.2">
      <c r="A45" s="24">
        <v>21</v>
      </c>
      <c r="B45" s="24">
        <v>-5.2480149649940286E-2</v>
      </c>
      <c r="C45" s="24">
        <v>5.1369655365913112E-2</v>
      </c>
      <c r="D45" s="24">
        <v>1.366177734263373</v>
      </c>
      <c r="F45" s="24">
        <v>14.13793103448276</v>
      </c>
      <c r="G45" s="24">
        <v>-5.2899542482766661E-2</v>
      </c>
    </row>
    <row r="46" spans="1:7" x14ac:dyDescent="0.2">
      <c r="A46" s="24">
        <v>22</v>
      </c>
      <c r="B46" s="24">
        <v>-3.1680894352090039E-2</v>
      </c>
      <c r="C46" s="24">
        <v>2.9384254864359451E-3</v>
      </c>
      <c r="D46" s="24">
        <v>7.8147525903485324E-2</v>
      </c>
      <c r="F46" s="24">
        <v>14.827586206896553</v>
      </c>
      <c r="G46" s="24">
        <v>-5.0139035870412664E-2</v>
      </c>
    </row>
    <row r="47" spans="1:7" x14ac:dyDescent="0.2">
      <c r="A47" s="24">
        <v>23</v>
      </c>
      <c r="B47" s="24">
        <v>9.3216096875951473E-3</v>
      </c>
      <c r="C47" s="24">
        <v>-2.7204982161996509E-2</v>
      </c>
      <c r="D47" s="24">
        <v>-0.7235174272828454</v>
      </c>
      <c r="F47" s="24">
        <v>15.517241379310345</v>
      </c>
      <c r="G47" s="24">
        <v>-4.8728399554360383E-2</v>
      </c>
    </row>
    <row r="48" spans="1:7" x14ac:dyDescent="0.2">
      <c r="A48" s="24">
        <v>24</v>
      </c>
      <c r="B48" s="24">
        <v>-2.6094970030238411E-2</v>
      </c>
      <c r="C48" s="24">
        <v>4.9177080189311377E-3</v>
      </c>
      <c r="D48" s="24">
        <v>0.13078661227558616</v>
      </c>
      <c r="F48" s="24">
        <v>16.206896551724139</v>
      </c>
      <c r="G48" s="24">
        <v>-4.8586932789807573E-2</v>
      </c>
    </row>
    <row r="49" spans="1:7" x14ac:dyDescent="0.2">
      <c r="A49" s="24">
        <v>25</v>
      </c>
      <c r="B49" s="24">
        <v>2.9701135509991157E-2</v>
      </c>
      <c r="C49" s="24">
        <v>-2.3182593909749204E-2</v>
      </c>
      <c r="D49" s="24">
        <v>-0.61654187469953381</v>
      </c>
      <c r="F49" s="24">
        <v>16.896551724137932</v>
      </c>
      <c r="G49" s="24">
        <v>-4.7564402152799216E-2</v>
      </c>
    </row>
    <row r="50" spans="1:7" x14ac:dyDescent="0.2">
      <c r="A50" s="24">
        <v>26</v>
      </c>
      <c r="B50" s="24">
        <v>4.7733775979882286E-2</v>
      </c>
      <c r="C50" s="24">
        <v>-1.9776218344828518E-2</v>
      </c>
      <c r="D50" s="24">
        <v>-0.5259492005189419</v>
      </c>
      <c r="F50" s="24">
        <v>17.586206896551726</v>
      </c>
      <c r="G50" s="24">
        <v>-4.6750333090135314E-2</v>
      </c>
    </row>
    <row r="51" spans="1:7" x14ac:dyDescent="0.2">
      <c r="A51" s="24">
        <v>27</v>
      </c>
      <c r="B51" s="24">
        <v>5.2890877576738694E-3</v>
      </c>
      <c r="C51" s="24">
        <v>2.7201083741033912E-3</v>
      </c>
      <c r="D51" s="24">
        <v>7.2341374864455299E-2</v>
      </c>
      <c r="F51" s="24">
        <v>18.27586206896552</v>
      </c>
      <c r="G51" s="24">
        <v>-4.6715394915541768E-2</v>
      </c>
    </row>
    <row r="52" spans="1:7" x14ac:dyDescent="0.2">
      <c r="A52" s="24">
        <v>28</v>
      </c>
      <c r="B52" s="24">
        <v>2.6216173786930266E-2</v>
      </c>
      <c r="C52" s="24">
        <v>2.6500608385473939E-2</v>
      </c>
      <c r="D52" s="24">
        <v>0.70478458270311151</v>
      </c>
      <c r="F52" s="24">
        <v>18.965517241379313</v>
      </c>
      <c r="G52" s="24">
        <v>-4.1915332399234916E-2</v>
      </c>
    </row>
    <row r="53" spans="1:7" x14ac:dyDescent="0.2">
      <c r="A53" s="24">
        <v>29</v>
      </c>
      <c r="B53" s="24">
        <v>3.982729987754962E-2</v>
      </c>
      <c r="C53" s="24">
        <v>-4.7968457461249392E-2</v>
      </c>
      <c r="D53" s="24">
        <v>-1.2757227601336818</v>
      </c>
      <c r="F53" s="24">
        <v>19.655172413793103</v>
      </c>
      <c r="G53" s="24">
        <v>-4.1541906209645672E-2</v>
      </c>
    </row>
    <row r="54" spans="1:7" x14ac:dyDescent="0.2">
      <c r="A54" s="24">
        <v>30</v>
      </c>
      <c r="B54" s="24">
        <v>-3.8277250520275918E-2</v>
      </c>
      <c r="C54" s="24">
        <v>8.147244856241101E-2</v>
      </c>
      <c r="D54" s="24">
        <v>2.1667625447170522</v>
      </c>
      <c r="F54" s="24">
        <v>20.344827586206897</v>
      </c>
      <c r="G54" s="24">
        <v>-4.1351655549586933E-2</v>
      </c>
    </row>
    <row r="55" spans="1:7" x14ac:dyDescent="0.2">
      <c r="A55" s="24">
        <v>31</v>
      </c>
      <c r="B55" s="24">
        <v>-5.3638229989743262E-2</v>
      </c>
      <c r="C55" s="24">
        <v>6.0738278369440457E-3</v>
      </c>
      <c r="D55" s="24">
        <v>0.16153365821660154</v>
      </c>
      <c r="F55" s="24">
        <v>21.03448275862069</v>
      </c>
      <c r="G55" s="24">
        <v>-3.9713688268022171E-2</v>
      </c>
    </row>
    <row r="56" spans="1:7" x14ac:dyDescent="0.2">
      <c r="A56" s="24">
        <v>32</v>
      </c>
      <c r="B56" s="24">
        <v>-7.1327742571239375E-2</v>
      </c>
      <c r="C56" s="24">
        <v>-1.3149156729226577E-2</v>
      </c>
      <c r="D56" s="24">
        <v>-0.34970227111410623</v>
      </c>
      <c r="F56" s="24">
        <v>21.724137931034484</v>
      </c>
      <c r="G56" s="24">
        <v>-3.6752465992995441E-2</v>
      </c>
    </row>
    <row r="57" spans="1:7" x14ac:dyDescent="0.2">
      <c r="A57" s="24">
        <v>33</v>
      </c>
      <c r="B57" s="24">
        <v>2.9783785160743216E-3</v>
      </c>
      <c r="C57" s="24">
        <v>-3.9368081915979881E-2</v>
      </c>
      <c r="D57" s="24">
        <v>-1.0469954795522549</v>
      </c>
      <c r="F57" s="24">
        <v>22.413793103448278</v>
      </c>
      <c r="G57" s="24">
        <v>-3.6389703399905562E-2</v>
      </c>
    </row>
    <row r="58" spans="1:7" x14ac:dyDescent="0.2">
      <c r="A58" s="24">
        <v>34</v>
      </c>
      <c r="B58" s="24">
        <v>-4.570720702803617E-2</v>
      </c>
      <c r="C58" s="24">
        <v>-3.0211925263242123E-3</v>
      </c>
      <c r="D58" s="24">
        <v>-8.0348718148611248E-2</v>
      </c>
      <c r="F58" s="24">
        <v>23.103448275862071</v>
      </c>
      <c r="G58" s="24">
        <v>-3.530220129665735E-2</v>
      </c>
    </row>
    <row r="59" spans="1:7" x14ac:dyDescent="0.2">
      <c r="A59" s="24">
        <v>35</v>
      </c>
      <c r="B59" s="24">
        <v>8.1965576915722302E-2</v>
      </c>
      <c r="C59" s="24">
        <v>-2.0959552295167418E-2</v>
      </c>
      <c r="D59" s="24">
        <v>-0.55742000723616325</v>
      </c>
      <c r="F59" s="24">
        <v>23.793103448275865</v>
      </c>
      <c r="G59" s="24">
        <v>-3.5226502815340621E-2</v>
      </c>
    </row>
    <row r="60" spans="1:7" x14ac:dyDescent="0.2">
      <c r="A60" s="24">
        <v>36</v>
      </c>
      <c r="B60" s="24">
        <v>0.31504702872620982</v>
      </c>
      <c r="C60" s="24">
        <v>-8.7334082745255115E-4</v>
      </c>
      <c r="D60" s="24">
        <v>-2.3226529054749034E-2</v>
      </c>
      <c r="F60" s="24">
        <v>24.482758620689658</v>
      </c>
      <c r="G60" s="24">
        <v>-3.2153209583808615E-2</v>
      </c>
    </row>
    <row r="61" spans="1:7" x14ac:dyDescent="0.2">
      <c r="A61" s="24">
        <v>37</v>
      </c>
      <c r="B61" s="24">
        <v>0.17716492094102124</v>
      </c>
      <c r="C61" s="24">
        <v>0.12445697232486938</v>
      </c>
      <c r="D61" s="24">
        <v>3.3099374183634258</v>
      </c>
      <c r="F61" s="24">
        <v>25.172413793103452</v>
      </c>
      <c r="G61" s="24">
        <v>-2.9575484917816485E-2</v>
      </c>
    </row>
    <row r="62" spans="1:7" x14ac:dyDescent="0.2">
      <c r="A62" s="24">
        <v>38</v>
      </c>
      <c r="B62" s="24">
        <v>1.8911635534899746E-2</v>
      </c>
      <c r="C62" s="24">
        <v>9.9676759465083073E-2</v>
      </c>
      <c r="D62" s="24">
        <v>2.6509068132678881</v>
      </c>
      <c r="F62" s="24">
        <v>25.862068965517242</v>
      </c>
      <c r="G62" s="24">
        <v>-2.8767248294324321E-2</v>
      </c>
    </row>
    <row r="63" spans="1:7" x14ac:dyDescent="0.2">
      <c r="A63" s="24">
        <v>39</v>
      </c>
      <c r="B63" s="24">
        <v>-6.3013524810965685E-2</v>
      </c>
      <c r="C63" s="24">
        <v>2.1471618601320012E-2</v>
      </c>
      <c r="D63" s="24">
        <v>0.5710384280908295</v>
      </c>
      <c r="F63" s="24">
        <v>26.551724137931036</v>
      </c>
      <c r="G63" s="24">
        <v>-2.8742468865654094E-2</v>
      </c>
    </row>
    <row r="64" spans="1:7" x14ac:dyDescent="0.2">
      <c r="A64" s="24">
        <v>40</v>
      </c>
      <c r="B64" s="24">
        <v>-0.11706854120204083</v>
      </c>
      <c r="C64" s="24">
        <v>-1.9038203682875565E-2</v>
      </c>
      <c r="D64" s="24">
        <v>-0.50632167544527606</v>
      </c>
      <c r="F64" s="24">
        <v>27.241379310344829</v>
      </c>
      <c r="G64" s="24">
        <v>-2.7844026171173229E-2</v>
      </c>
    </row>
    <row r="65" spans="1:7" x14ac:dyDescent="0.2">
      <c r="A65" s="24">
        <v>41</v>
      </c>
      <c r="B65" s="24">
        <v>-0.12303308800815212</v>
      </c>
      <c r="C65" s="24">
        <v>-2.2760997228164895E-2</v>
      </c>
      <c r="D65" s="24">
        <v>-0.60532949659193203</v>
      </c>
      <c r="F65" s="24">
        <v>27.931034482758623</v>
      </c>
      <c r="G65" s="24">
        <v>-2.7398974188114503E-2</v>
      </c>
    </row>
    <row r="66" spans="1:7" x14ac:dyDescent="0.2">
      <c r="A66" s="24">
        <v>42</v>
      </c>
      <c r="B66" s="24">
        <v>-0.13979680823498264</v>
      </c>
      <c r="C66" s="24">
        <v>-0.11708091673125215</v>
      </c>
      <c r="D66" s="24">
        <v>-3.1137709686002575</v>
      </c>
      <c r="F66" s="24">
        <v>28.620689655172416</v>
      </c>
      <c r="G66" s="24">
        <v>-2.6202372394024072E-2</v>
      </c>
    </row>
    <row r="67" spans="1:7" x14ac:dyDescent="0.2">
      <c r="A67" s="24">
        <v>43</v>
      </c>
      <c r="B67" s="24">
        <v>3.8537394357518085E-3</v>
      </c>
      <c r="C67" s="24">
        <v>-9.2959358028496433E-2</v>
      </c>
      <c r="D67" s="24">
        <v>-2.4722572932467148</v>
      </c>
      <c r="F67" s="24">
        <v>29.31034482758621</v>
      </c>
      <c r="G67" s="24">
        <v>-2.3601700674181818E-2</v>
      </c>
    </row>
    <row r="68" spans="1:7" x14ac:dyDescent="0.2">
      <c r="A68" s="24">
        <v>44</v>
      </c>
      <c r="B68" s="24">
        <v>-7.2032127032634215E-4</v>
      </c>
      <c r="C68" s="24">
        <v>-4.238436142191826E-4</v>
      </c>
      <c r="D68" s="24">
        <v>-1.1272135357563523E-2</v>
      </c>
      <c r="F68" s="24">
        <v>30</v>
      </c>
      <c r="G68" s="24">
        <v>-2.3545077751520128E-2</v>
      </c>
    </row>
    <row r="69" spans="1:7" x14ac:dyDescent="0.2">
      <c r="A69" s="24">
        <v>45</v>
      </c>
      <c r="B69" s="24">
        <v>-1.8873581100051829E-3</v>
      </c>
      <c r="C69" s="24">
        <v>3.0105934759507673E-2</v>
      </c>
      <c r="D69" s="24">
        <v>0.80066836042893541</v>
      </c>
      <c r="F69" s="24">
        <v>30.689655172413794</v>
      </c>
      <c r="G69" s="24">
        <v>-2.2223136784710124E-2</v>
      </c>
    </row>
    <row r="70" spans="1:7" x14ac:dyDescent="0.2">
      <c r="A70" s="24">
        <v>46</v>
      </c>
      <c r="B70" s="24">
        <v>-3.9476963626364714E-2</v>
      </c>
      <c r="C70" s="24">
        <v>4.2810300046123149E-2</v>
      </c>
      <c r="D70" s="24">
        <v>1.1385413879758481</v>
      </c>
      <c r="F70" s="24">
        <v>31.379310344827587</v>
      </c>
      <c r="G70" s="24">
        <v>-2.2017622141068536E-2</v>
      </c>
    </row>
    <row r="71" spans="1:7" x14ac:dyDescent="0.2">
      <c r="A71" s="24">
        <v>47</v>
      </c>
      <c r="B71" s="24">
        <v>4.743128022352866E-2</v>
      </c>
      <c r="C71" s="24">
        <v>-2.0077277141486174E-2</v>
      </c>
      <c r="D71" s="24">
        <v>-0.5339558694710318</v>
      </c>
      <c r="F71" s="24">
        <v>32.068965517241381</v>
      </c>
      <c r="G71" s="24">
        <v>-2.1725226488804188E-2</v>
      </c>
    </row>
    <row r="72" spans="1:7" x14ac:dyDescent="0.2">
      <c r="A72" s="24">
        <v>48</v>
      </c>
      <c r="B72" s="24">
        <v>1.1882597013291486E-2</v>
      </c>
      <c r="C72" s="24">
        <v>1.3165341855880424E-2</v>
      </c>
      <c r="D72" s="24">
        <v>0.35013271510877997</v>
      </c>
      <c r="F72" s="24">
        <v>32.758620689655174</v>
      </c>
      <c r="G72" s="24">
        <v>-2.1177262011307273E-2</v>
      </c>
    </row>
    <row r="73" spans="1:7" x14ac:dyDescent="0.2">
      <c r="A73" s="24">
        <v>49</v>
      </c>
      <c r="B73" s="24">
        <v>2.7130097925880114E-2</v>
      </c>
      <c r="C73" s="24">
        <v>1.0571242942203365E-2</v>
      </c>
      <c r="D73" s="24">
        <v>0.28114256613662897</v>
      </c>
      <c r="F73" s="24">
        <v>33.448275862068968</v>
      </c>
      <c r="G73" s="24">
        <v>-2.0619287202735703E-2</v>
      </c>
    </row>
    <row r="74" spans="1:7" x14ac:dyDescent="0.2">
      <c r="A74" s="24">
        <v>50</v>
      </c>
      <c r="B74" s="24">
        <v>5.5724335013536783E-2</v>
      </c>
      <c r="C74" s="24">
        <v>-5.1070680325028539E-4</v>
      </c>
      <c r="D74" s="24">
        <v>-1.3582264828670473E-2</v>
      </c>
      <c r="F74" s="24">
        <v>34.137931034482762</v>
      </c>
      <c r="G74" s="24">
        <v>-1.8462062839735331E-2</v>
      </c>
    </row>
    <row r="75" spans="1:7" x14ac:dyDescent="0.2">
      <c r="A75" s="24">
        <v>51</v>
      </c>
      <c r="B75" s="24">
        <v>-3.5121531566859016E-2</v>
      </c>
      <c r="C75" s="24">
        <v>5.3182859037213308E-2</v>
      </c>
      <c r="D75" s="24">
        <v>1.414399947664841</v>
      </c>
      <c r="F75" s="24">
        <v>34.827586206896555</v>
      </c>
      <c r="G75" s="24">
        <v>-1.7966290271483491E-2</v>
      </c>
    </row>
    <row r="76" spans="1:7" x14ac:dyDescent="0.2">
      <c r="A76" s="24">
        <v>52</v>
      </c>
      <c r="B76" s="24">
        <v>-0.10115741892536087</v>
      </c>
      <c r="C76" s="24">
        <v>-8.7667996725596248E-3</v>
      </c>
      <c r="D76" s="24">
        <v>-0.23315333591562032</v>
      </c>
      <c r="F76" s="24">
        <v>35.517241379310349</v>
      </c>
      <c r="G76" s="24">
        <v>-1.7883372474401363E-2</v>
      </c>
    </row>
    <row r="77" spans="1:7" x14ac:dyDescent="0.2">
      <c r="A77" s="24">
        <v>53</v>
      </c>
      <c r="B77" s="24">
        <v>-4.802442588552093E-3</v>
      </c>
      <c r="C77" s="24">
        <v>-4.8097099894214568E-2</v>
      </c>
      <c r="D77" s="24">
        <v>-1.2791440100203437</v>
      </c>
      <c r="F77" s="24">
        <v>36.206896551724142</v>
      </c>
      <c r="G77" s="24">
        <v>-1.6509808963812253E-2</v>
      </c>
    </row>
    <row r="78" spans="1:7" x14ac:dyDescent="0.2">
      <c r="A78" s="24">
        <v>54</v>
      </c>
      <c r="B78" s="24">
        <v>-2.326117499390325E-3</v>
      </c>
      <c r="C78" s="24">
        <v>-1.6135945340345008E-2</v>
      </c>
      <c r="D78" s="24">
        <v>-0.42913601596591755</v>
      </c>
      <c r="F78" s="24">
        <v>36.896551724137936</v>
      </c>
      <c r="G78" s="24">
        <v>-1.6009490016910495E-2</v>
      </c>
    </row>
    <row r="79" spans="1:7" x14ac:dyDescent="0.2">
      <c r="A79" s="24">
        <v>55</v>
      </c>
      <c r="B79" s="24">
        <v>-1.6305505441579386E-2</v>
      </c>
      <c r="C79" s="24">
        <v>2.9766168581125081E-2</v>
      </c>
      <c r="D79" s="24">
        <v>0.79163226734137959</v>
      </c>
      <c r="F79" s="24">
        <v>37.58620689655173</v>
      </c>
      <c r="G79" s="24">
        <v>-1.5578505587688448E-2</v>
      </c>
    </row>
    <row r="80" spans="1:7" x14ac:dyDescent="0.2">
      <c r="A80" s="24">
        <v>56</v>
      </c>
      <c r="B80" s="24">
        <v>5.258732928364758E-2</v>
      </c>
      <c r="C80" s="24">
        <v>-2.7283448972949001E-2</v>
      </c>
      <c r="D80" s="24">
        <v>-0.72560425479294544</v>
      </c>
      <c r="F80" s="24">
        <v>38.275862068965523</v>
      </c>
      <c r="G80" s="24">
        <v>-1.4714470354002541E-2</v>
      </c>
    </row>
    <row r="81" spans="1:7" x14ac:dyDescent="0.2">
      <c r="A81" s="24">
        <v>57</v>
      </c>
      <c r="B81" s="24">
        <v>3.5827782204629233E-2</v>
      </c>
      <c r="C81" s="24">
        <v>8.7892832841774612E-3</v>
      </c>
      <c r="D81" s="24">
        <v>0.23375128833245698</v>
      </c>
      <c r="F81" s="24">
        <v>38.96551724137931</v>
      </c>
      <c r="G81" s="24">
        <v>-1.147240116223692E-2</v>
      </c>
    </row>
    <row r="82" spans="1:7" x14ac:dyDescent="0.2">
      <c r="A82" s="24">
        <v>58</v>
      </c>
      <c r="B82" s="24">
        <v>4.1978849418507463E-2</v>
      </c>
      <c r="C82" s="24">
        <v>2.5315610887397449E-2</v>
      </c>
      <c r="D82" s="24">
        <v>0.6732695338771435</v>
      </c>
      <c r="F82" s="24">
        <v>39.655172413793103</v>
      </c>
      <c r="G82" s="24">
        <v>-1.1133718248455321E-2</v>
      </c>
    </row>
    <row r="83" spans="1:7" x14ac:dyDescent="0.2">
      <c r="A83" s="24">
        <v>59</v>
      </c>
      <c r="B83" s="24">
        <v>-2.8885358278886945E-2</v>
      </c>
      <c r="C83" s="24">
        <v>4.2871600253626817E-2</v>
      </c>
      <c r="D83" s="24">
        <v>1.1401716690824799</v>
      </c>
      <c r="F83" s="24">
        <v>40.344827586206897</v>
      </c>
      <c r="G83" s="24">
        <v>-1.0644060045946667E-2</v>
      </c>
    </row>
    <row r="84" spans="1:7" x14ac:dyDescent="0.2">
      <c r="A84" s="24">
        <v>60</v>
      </c>
      <c r="B84" s="24">
        <v>-1.8298478677140777E-2</v>
      </c>
      <c r="C84" s="24">
        <v>-7.9038937168832944E-3</v>
      </c>
      <c r="D84" s="24">
        <v>-0.21020432263120339</v>
      </c>
      <c r="F84" s="24">
        <v>41.03448275862069</v>
      </c>
      <c r="G84" s="24">
        <v>-1.0146648495743229E-2</v>
      </c>
    </row>
    <row r="85" spans="1:7" x14ac:dyDescent="0.2">
      <c r="A85" s="24">
        <v>61</v>
      </c>
      <c r="B85" s="24">
        <v>1.7516715004740981E-2</v>
      </c>
      <c r="C85" s="24">
        <v>-2.2445261205890184E-2</v>
      </c>
      <c r="D85" s="24">
        <v>-0.5969324863246056</v>
      </c>
      <c r="F85" s="24">
        <v>41.724137931034484</v>
      </c>
      <c r="G85" s="24">
        <v>-9.8295096137977975E-3</v>
      </c>
    </row>
    <row r="86" spans="1:7" x14ac:dyDescent="0.2">
      <c r="A86" s="24">
        <v>62</v>
      </c>
      <c r="B86" s="24">
        <v>8.9904103569652663E-4</v>
      </c>
      <c r="C86" s="24">
        <v>1.5682683827620944E-3</v>
      </c>
      <c r="D86" s="24">
        <v>4.1708151059555353E-2</v>
      </c>
      <c r="F86" s="24">
        <v>42.413793103448278</v>
      </c>
      <c r="G86" s="24">
        <v>-8.1411575836997738E-3</v>
      </c>
    </row>
    <row r="87" spans="1:7" x14ac:dyDescent="0.2">
      <c r="A87" s="24">
        <v>63</v>
      </c>
      <c r="B87" s="24">
        <v>-3.9364460509667985E-2</v>
      </c>
      <c r="C87" s="24">
        <v>-3.4922775835418557E-4</v>
      </c>
      <c r="D87" s="24">
        <v>-9.2877241291906259E-3</v>
      </c>
      <c r="F87" s="24">
        <v>43.103448275862071</v>
      </c>
      <c r="G87" s="24">
        <v>-7.9739458391442277E-3</v>
      </c>
    </row>
    <row r="88" spans="1:7" x14ac:dyDescent="0.2">
      <c r="A88" s="24">
        <v>64</v>
      </c>
      <c r="B88" s="24">
        <v>-3.5995886828937888E-2</v>
      </c>
      <c r="C88" s="24">
        <v>-1.0719508086603879E-2</v>
      </c>
      <c r="D88" s="24">
        <v>-0.28508568270232304</v>
      </c>
      <c r="F88" s="24">
        <v>43.793103448275865</v>
      </c>
      <c r="G88" s="24">
        <v>-5.9630468882465246E-3</v>
      </c>
    </row>
    <row r="89" spans="1:7" x14ac:dyDescent="0.2">
      <c r="A89" s="24">
        <v>65</v>
      </c>
      <c r="B89" s="24">
        <v>-2.8341154381452072E-2</v>
      </c>
      <c r="C89" s="24">
        <v>-1.8409178708683242E-2</v>
      </c>
      <c r="D89" s="24">
        <v>-0.48959273483012483</v>
      </c>
      <c r="F89" s="24">
        <v>44.482758620689658</v>
      </c>
      <c r="G89" s="24">
        <v>-4.9285462011492047E-3</v>
      </c>
    </row>
    <row r="90" spans="1:7" x14ac:dyDescent="0.2">
      <c r="A90" s="24">
        <v>66</v>
      </c>
      <c r="B90" s="24">
        <v>3.8221485829822412E-2</v>
      </c>
      <c r="C90" s="24">
        <v>-2.3687971213654652E-2</v>
      </c>
      <c r="D90" s="24">
        <v>-0.62998240131158934</v>
      </c>
      <c r="F90" s="24">
        <v>45.172413793103452</v>
      </c>
      <c r="G90" s="24">
        <v>-4.5906737085989512E-3</v>
      </c>
    </row>
    <row r="91" spans="1:7" x14ac:dyDescent="0.2">
      <c r="A91" s="24">
        <v>67</v>
      </c>
      <c r="B91" s="24">
        <v>1.3217333453322159E-2</v>
      </c>
      <c r="C91" s="24">
        <v>1.1989480580024157E-2</v>
      </c>
      <c r="D91" s="24">
        <v>0.31886064442396628</v>
      </c>
      <c r="F91" s="24">
        <v>45.862068965517246</v>
      </c>
      <c r="G91" s="24">
        <v>-1.1441648845455247E-3</v>
      </c>
    </row>
    <row r="92" spans="1:7" x14ac:dyDescent="0.2">
      <c r="A92" s="24">
        <v>68</v>
      </c>
      <c r="B92" s="24">
        <v>-3.7139806710473664E-4</v>
      </c>
      <c r="C92" s="24">
        <v>2.2315013366984722E-2</v>
      </c>
      <c r="D92" s="24">
        <v>0.59346854061227683</v>
      </c>
      <c r="F92" s="24">
        <v>46.551724137931039</v>
      </c>
      <c r="G92" s="24">
        <v>-1.1104942840271764E-3</v>
      </c>
    </row>
    <row r="93" spans="1:7" x14ac:dyDescent="0.2">
      <c r="A93" s="24">
        <v>69</v>
      </c>
      <c r="B93" s="24">
        <v>-6.1266567805907156E-3</v>
      </c>
      <c r="C93" s="24">
        <v>-4.5174032653559513E-3</v>
      </c>
      <c r="D93" s="24">
        <v>-0.12014049371865498</v>
      </c>
      <c r="F93" s="24">
        <v>47.241379310344833</v>
      </c>
      <c r="G93" s="24">
        <v>0</v>
      </c>
    </row>
    <row r="94" spans="1:7" x14ac:dyDescent="0.2">
      <c r="A94" s="24">
        <v>70</v>
      </c>
      <c r="B94" s="24">
        <v>-3.7329088546804924E-2</v>
      </c>
      <c r="C94" s="24">
        <v>8.5618402524806035E-3</v>
      </c>
      <c r="D94" s="24">
        <v>0.22770243315707667</v>
      </c>
      <c r="F94" s="24">
        <v>47.931034482758626</v>
      </c>
      <c r="G94" s="24">
        <v>5.4333063004674412E-4</v>
      </c>
    </row>
    <row r="95" spans="1:7" x14ac:dyDescent="0.2">
      <c r="A95" s="24">
        <v>71</v>
      </c>
      <c r="B95" s="24">
        <v>-3.3957042784645584E-2</v>
      </c>
      <c r="C95" s="24">
        <v>-2.6185866879887443E-2</v>
      </c>
      <c r="D95" s="24">
        <v>-0.69641402164098443</v>
      </c>
      <c r="F95" s="24">
        <v>48.62068965517242</v>
      </c>
      <c r="G95" s="24">
        <v>1.0875476873989189E-3</v>
      </c>
    </row>
    <row r="96" spans="1:7" x14ac:dyDescent="0.2">
      <c r="A96" s="24">
        <v>72</v>
      </c>
      <c r="B96" s="24">
        <v>8.2415227602155065E-4</v>
      </c>
      <c r="C96" s="24">
        <v>-1.7333961239833804E-2</v>
      </c>
      <c r="D96" s="24">
        <v>-0.46099728962089231</v>
      </c>
      <c r="F96" s="24">
        <v>49.310344827586214</v>
      </c>
      <c r="G96" s="24">
        <v>1.0940920128590542E-3</v>
      </c>
    </row>
    <row r="97" spans="1:7" x14ac:dyDescent="0.2">
      <c r="A97" s="24">
        <v>73</v>
      </c>
      <c r="B97" s="24">
        <v>-2.9176278159474749E-2</v>
      </c>
      <c r="C97" s="24">
        <v>1.3597772571786302E-2</v>
      </c>
      <c r="D97" s="24">
        <v>0.36163322472820397</v>
      </c>
      <c r="F97" s="24">
        <v>50</v>
      </c>
      <c r="G97" s="24">
        <v>2.2909517465557624E-3</v>
      </c>
    </row>
    <row r="98" spans="1:7" x14ac:dyDescent="0.2">
      <c r="A98" s="24">
        <v>74</v>
      </c>
      <c r="B98" s="24">
        <v>2.280397131979154E-2</v>
      </c>
      <c r="C98" s="24">
        <v>-1.1395862005829573E-2</v>
      </c>
      <c r="D98" s="24">
        <v>-0.30307333822280474</v>
      </c>
      <c r="F98" s="24">
        <v>50.689655172413794</v>
      </c>
      <c r="G98" s="24">
        <v>2.467309418458621E-3</v>
      </c>
    </row>
    <row r="99" spans="1:7" x14ac:dyDescent="0.2">
      <c r="A99" s="24">
        <v>75</v>
      </c>
      <c r="B99" s="24">
        <v>-6.0487967309409744E-2</v>
      </c>
      <c r="C99" s="24">
        <v>2.833475772560113E-2</v>
      </c>
      <c r="D99" s="24">
        <v>0.75356384688050682</v>
      </c>
      <c r="F99" s="24">
        <v>51.379310344827587</v>
      </c>
      <c r="G99" s="24">
        <v>2.9063753072145616E-3</v>
      </c>
    </row>
    <row r="100" spans="1:7" x14ac:dyDescent="0.2">
      <c r="A100" s="24">
        <v>76</v>
      </c>
      <c r="B100" s="24">
        <v>-8.514054867913963E-2</v>
      </c>
      <c r="C100" s="24">
        <v>-2.2139879801013701E-2</v>
      </c>
      <c r="D100" s="24">
        <v>-0.58881085745969486</v>
      </c>
      <c r="F100" s="24">
        <v>52.068965517241381</v>
      </c>
      <c r="G100" s="24">
        <v>3.3333364197584386E-3</v>
      </c>
    </row>
    <row r="101" spans="1:7" x14ac:dyDescent="0.2">
      <c r="A101" s="24">
        <v>77</v>
      </c>
      <c r="B101" s="24">
        <v>3.6623420366731441E-2</v>
      </c>
      <c r="C101" s="24">
        <v>-1.8935884424004287E-2</v>
      </c>
      <c r="D101" s="24">
        <v>-0.50360049127028883</v>
      </c>
      <c r="F101" s="24">
        <v>52.758620689655174</v>
      </c>
      <c r="G101" s="24">
        <v>4.0376905460769736E-3</v>
      </c>
    </row>
    <row r="102" spans="1:7" x14ac:dyDescent="0.2">
      <c r="A102" s="24">
        <v>78</v>
      </c>
      <c r="B102" s="24">
        <v>-2.5443968179475619E-2</v>
      </c>
      <c r="C102" s="24">
        <v>2.9481658725552591E-2</v>
      </c>
      <c r="D102" s="24">
        <v>0.78406571804115699</v>
      </c>
      <c r="F102" s="24">
        <v>53.448275862068968</v>
      </c>
      <c r="G102" s="24">
        <v>4.2698613121653723E-3</v>
      </c>
    </row>
    <row r="103" spans="1:7" x14ac:dyDescent="0.2">
      <c r="A103" s="24">
        <v>79</v>
      </c>
      <c r="B103" s="24">
        <v>1.7977898156635588E-4</v>
      </c>
      <c r="C103" s="24">
        <v>-2.1905005470370543E-2</v>
      </c>
      <c r="D103" s="24">
        <v>-0.58256436663570499</v>
      </c>
      <c r="F103" s="24">
        <v>54.137931034482762</v>
      </c>
      <c r="G103" s="24">
        <v>6.5185416002419535E-3</v>
      </c>
    </row>
    <row r="104" spans="1:7" x14ac:dyDescent="0.2">
      <c r="A104" s="24">
        <v>80</v>
      </c>
      <c r="B104" s="24">
        <v>7.1787150714830605E-2</v>
      </c>
      <c r="C104" s="24">
        <v>-1.7033823071156251E-2</v>
      </c>
      <c r="D104" s="24">
        <v>-0.4530151048012927</v>
      </c>
      <c r="F104" s="24">
        <v>54.827586206896555</v>
      </c>
      <c r="G104" s="24">
        <v>8.0091961317772607E-3</v>
      </c>
    </row>
    <row r="105" spans="1:7" x14ac:dyDescent="0.2">
      <c r="A105" s="24">
        <v>81</v>
      </c>
      <c r="B105" s="24">
        <v>5.2305099104577486E-2</v>
      </c>
      <c r="C105" s="24">
        <v>6.3683025805955501E-3</v>
      </c>
      <c r="D105" s="24">
        <v>0.1693652240547199</v>
      </c>
      <c r="F105" s="24">
        <v>55.517241379310349</v>
      </c>
      <c r="G105" s="24">
        <v>8.0494129279437936E-3</v>
      </c>
    </row>
    <row r="106" spans="1:7" x14ac:dyDescent="0.2">
      <c r="A106" s="24">
        <v>82</v>
      </c>
      <c r="B106" s="24">
        <v>3.1704883409342251E-2</v>
      </c>
      <c r="C106" s="24">
        <v>1.7901940666645653E-2</v>
      </c>
      <c r="D106" s="24">
        <v>0.4761027218240626</v>
      </c>
      <c r="F106" s="24">
        <v>56.206896551724142</v>
      </c>
      <c r="G106" s="24">
        <v>8.2432202992298309E-3</v>
      </c>
    </row>
    <row r="107" spans="1:7" x14ac:dyDescent="0.2">
      <c r="A107" s="24">
        <v>83</v>
      </c>
      <c r="B107" s="24">
        <v>4.0923572337655804E-2</v>
      </c>
      <c r="C107" s="24">
        <v>2.2338624440310727E-2</v>
      </c>
      <c r="D107" s="24">
        <v>0.59409647791164699</v>
      </c>
      <c r="F107" s="24">
        <v>56.896551724137936</v>
      </c>
      <c r="G107" s="24">
        <v>1.1388646964008811E-2</v>
      </c>
    </row>
    <row r="108" spans="1:7" x14ac:dyDescent="0.2">
      <c r="A108" s="24">
        <v>84</v>
      </c>
      <c r="B108" s="24">
        <v>-4.6072634671851798E-2</v>
      </c>
      <c r="C108" s="24">
        <v>4.716672668471085E-2</v>
      </c>
      <c r="D108" s="24">
        <v>1.2544007028222475</v>
      </c>
      <c r="F108" s="24">
        <v>57.58620689655173</v>
      </c>
      <c r="G108" s="24">
        <v>1.1408109313961967E-2</v>
      </c>
    </row>
    <row r="109" spans="1:7" x14ac:dyDescent="0.2">
      <c r="A109" s="24">
        <v>85</v>
      </c>
      <c r="B109" s="24">
        <v>-3.6779321284750942E-2</v>
      </c>
      <c r="C109" s="24">
        <v>2.6855291755500943E-5</v>
      </c>
      <c r="D109" s="24">
        <v>7.1421739901057551E-4</v>
      </c>
      <c r="F109" s="24">
        <v>58.275862068965523</v>
      </c>
      <c r="G109" s="24">
        <v>1.1554143556649509E-2</v>
      </c>
    </row>
    <row r="110" spans="1:7" x14ac:dyDescent="0.2">
      <c r="A110" s="24">
        <v>86</v>
      </c>
      <c r="B110" s="24">
        <v>2.268126435475791E-2</v>
      </c>
      <c r="C110" s="24">
        <v>-3.8690754371668405E-2</v>
      </c>
      <c r="D110" s="24">
        <v>-1.0289819304394521</v>
      </c>
      <c r="F110" s="24">
        <v>58.965517241379317</v>
      </c>
      <c r="G110" s="24">
        <v>1.2638398871722849E-2</v>
      </c>
    </row>
    <row r="111" spans="1:7" x14ac:dyDescent="0.2">
      <c r="A111" s="24">
        <v>87</v>
      </c>
      <c r="B111" s="24">
        <v>3.6709913748036282E-2</v>
      </c>
      <c r="C111" s="24">
        <v>-9.419988265855616E-3</v>
      </c>
      <c r="D111" s="24">
        <v>-0.25052490880392003</v>
      </c>
      <c r="F111" s="24">
        <v>59.65517241379311</v>
      </c>
      <c r="G111" s="24">
        <v>1.3460663139545694E-2</v>
      </c>
    </row>
    <row r="112" spans="1:7" x14ac:dyDescent="0.2">
      <c r="A112" s="24">
        <v>88</v>
      </c>
      <c r="B112" s="24">
        <v>-6.0163744834698163E-2</v>
      </c>
      <c r="C112" s="24">
        <v>5.0017096338954931E-2</v>
      </c>
      <c r="D112" s="24">
        <v>1.3302063808691402</v>
      </c>
      <c r="F112" s="24">
        <v>60.344827586206904</v>
      </c>
      <c r="G112" s="24">
        <v>1.3779745598017593E-2</v>
      </c>
    </row>
    <row r="113" spans="1:7" x14ac:dyDescent="0.2">
      <c r="A113" s="24">
        <v>89</v>
      </c>
      <c r="B113" s="24">
        <v>2.824345909405265E-2</v>
      </c>
      <c r="C113" s="24">
        <v>-9.1631945109167459E-3</v>
      </c>
      <c r="D113" s="24">
        <v>-0.24369547014414342</v>
      </c>
      <c r="F113" s="24">
        <v>61.03448275862069</v>
      </c>
      <c r="G113" s="24">
        <v>1.398624197473987E-2</v>
      </c>
    </row>
    <row r="114" spans="1:7" x14ac:dyDescent="0.2">
      <c r="A114" s="24">
        <v>90</v>
      </c>
      <c r="B114" s="24">
        <v>2.7343086927824709E-2</v>
      </c>
      <c r="C114" s="24">
        <v>3.8495924677881786E-3</v>
      </c>
      <c r="D114" s="24">
        <v>0.10238004280967042</v>
      </c>
      <c r="F114" s="24">
        <v>61.724137931034484</v>
      </c>
      <c r="G114" s="24">
        <v>1.4533514616167758E-2</v>
      </c>
    </row>
    <row r="115" spans="1:7" x14ac:dyDescent="0.2">
      <c r="A115" s="24">
        <v>91</v>
      </c>
      <c r="B115" s="24">
        <v>-3.7556422528122559E-3</v>
      </c>
      <c r="C115" s="24">
        <v>1.1805055180756049E-2</v>
      </c>
      <c r="D115" s="24">
        <v>0.3139558446483402</v>
      </c>
      <c r="F115" s="24">
        <v>62.413793103448278</v>
      </c>
      <c r="G115" s="24">
        <v>1.552022875909697E-2</v>
      </c>
    </row>
    <row r="116" spans="1:7" x14ac:dyDescent="0.2">
      <c r="A116" s="24">
        <v>92</v>
      </c>
      <c r="B116" s="24">
        <v>6.4451289608751391E-2</v>
      </c>
      <c r="C116" s="24">
        <v>-3.1851136674510165E-2</v>
      </c>
      <c r="D116" s="24">
        <v>-0.84708206480531911</v>
      </c>
      <c r="F116" s="24">
        <v>63.103448275862071</v>
      </c>
      <c r="G116" s="24">
        <v>1.7687535942727154E-2</v>
      </c>
    </row>
    <row r="117" spans="1:7" x14ac:dyDescent="0.2">
      <c r="A117" s="24">
        <v>93</v>
      </c>
      <c r="B117" s="24">
        <v>-3.4362330636193545E-3</v>
      </c>
      <c r="C117" s="24">
        <v>1.1679453362849186E-2</v>
      </c>
      <c r="D117" s="24">
        <v>0.31061546002272666</v>
      </c>
      <c r="F117" s="24">
        <v>63.793103448275865</v>
      </c>
      <c r="G117" s="24">
        <v>1.8061327470354292E-2</v>
      </c>
    </row>
    <row r="118" spans="1:7" x14ac:dyDescent="0.2">
      <c r="A118" s="24">
        <v>94</v>
      </c>
      <c r="B118" s="24">
        <v>-5.361330042729201E-2</v>
      </c>
      <c r="C118" s="24">
        <v>-1.223842605641165E-3</v>
      </c>
      <c r="D118" s="24">
        <v>-3.2548135784833281E-2</v>
      </c>
      <c r="F118" s="24">
        <v>64.482758620689651</v>
      </c>
      <c r="G118" s="24">
        <v>1.9080264583135904E-2</v>
      </c>
    </row>
    <row r="119" spans="1:7" x14ac:dyDescent="0.2">
      <c r="A119" s="24">
        <v>95</v>
      </c>
      <c r="B119" s="24">
        <v>-5.5555707870994502E-2</v>
      </c>
      <c r="C119" s="24">
        <v>-4.1885427782957438E-3</v>
      </c>
      <c r="D119" s="24">
        <v>-0.111394437863299</v>
      </c>
      <c r="F119" s="24">
        <v>65.172413793103445</v>
      </c>
      <c r="G119" s="24">
        <v>2.015372261162417E-2</v>
      </c>
    </row>
    <row r="120" spans="1:7" x14ac:dyDescent="0.2">
      <c r="A120" s="24">
        <v>96</v>
      </c>
      <c r="B120" s="24">
        <v>8.5602365836907317E-3</v>
      </c>
      <c r="C120" s="24">
        <v>-1.8389746197488531E-2</v>
      </c>
      <c r="D120" s="24">
        <v>-0.48907592653297094</v>
      </c>
      <c r="F120" s="24">
        <v>65.862068965517238</v>
      </c>
      <c r="G120" s="24">
        <v>2.0282682164653371E-2</v>
      </c>
    </row>
    <row r="121" spans="1:7" x14ac:dyDescent="0.2">
      <c r="A121" s="24">
        <v>97</v>
      </c>
      <c r="B121" s="24">
        <v>2.0040082743067802E-2</v>
      </c>
      <c r="C121" s="24">
        <v>-8.4859391864182936E-3</v>
      </c>
      <c r="D121" s="24">
        <v>-0.22568384171972808</v>
      </c>
      <c r="F121" s="24">
        <v>66.551724137931032</v>
      </c>
      <c r="G121" s="24">
        <v>2.1943615299879985E-2</v>
      </c>
    </row>
    <row r="122" spans="1:7" x14ac:dyDescent="0.2">
      <c r="A122" s="24">
        <v>98</v>
      </c>
      <c r="B122" s="24">
        <v>-2.1101730599797197E-2</v>
      </c>
      <c r="C122" s="24">
        <v>3.1354403283137058E-3</v>
      </c>
      <c r="D122" s="24">
        <v>8.3387142334149914E-2</v>
      </c>
      <c r="F122" s="24">
        <v>67.241379310344826</v>
      </c>
      <c r="G122" s="24">
        <v>2.3899569198845713E-2</v>
      </c>
    </row>
    <row r="123" spans="1:7" x14ac:dyDescent="0.2">
      <c r="A123" s="24">
        <v>99</v>
      </c>
      <c r="B123" s="24">
        <v>3.1356862069870199E-2</v>
      </c>
      <c r="C123" s="24">
        <v>-5.3813756666096779E-3</v>
      </c>
      <c r="D123" s="24">
        <v>-0.14311786915952915</v>
      </c>
      <c r="F123" s="24">
        <v>67.931034482758619</v>
      </c>
      <c r="G123" s="24">
        <v>2.4411986688838119E-2</v>
      </c>
    </row>
    <row r="124" spans="1:7" x14ac:dyDescent="0.2">
      <c r="A124" s="24">
        <v>100</v>
      </c>
      <c r="B124" s="24">
        <v>5.4015845387267253E-2</v>
      </c>
      <c r="C124" s="24">
        <v>1.8503564081316731E-2</v>
      </c>
      <c r="D124" s="24">
        <v>0.49210291703036568</v>
      </c>
      <c r="F124" s="24">
        <v>68.620689655172413</v>
      </c>
      <c r="G124" s="24">
        <v>2.4742489145906956E-2</v>
      </c>
    </row>
    <row r="125" spans="1:7" x14ac:dyDescent="0.2">
      <c r="A125" s="24">
        <v>101</v>
      </c>
      <c r="B125" s="24">
        <v>-6.67538149677354E-3</v>
      </c>
      <c r="C125" s="24">
        <v>1.9313780368496389E-2</v>
      </c>
      <c r="D125" s="24">
        <v>0.51365064678634309</v>
      </c>
      <c r="F125" s="24">
        <v>69.310344827586206</v>
      </c>
      <c r="G125" s="24">
        <v>2.504793886917191E-2</v>
      </c>
    </row>
    <row r="126" spans="1:7" x14ac:dyDescent="0.2">
      <c r="A126" s="24">
        <v>102</v>
      </c>
      <c r="B126" s="24">
        <v>-6.8464170551520648E-3</v>
      </c>
      <c r="C126" s="24">
        <v>-1.3772870147583639E-2</v>
      </c>
      <c r="D126" s="24">
        <v>-0.36628995072089088</v>
      </c>
      <c r="F126" s="24">
        <v>70</v>
      </c>
      <c r="G126" s="24">
        <v>2.5206814033346316E-2</v>
      </c>
    </row>
    <row r="127" spans="1:7" x14ac:dyDescent="0.2">
      <c r="A127" s="24">
        <v>103</v>
      </c>
      <c r="B127" s="24">
        <v>7.3051156386778587E-2</v>
      </c>
      <c r="C127" s="24">
        <v>-4.2020530995801608E-2</v>
      </c>
      <c r="D127" s="24">
        <v>-1.1175374531806077</v>
      </c>
      <c r="F127" s="24">
        <v>70.689655172413794</v>
      </c>
      <c r="G127" s="24">
        <v>2.5303880310698579E-2</v>
      </c>
    </row>
    <row r="128" spans="1:7" x14ac:dyDescent="0.2">
      <c r="A128" s="24">
        <v>104</v>
      </c>
      <c r="B128" s="24">
        <v>4.4537210928164872E-2</v>
      </c>
      <c r="C128" s="24">
        <v>-1.5949250804862366E-2</v>
      </c>
      <c r="D128" s="24">
        <v>-0.42417086843537222</v>
      </c>
      <c r="F128" s="24">
        <v>71.379310344827587</v>
      </c>
      <c r="G128" s="24">
        <v>2.5975486403260521E-2</v>
      </c>
    </row>
    <row r="129" spans="1:7" x14ac:dyDescent="0.2">
      <c r="A129" s="24">
        <v>105</v>
      </c>
      <c r="B129" s="24">
        <v>-6.1685913996369315E-2</v>
      </c>
      <c r="C129" s="24">
        <v>5.0552195747913996E-2</v>
      </c>
      <c r="D129" s="24">
        <v>1.3444373678775221</v>
      </c>
      <c r="F129" s="24">
        <v>72.068965517241381</v>
      </c>
      <c r="G129" s="24">
        <v>2.7289925482180667E-2</v>
      </c>
    </row>
    <row r="130" spans="1:7" x14ac:dyDescent="0.2">
      <c r="A130" s="24">
        <v>106</v>
      </c>
      <c r="B130" s="24">
        <v>-2.8004504916884457E-2</v>
      </c>
      <c r="C130" s="24">
        <v>2.3413831208285506E-2</v>
      </c>
      <c r="D130" s="24">
        <v>0.62269163853075338</v>
      </c>
      <c r="F130" s="24">
        <v>72.758620689655174</v>
      </c>
      <c r="G130" s="24">
        <v>2.7354003082042486E-2</v>
      </c>
    </row>
    <row r="131" spans="1:7" x14ac:dyDescent="0.2">
      <c r="A131" s="24">
        <v>107</v>
      </c>
      <c r="B131" s="24">
        <v>4.5528619669457648E-2</v>
      </c>
      <c r="C131" s="24">
        <v>-2.0786130523550692E-2</v>
      </c>
      <c r="D131" s="24">
        <v>-0.55280784931274274</v>
      </c>
      <c r="F131" s="24">
        <v>73.448275862068968</v>
      </c>
      <c r="G131" s="24">
        <v>2.7947725106547111E-2</v>
      </c>
    </row>
    <row r="132" spans="1:7" x14ac:dyDescent="0.2">
      <c r="A132" s="24">
        <v>108</v>
      </c>
      <c r="B132" s="24">
        <v>3.1135410844538258E-2</v>
      </c>
      <c r="C132" s="24">
        <v>2.6996382042647031E-3</v>
      </c>
      <c r="D132" s="24">
        <v>7.1796970000319066E-2</v>
      </c>
      <c r="F132" s="24">
        <v>74.137931034482762</v>
      </c>
      <c r="G132" s="24">
        <v>2.7957557635053767E-2</v>
      </c>
    </row>
    <row r="133" spans="1:7" x14ac:dyDescent="0.2">
      <c r="A133" s="24">
        <v>109</v>
      </c>
      <c r="B133" s="24">
        <v>7.9218075358817336E-2</v>
      </c>
      <c r="C133" s="24">
        <v>-2.4795641337743361E-2</v>
      </c>
      <c r="D133" s="24">
        <v>-0.65944092599234649</v>
      </c>
      <c r="F133" s="24">
        <v>74.827586206896555</v>
      </c>
      <c r="G133" s="24">
        <v>2.8218576649502489E-2</v>
      </c>
    </row>
    <row r="134" spans="1:7" x14ac:dyDescent="0.2">
      <c r="A134" s="24">
        <v>110</v>
      </c>
      <c r="B134" s="24">
        <v>3.7974195569981668E-2</v>
      </c>
      <c r="C134" s="24">
        <v>2.6992316158329997E-2</v>
      </c>
      <c r="D134" s="24">
        <v>0.71786156767128273</v>
      </c>
      <c r="F134" s="24">
        <v>75.517241379310349</v>
      </c>
      <c r="G134" s="24">
        <v>2.8587960123302506E-2</v>
      </c>
    </row>
    <row r="135" spans="1:7" x14ac:dyDescent="0.2">
      <c r="A135" s="24">
        <v>111</v>
      </c>
      <c r="B135" s="24">
        <v>-3.5090105304201223E-2</v>
      </c>
      <c r="C135" s="24">
        <v>3.9359966616366593E-2</v>
      </c>
      <c r="D135" s="24">
        <v>1.0467796528826077</v>
      </c>
      <c r="F135" s="24">
        <v>76.206896551724142</v>
      </c>
      <c r="G135" s="24">
        <v>3.1030625390976976E-2</v>
      </c>
    </row>
    <row r="136" spans="1:7" x14ac:dyDescent="0.2">
      <c r="A136" s="24">
        <v>112</v>
      </c>
      <c r="B136" s="24">
        <v>2.9703992290945953E-2</v>
      </c>
      <c r="C136" s="24">
        <v>-5.2920056021078347E-3</v>
      </c>
      <c r="D136" s="24">
        <v>-0.14074106924988605</v>
      </c>
      <c r="F136" s="24">
        <v>76.896551724137936</v>
      </c>
      <c r="G136" s="24">
        <v>3.1192679395612887E-2</v>
      </c>
    </row>
    <row r="137" spans="1:7" x14ac:dyDescent="0.2">
      <c r="A137" s="24">
        <v>113</v>
      </c>
      <c r="B137" s="24">
        <v>-1.4493394758288695E-2</v>
      </c>
      <c r="C137" s="24">
        <v>1.7399770065503257E-2</v>
      </c>
      <c r="D137" s="24">
        <v>0.46274747758122048</v>
      </c>
      <c r="F137" s="24">
        <v>77.586206896551715</v>
      </c>
      <c r="G137" s="24">
        <v>3.2600152934241226E-2</v>
      </c>
    </row>
    <row r="138" spans="1:7" x14ac:dyDescent="0.2">
      <c r="A138" s="24">
        <v>114</v>
      </c>
      <c r="B138" s="24">
        <v>-8.556108489003092E-2</v>
      </c>
      <c r="C138" s="24">
        <v>2.6120019092799041E-3</v>
      </c>
      <c r="D138" s="24">
        <v>6.9466279750039217E-2</v>
      </c>
      <c r="F138" s="24">
        <v>78.275862068965509</v>
      </c>
      <c r="G138" s="24">
        <v>3.3835049048802961E-2</v>
      </c>
    </row>
    <row r="139" spans="1:7" x14ac:dyDescent="0.2">
      <c r="A139" s="24">
        <v>115</v>
      </c>
      <c r="B139" s="24">
        <v>-4.5930811375197937E-2</v>
      </c>
      <c r="C139" s="24">
        <v>-2.4510985745584017E-2</v>
      </c>
      <c r="D139" s="24">
        <v>-0.65187050082263231</v>
      </c>
      <c r="F139" s="24">
        <v>78.965517241379303</v>
      </c>
      <c r="G139" s="24">
        <v>3.5303716711073754E-2</v>
      </c>
    </row>
    <row r="140" spans="1:7" x14ac:dyDescent="0.2">
      <c r="A140" s="24">
        <v>116</v>
      </c>
      <c r="B140" s="24">
        <v>-6.776150192463426E-2</v>
      </c>
      <c r="C140" s="24">
        <v>8.5506600844312136E-3</v>
      </c>
      <c r="D140" s="24">
        <v>0.22740509620697258</v>
      </c>
      <c r="F140" s="24">
        <v>79.655172413793096</v>
      </c>
      <c r="G140" s="24">
        <v>3.770134086808348E-2</v>
      </c>
    </row>
    <row r="141" spans="1:7" x14ac:dyDescent="0.2">
      <c r="A141" s="24">
        <v>117</v>
      </c>
      <c r="B141" s="24">
        <v>5.4953675011624452E-2</v>
      </c>
      <c r="C141" s="24">
        <v>-2.7005949905077341E-2</v>
      </c>
      <c r="D141" s="24">
        <v>-0.71822415763043523</v>
      </c>
      <c r="F141" s="24">
        <v>80.34482758620689</v>
      </c>
      <c r="G141" s="24">
        <v>3.7740327982847113E-2</v>
      </c>
    </row>
    <row r="142" spans="1:7" x14ac:dyDescent="0.2">
      <c r="A142" s="24">
        <v>118</v>
      </c>
      <c r="B142" s="24">
        <v>-5.2017445906662602E-2</v>
      </c>
      <c r="C142" s="24">
        <v>1.679094309132198E-2</v>
      </c>
      <c r="D142" s="24">
        <v>0.4465557034643684</v>
      </c>
      <c r="F142" s="24">
        <v>81.034482758620683</v>
      </c>
      <c r="G142" s="24">
        <v>4.0476682132441918E-2</v>
      </c>
    </row>
    <row r="143" spans="1:7" x14ac:dyDescent="0.2">
      <c r="A143" s="24">
        <v>119</v>
      </c>
      <c r="B143" s="24">
        <v>2.834174396477003E-2</v>
      </c>
      <c r="C143" s="24">
        <v>-5.7917228882586519E-2</v>
      </c>
      <c r="D143" s="24">
        <v>-1.5403106749695974</v>
      </c>
      <c r="F143" s="24">
        <v>81.724137931034477</v>
      </c>
      <c r="G143" s="24">
        <v>4.3195198042135084E-2</v>
      </c>
    </row>
    <row r="144" spans="1:7" x14ac:dyDescent="0.2">
      <c r="A144" s="24">
        <v>120</v>
      </c>
      <c r="B144" s="24">
        <v>9.3720370452239632E-3</v>
      </c>
      <c r="C144" s="24">
        <v>1.0910645119429407E-2</v>
      </c>
      <c r="D144" s="24">
        <v>0.29016897860102742</v>
      </c>
      <c r="F144" s="24">
        <v>82.41379310344827</v>
      </c>
      <c r="G144" s="24">
        <v>4.4617065488806694E-2</v>
      </c>
    </row>
    <row r="145" spans="1:7" x14ac:dyDescent="0.2">
      <c r="A145" s="24">
        <v>121</v>
      </c>
      <c r="B145" s="24">
        <v>-7.799115838995679E-3</v>
      </c>
      <c r="C145" s="24">
        <v>2.3319344598092651E-2</v>
      </c>
      <c r="D145" s="24">
        <v>0.6201787639141727</v>
      </c>
      <c r="F145" s="24">
        <v>83.103448275862064</v>
      </c>
      <c r="G145" s="24">
        <v>4.8662945798927541E-2</v>
      </c>
    </row>
    <row r="146" spans="1:7" x14ac:dyDescent="0.2">
      <c r="A146" s="24">
        <v>122</v>
      </c>
      <c r="B146" s="24">
        <v>5.6943017659990727E-2</v>
      </c>
      <c r="C146" s="24">
        <v>-2.1639300948916973E-2</v>
      </c>
      <c r="D146" s="24">
        <v>-0.57549794583694203</v>
      </c>
      <c r="F146" s="24">
        <v>83.793103448275858</v>
      </c>
      <c r="G146" s="24">
        <v>4.9606824075987904E-2</v>
      </c>
    </row>
    <row r="147" spans="1:7" x14ac:dyDescent="0.2">
      <c r="A147" s="24">
        <v>123</v>
      </c>
      <c r="B147" s="24">
        <v>-2.7060757580349072E-2</v>
      </c>
      <c r="C147" s="24">
        <v>4.0840503178366669E-2</v>
      </c>
      <c r="D147" s="24">
        <v>1.0861545731805839</v>
      </c>
      <c r="F147" s="24">
        <v>84.482758620689651</v>
      </c>
      <c r="G147" s="24">
        <v>5.1282608403126706E-2</v>
      </c>
    </row>
    <row r="148" spans="1:7" x14ac:dyDescent="0.2">
      <c r="A148" s="24">
        <v>124</v>
      </c>
      <c r="B148" s="24">
        <v>-7.3521130771145124E-2</v>
      </c>
      <c r="C148" s="24">
        <v>-3.7503271065916097E-2</v>
      </c>
      <c r="D148" s="24">
        <v>-0.99740077147367145</v>
      </c>
      <c r="F148" s="24">
        <v>85.172413793103445</v>
      </c>
      <c r="G148" s="24">
        <v>5.2716782172404206E-2</v>
      </c>
    </row>
    <row r="149" spans="1:7" x14ac:dyDescent="0.2">
      <c r="A149" s="24">
        <v>125</v>
      </c>
      <c r="B149" s="24">
        <v>-8.4245084379286211E-2</v>
      </c>
      <c r="C149" s="24">
        <v>-8.2362250381932095E-2</v>
      </c>
      <c r="D149" s="24">
        <v>-2.1904268544165753</v>
      </c>
      <c r="F149" s="24">
        <v>85.862068965517238</v>
      </c>
      <c r="G149" s="24">
        <v>5.4422434021073975E-2</v>
      </c>
    </row>
    <row r="150" spans="1:7" x14ac:dyDescent="0.2">
      <c r="A150" s="24">
        <v>126</v>
      </c>
      <c r="B150" s="24">
        <v>-5.2167940391577926E-2</v>
      </c>
      <c r="C150" s="24">
        <v>-5.966508977186586E-2</v>
      </c>
      <c r="D150" s="24">
        <v>-1.5867950948574467</v>
      </c>
      <c r="F150" s="24">
        <v>86.551724137931032</v>
      </c>
      <c r="G150" s="24">
        <v>5.4753327643674354E-2</v>
      </c>
    </row>
    <row r="151" spans="1:7" x14ac:dyDescent="0.2">
      <c r="A151" s="24">
        <v>127</v>
      </c>
      <c r="B151" s="24">
        <v>-4.6315780646300375E-2</v>
      </c>
      <c r="C151" s="24">
        <v>-3.7944562971439472E-2</v>
      </c>
      <c r="D151" s="24">
        <v>-1.0091369447328118</v>
      </c>
      <c r="F151" s="24">
        <v>87.241379310344826</v>
      </c>
      <c r="G151" s="24">
        <v>5.5213628210286497E-2</v>
      </c>
    </row>
    <row r="152" spans="1:7" x14ac:dyDescent="0.2">
      <c r="A152" s="24">
        <v>128</v>
      </c>
      <c r="B152" s="24">
        <v>1.7938350837810403E-2</v>
      </c>
      <c r="C152" s="24">
        <v>1.980197714503671E-2</v>
      </c>
      <c r="D152" s="24">
        <v>0.52663425668790198</v>
      </c>
      <c r="F152" s="24">
        <v>87.931034482758619</v>
      </c>
      <c r="G152" s="24">
        <v>5.8673401685173036E-2</v>
      </c>
    </row>
    <row r="153" spans="1:7" x14ac:dyDescent="0.2">
      <c r="A153" s="24">
        <v>129</v>
      </c>
      <c r="B153" s="24">
        <v>3.8988908760889375E-2</v>
      </c>
      <c r="C153" s="24">
        <v>-1.5089339562043662E-2</v>
      </c>
      <c r="D153" s="24">
        <v>-0.40130149964141293</v>
      </c>
      <c r="F153" s="24">
        <v>88.620689655172413</v>
      </c>
      <c r="G153" s="24">
        <v>6.1006024620554884E-2</v>
      </c>
    </row>
    <row r="154" spans="1:7" x14ac:dyDescent="0.2">
      <c r="A154" s="24">
        <v>130</v>
      </c>
      <c r="B154" s="24">
        <v>-8.0168290711550058E-2</v>
      </c>
      <c r="C154" s="24">
        <v>4.4866089414892708E-2</v>
      </c>
      <c r="D154" s="24">
        <v>1.1932151762647216</v>
      </c>
      <c r="F154" s="24">
        <v>89.310344827586206</v>
      </c>
      <c r="G154" s="24">
        <v>6.3262196777966531E-2</v>
      </c>
    </row>
    <row r="155" spans="1:7" x14ac:dyDescent="0.2">
      <c r="A155" s="24">
        <v>131</v>
      </c>
      <c r="B155" s="24">
        <v>-2.4390074461601918E-2</v>
      </c>
      <c r="C155" s="24">
        <v>2.6681026208157679E-2</v>
      </c>
      <c r="D155" s="24">
        <v>0.7095828008429661</v>
      </c>
      <c r="F155" s="24">
        <v>90</v>
      </c>
      <c r="G155" s="24">
        <v>6.4760521360483075E-2</v>
      </c>
    </row>
    <row r="156" spans="1:7" x14ac:dyDescent="0.2">
      <c r="A156" s="24">
        <v>132</v>
      </c>
      <c r="B156" s="24">
        <v>-1.9833086915060055E-2</v>
      </c>
      <c r="C156" s="24">
        <v>-8.010939256113174E-3</v>
      </c>
      <c r="D156" s="24">
        <v>-0.21305120239331912</v>
      </c>
      <c r="F156" s="24">
        <v>90.689655172413794</v>
      </c>
      <c r="G156" s="24">
        <v>6.4966511728311666E-2</v>
      </c>
    </row>
    <row r="157" spans="1:7" x14ac:dyDescent="0.2">
      <c r="A157" s="24">
        <v>133</v>
      </c>
      <c r="B157" s="24">
        <v>7.8661088399440401E-2</v>
      </c>
      <c r="C157" s="24">
        <v>4.0928726294718748E-3</v>
      </c>
      <c r="D157" s="24">
        <v>0.10885008699651157</v>
      </c>
      <c r="F157" s="24">
        <v>91.379310344827587</v>
      </c>
      <c r="G157" s="24">
        <v>6.7294460305904913E-2</v>
      </c>
    </row>
    <row r="158" spans="1:7" x14ac:dyDescent="0.2">
      <c r="A158" s="24">
        <v>134</v>
      </c>
      <c r="B158" s="24">
        <v>-3.7182951603784979E-2</v>
      </c>
      <c r="C158" s="24">
        <v>2.920900576464075E-2</v>
      </c>
      <c r="D158" s="24">
        <v>0.77681450325831636</v>
      </c>
      <c r="F158" s="24">
        <v>92.068965517241381</v>
      </c>
      <c r="G158" s="24">
        <v>7.2519409468583984E-2</v>
      </c>
    </row>
    <row r="159" spans="1:7" x14ac:dyDescent="0.2">
      <c r="A159" s="24">
        <v>135</v>
      </c>
      <c r="B159" s="24">
        <v>-8.3672495770820948E-2</v>
      </c>
      <c r="C159" s="24">
        <v>1.826023058465287E-2</v>
      </c>
      <c r="D159" s="24">
        <v>0.48563145439791033</v>
      </c>
      <c r="F159" s="24">
        <v>92.758620689655174</v>
      </c>
      <c r="G159" s="24">
        <v>7.6862402351278156E-2</v>
      </c>
    </row>
    <row r="160" spans="1:7" x14ac:dyDescent="0.2">
      <c r="A160" s="24">
        <v>136</v>
      </c>
      <c r="B160" s="24">
        <v>-8.3770623491451091E-2</v>
      </c>
      <c r="C160" s="24">
        <v>-4.1910654189172447E-2</v>
      </c>
      <c r="D160" s="24">
        <v>-1.1146152757655665</v>
      </c>
      <c r="F160" s="24">
        <v>93.448275862068968</v>
      </c>
      <c r="G160" s="24">
        <v>8.2753961028912276E-2</v>
      </c>
    </row>
    <row r="161" spans="1:7" x14ac:dyDescent="0.2">
      <c r="A161" s="24">
        <v>137</v>
      </c>
      <c r="B161" s="24">
        <v>6.8764167346005378E-2</v>
      </c>
      <c r="C161" s="24">
        <v>-5.7375520381996566E-2</v>
      </c>
      <c r="D161" s="24">
        <v>-1.5259039189441663</v>
      </c>
      <c r="F161" s="24">
        <v>94.137931034482762</v>
      </c>
      <c r="G161" s="24">
        <v>8.807716427583813E-2</v>
      </c>
    </row>
    <row r="162" spans="1:7" x14ac:dyDescent="0.2">
      <c r="A162" s="24">
        <v>138</v>
      </c>
      <c r="B162" s="24">
        <v>-5.1731917423800344E-2</v>
      </c>
      <c r="C162" s="24">
        <v>2.9714295282731808E-2</v>
      </c>
      <c r="D162" s="24">
        <v>0.79025269520364794</v>
      </c>
      <c r="F162" s="24">
        <v>94.827586206896555</v>
      </c>
      <c r="G162" s="24">
        <v>9.4707951541618762E-2</v>
      </c>
    </row>
    <row r="163" spans="1:7" x14ac:dyDescent="0.2">
      <c r="A163" s="24">
        <v>139</v>
      </c>
      <c r="B163" s="24">
        <v>0.14982973517215373</v>
      </c>
      <c r="C163" s="24">
        <v>-0.10116678937322618</v>
      </c>
      <c r="D163" s="24">
        <v>-2.6905342094299107</v>
      </c>
      <c r="F163" s="24">
        <v>95.517241379310349</v>
      </c>
      <c r="G163" s="24">
        <v>0.10466931854512723</v>
      </c>
    </row>
    <row r="164" spans="1:7" x14ac:dyDescent="0.2">
      <c r="A164" s="24">
        <v>140</v>
      </c>
      <c r="B164" s="24">
        <v>0.13570911387596057</v>
      </c>
      <c r="C164" s="24">
        <v>0.13917405017064549</v>
      </c>
      <c r="D164" s="24">
        <v>3.7013386049803354</v>
      </c>
      <c r="F164" s="24">
        <v>96.206896551724142</v>
      </c>
      <c r="G164" s="24">
        <v>0.10884474589988909</v>
      </c>
    </row>
    <row r="165" spans="1:7" x14ac:dyDescent="0.2">
      <c r="A165" s="24">
        <v>141</v>
      </c>
      <c r="B165" s="24">
        <v>1.1270947058061507E-2</v>
      </c>
      <c r="C165" s="24">
        <v>4.0011661345065203E-2</v>
      </c>
      <c r="D165" s="24">
        <v>1.0641114963910543</v>
      </c>
      <c r="F165" s="24">
        <v>96.896551724137936</v>
      </c>
      <c r="G165" s="24">
        <v>0.11858839499998282</v>
      </c>
    </row>
    <row r="166" spans="1:7" x14ac:dyDescent="0.2">
      <c r="A166" s="24">
        <v>142</v>
      </c>
      <c r="B166" s="24">
        <v>1.4729606108762011E-2</v>
      </c>
      <c r="C166" s="24">
        <v>5.4241165028621596E-3</v>
      </c>
      <c r="D166" s="24">
        <v>0.14425456315554697</v>
      </c>
      <c r="F166" s="24">
        <v>97.58620689655173</v>
      </c>
      <c r="G166" s="24">
        <v>0.12312350228770096</v>
      </c>
    </row>
    <row r="167" spans="1:7" x14ac:dyDescent="0.2">
      <c r="A167" s="24">
        <v>143</v>
      </c>
      <c r="B167" s="24">
        <v>0.11916377170230733</v>
      </c>
      <c r="C167" s="24">
        <v>-1.4494453157180093E-2</v>
      </c>
      <c r="D167" s="24">
        <v>-0.38548047544042352</v>
      </c>
      <c r="F167" s="24">
        <v>98.275862068965523</v>
      </c>
      <c r="G167" s="24">
        <v>0.27488316404660607</v>
      </c>
    </row>
    <row r="168" spans="1:7" x14ac:dyDescent="0.2">
      <c r="A168" s="24">
        <v>144</v>
      </c>
      <c r="B168" s="24">
        <v>5.6049086340386092E-2</v>
      </c>
      <c r="C168" s="24">
        <v>3.2028077935452037E-2</v>
      </c>
      <c r="D168" s="24">
        <v>0.85178782366722638</v>
      </c>
      <c r="F168" s="24">
        <v>98.965517241379317</v>
      </c>
      <c r="G168" s="24">
        <v>0.30162189326589062</v>
      </c>
    </row>
    <row r="169" spans="1:7" ht="13.5" thickBot="1" x14ac:dyDescent="0.25">
      <c r="A169" s="25">
        <v>145</v>
      </c>
      <c r="B169" s="25">
        <v>8.3882840471826342E-2</v>
      </c>
      <c r="C169" s="25">
        <v>2.4961905428062744E-2</v>
      </c>
      <c r="D169" s="25">
        <v>0.66386272513785183</v>
      </c>
      <c r="F169" s="25">
        <v>99.65517241379311</v>
      </c>
      <c r="G169" s="25">
        <v>0.31417368789875727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workbookViewId="0">
      <selection activeCell="B18" sqref="B18"/>
    </sheetView>
  </sheetViews>
  <sheetFormatPr defaultRowHeight="12.75" x14ac:dyDescent="0.2"/>
  <sheetData>
    <row r="1" spans="1:9" x14ac:dyDescent="0.2">
      <c r="A1" t="s">
        <v>8</v>
      </c>
    </row>
    <row r="2" spans="1:9" ht="13.5" thickBot="1" x14ac:dyDescent="0.25"/>
    <row r="3" spans="1:9" x14ac:dyDescent="0.2">
      <c r="A3" s="27" t="s">
        <v>9</v>
      </c>
      <c r="B3" s="27"/>
    </row>
    <row r="4" spans="1:9" x14ac:dyDescent="0.2">
      <c r="A4" s="24" t="s">
        <v>10</v>
      </c>
      <c r="B4" s="24">
        <v>0.83067301855631914</v>
      </c>
      <c r="E4">
        <f>SQRT(B4)</f>
        <v>0.91141264998699634</v>
      </c>
    </row>
    <row r="5" spans="1:9" x14ac:dyDescent="0.2">
      <c r="A5" s="24" t="s">
        <v>11</v>
      </c>
      <c r="B5" s="24">
        <v>0.69001766375746687</v>
      </c>
      <c r="E5">
        <f>SQRT(B5)</f>
        <v>0.83067301855631914</v>
      </c>
    </row>
    <row r="6" spans="1:9" x14ac:dyDescent="0.2">
      <c r="A6" s="24" t="s">
        <v>12</v>
      </c>
      <c r="B6" s="24">
        <v>0.68682196956939945</v>
      </c>
      <c r="E6">
        <f>SQRT(B6)</f>
        <v>0.82874722899651343</v>
      </c>
    </row>
    <row r="7" spans="1:9" x14ac:dyDescent="0.2">
      <c r="A7" s="24" t="s">
        <v>13</v>
      </c>
      <c r="B7" s="24">
        <v>3.2036658827237899E-2</v>
      </c>
      <c r="E7">
        <f>SQRT(B7)</f>
        <v>0.17898787340833427</v>
      </c>
    </row>
    <row r="8" spans="1:9" ht="13.5" thickBot="1" x14ac:dyDescent="0.25">
      <c r="A8" s="25" t="s">
        <v>14</v>
      </c>
      <c r="B8" s="25">
        <v>99</v>
      </c>
      <c r="E8">
        <f>SQRT(B8)</f>
        <v>9.9498743710661994</v>
      </c>
    </row>
    <row r="10" spans="1:9" ht="13.5" thickBot="1" x14ac:dyDescent="0.25">
      <c r="A10" t="s">
        <v>15</v>
      </c>
    </row>
    <row r="11" spans="1:9" x14ac:dyDescent="0.2">
      <c r="A11" s="26"/>
      <c r="B11" s="26" t="s">
        <v>20</v>
      </c>
      <c r="C11" s="26" t="s">
        <v>21</v>
      </c>
      <c r="D11" s="26" t="s">
        <v>22</v>
      </c>
      <c r="E11" s="26" t="s">
        <v>23</v>
      </c>
      <c r="F11" s="26" t="s">
        <v>24</v>
      </c>
    </row>
    <row r="12" spans="1:9" x14ac:dyDescent="0.2">
      <c r="A12" s="24" t="s">
        <v>16</v>
      </c>
      <c r="B12" s="24">
        <v>1</v>
      </c>
      <c r="C12" s="24">
        <v>0.22161003793126591</v>
      </c>
      <c r="D12" s="24">
        <v>0.22161003793126591</v>
      </c>
      <c r="E12" s="24">
        <v>215.92105600528882</v>
      </c>
      <c r="F12" s="24">
        <v>2.0696522282748949E-26</v>
      </c>
    </row>
    <row r="13" spans="1:9" x14ac:dyDescent="0.2">
      <c r="A13" s="24" t="s">
        <v>17</v>
      </c>
      <c r="B13" s="24">
        <v>97</v>
      </c>
      <c r="C13" s="24">
        <v>9.9555708354845479E-2</v>
      </c>
      <c r="D13" s="24">
        <v>1.0263475088128399E-3</v>
      </c>
      <c r="E13" s="24"/>
      <c r="F13" s="24"/>
    </row>
    <row r="14" spans="1:9" ht="13.5" thickBot="1" x14ac:dyDescent="0.25">
      <c r="A14" s="25" t="s">
        <v>18</v>
      </c>
      <c r="B14" s="25">
        <v>98</v>
      </c>
      <c r="C14" s="25">
        <v>0.32116574628611139</v>
      </c>
      <c r="D14" s="25"/>
      <c r="E14" s="25"/>
      <c r="F14" s="25"/>
    </row>
    <row r="15" spans="1:9" ht="13.5" thickBot="1" x14ac:dyDescent="0.25"/>
    <row r="16" spans="1:9" x14ac:dyDescent="0.2">
      <c r="A16" s="26"/>
      <c r="B16" s="26" t="s">
        <v>25</v>
      </c>
      <c r="C16" s="26" t="s">
        <v>13</v>
      </c>
      <c r="D16" s="26" t="s">
        <v>26</v>
      </c>
      <c r="E16" s="26" t="s">
        <v>27</v>
      </c>
      <c r="F16" s="26" t="s">
        <v>28</v>
      </c>
      <c r="G16" s="26" t="s">
        <v>29</v>
      </c>
      <c r="H16" s="26" t="s">
        <v>30</v>
      </c>
      <c r="I16" s="26" t="s">
        <v>31</v>
      </c>
    </row>
    <row r="17" spans="1:9" x14ac:dyDescent="0.2">
      <c r="A17" s="24" t="s">
        <v>19</v>
      </c>
      <c r="B17" s="24">
        <v>6.3241832017764128E-4</v>
      </c>
      <c r="C17" s="24">
        <v>3.2216954567920045E-3</v>
      </c>
      <c r="D17" s="24">
        <v>0.19629984542591444</v>
      </c>
      <c r="E17" s="24">
        <v>0.84478615777510946</v>
      </c>
      <c r="F17" s="24">
        <v>-5.7617517737017353E-3</v>
      </c>
      <c r="G17" s="24">
        <v>7.0265884140570181E-3</v>
      </c>
      <c r="H17" s="24">
        <v>-5.7617517737017353E-3</v>
      </c>
      <c r="I17" s="24">
        <v>7.0265884140570181E-3</v>
      </c>
    </row>
    <row r="18" spans="1:9" ht="13.5" thickBot="1" x14ac:dyDescent="0.25">
      <c r="A18" s="25" t="s">
        <v>32</v>
      </c>
      <c r="B18" s="39">
        <v>0.66390093759208435</v>
      </c>
      <c r="C18" s="25">
        <v>4.518099429722839E-2</v>
      </c>
      <c r="D18" s="25">
        <v>14.694252482017889</v>
      </c>
      <c r="E18" s="25">
        <v>2.0696522282748943E-26</v>
      </c>
      <c r="F18" s="25">
        <v>0.57422922081388239</v>
      </c>
      <c r="G18" s="25">
        <v>0.75357265437028631</v>
      </c>
      <c r="H18" s="25">
        <v>0.57422922081388239</v>
      </c>
      <c r="I18" s="25">
        <v>0.75357265437028631</v>
      </c>
    </row>
    <row r="22" spans="1:9" x14ac:dyDescent="0.2">
      <c r="A22" t="s">
        <v>33</v>
      </c>
      <c r="F22" t="s">
        <v>38</v>
      </c>
    </row>
    <row r="23" spans="1:9" ht="13.5" thickBot="1" x14ac:dyDescent="0.25"/>
    <row r="24" spans="1:9" x14ac:dyDescent="0.2">
      <c r="A24" s="26" t="s">
        <v>34</v>
      </c>
      <c r="B24" s="26" t="s">
        <v>35</v>
      </c>
      <c r="C24" s="26" t="s">
        <v>36</v>
      </c>
      <c r="D24" s="26" t="s">
        <v>37</v>
      </c>
      <c r="F24" s="26" t="s">
        <v>39</v>
      </c>
      <c r="G24" s="26" t="s">
        <v>40</v>
      </c>
    </row>
    <row r="25" spans="1:9" x14ac:dyDescent="0.2">
      <c r="A25" s="24">
        <v>1</v>
      </c>
      <c r="B25" s="24">
        <v>4.4545320621427256E-2</v>
      </c>
      <c r="C25" s="24">
        <v>-1.7191317539384771E-2</v>
      </c>
      <c r="D25" s="24">
        <v>-0.53937289315619696</v>
      </c>
      <c r="F25" s="24">
        <v>0.50505050505050508</v>
      </c>
      <c r="G25" s="24">
        <v>-0.16660733476121831</v>
      </c>
    </row>
    <row r="26" spans="1:9" x14ac:dyDescent="0.2">
      <c r="A26" s="24">
        <v>2</v>
      </c>
      <c r="B26" s="24">
        <v>1.1337617423324843E-2</v>
      </c>
      <c r="C26" s="24">
        <v>1.3710321445847067E-2</v>
      </c>
      <c r="D26" s="24">
        <v>0.43015759131935799</v>
      </c>
      <c r="F26" s="24">
        <v>1.5151515151515151</v>
      </c>
      <c r="G26" s="24">
        <v>-0.12568127768062354</v>
      </c>
    </row>
    <row r="27" spans="1:9" x14ac:dyDescent="0.2">
      <c r="A27" s="24">
        <v>3</v>
      </c>
      <c r="B27" s="24">
        <v>2.5581027842314048E-2</v>
      </c>
      <c r="C27" s="24">
        <v>1.2120313025769432E-2</v>
      </c>
      <c r="D27" s="24">
        <v>0.38027151134234427</v>
      </c>
      <c r="F27" s="24">
        <v>2.5252525252525255</v>
      </c>
      <c r="G27" s="24">
        <v>-0.11183303016344379</v>
      </c>
    </row>
    <row r="28" spans="1:9" x14ac:dyDescent="0.2">
      <c r="A28" s="24">
        <v>4</v>
      </c>
      <c r="B28" s="24">
        <v>5.2292254606112358E-2</v>
      </c>
      <c r="C28" s="24">
        <v>2.9213736041741392E-3</v>
      </c>
      <c r="D28" s="24">
        <v>9.1657299055971142E-2</v>
      </c>
      <c r="F28" s="24">
        <v>3.5353535353535355</v>
      </c>
      <c r="G28" s="24">
        <v>-0.11102440183706122</v>
      </c>
    </row>
    <row r="29" spans="1:9" x14ac:dyDescent="0.2">
      <c r="A29" s="24">
        <v>5</v>
      </c>
      <c r="B29" s="24">
        <v>-3.2571158092882711E-2</v>
      </c>
      <c r="C29" s="24">
        <v>5.0632485563237004E-2</v>
      </c>
      <c r="D29" s="24">
        <v>1.5885804077184102</v>
      </c>
      <c r="F29" s="24">
        <v>4.5454545454545459</v>
      </c>
      <c r="G29" s="24">
        <v>-0.10992421859792049</v>
      </c>
    </row>
    <row r="30" spans="1:9" x14ac:dyDescent="0.2">
      <c r="A30" s="24">
        <v>6</v>
      </c>
      <c r="B30" s="24">
        <v>-9.4258397950840345E-2</v>
      </c>
      <c r="C30" s="24">
        <v>-1.566582064708015E-2</v>
      </c>
      <c r="D30" s="24">
        <v>-0.49151084474611467</v>
      </c>
      <c r="F30" s="24">
        <v>5.5555555555555562</v>
      </c>
      <c r="G30" s="24">
        <v>-0.10728042848015333</v>
      </c>
    </row>
    <row r="31" spans="1:9" x14ac:dyDescent="0.2">
      <c r="A31" s="24">
        <v>7</v>
      </c>
      <c r="B31" s="24">
        <v>-4.2486657498039667E-3</v>
      </c>
      <c r="C31" s="24">
        <v>-4.8650876732962693E-2</v>
      </c>
      <c r="D31" s="24">
        <v>-1.5264079718105588</v>
      </c>
      <c r="F31" s="24">
        <v>6.5656565656565657</v>
      </c>
      <c r="G31" s="24">
        <v>-8.4260343617739847E-2</v>
      </c>
    </row>
    <row r="32" spans="1:9" x14ac:dyDescent="0.2">
      <c r="A32" s="24">
        <v>8</v>
      </c>
      <c r="B32" s="24">
        <v>-1.9354135796302678E-3</v>
      </c>
      <c r="C32" s="24">
        <v>-1.6526649260105063E-2</v>
      </c>
      <c r="D32" s="24">
        <v>-0.51851910740284057</v>
      </c>
      <c r="F32" s="24">
        <v>7.5757575757575761</v>
      </c>
      <c r="G32" s="24">
        <v>-8.2949082980751015E-2</v>
      </c>
    </row>
    <row r="33" spans="1:7" x14ac:dyDescent="0.2">
      <c r="A33" s="24">
        <v>9</v>
      </c>
      <c r="B33" s="24">
        <v>-1.4994219806851103E-2</v>
      </c>
      <c r="C33" s="24">
        <v>2.8454882946396795E-2</v>
      </c>
      <c r="D33" s="24">
        <v>0.8927641819225115</v>
      </c>
      <c r="F33" s="24">
        <v>8.5858585858585865</v>
      </c>
      <c r="G33" s="24">
        <v>-7.0441797120781954E-2</v>
      </c>
    </row>
    <row r="34" spans="1:7" x14ac:dyDescent="0.2">
      <c r="A34" s="24">
        <v>10</v>
      </c>
      <c r="B34" s="24">
        <v>4.9361829459481109E-2</v>
      </c>
      <c r="C34" s="24">
        <v>-2.405794914878253E-2</v>
      </c>
      <c r="D34" s="24">
        <v>-0.75481158474651044</v>
      </c>
      <c r="F34" s="24">
        <v>9.5959595959595969</v>
      </c>
      <c r="G34" s="24">
        <v>-6.5412265186168078E-2</v>
      </c>
    </row>
    <row r="35" spans="1:7" x14ac:dyDescent="0.2">
      <c r="A35" s="24">
        <v>11</v>
      </c>
      <c r="B35" s="24">
        <v>3.3705945334513196E-2</v>
      </c>
      <c r="C35" s="24">
        <v>1.0911120154293498E-2</v>
      </c>
      <c r="D35" s="24">
        <v>0.34233341520877913</v>
      </c>
      <c r="F35" s="24">
        <v>10.606060606060607</v>
      </c>
      <c r="G35" s="24">
        <v>-6.0142909664533027E-2</v>
      </c>
    </row>
    <row r="36" spans="1:7" x14ac:dyDescent="0.2">
      <c r="A36" s="24">
        <v>12</v>
      </c>
      <c r="B36" s="24">
        <v>3.9451947603627462E-2</v>
      </c>
      <c r="C36" s="24">
        <v>2.7842512702277451E-2</v>
      </c>
      <c r="D36" s="24">
        <v>0.87355123274065161</v>
      </c>
      <c r="F36" s="24">
        <v>11.616161616161618</v>
      </c>
      <c r="G36" s="24">
        <v>-5.9744250649290245E-2</v>
      </c>
    </row>
    <row r="37" spans="1:7" x14ac:dyDescent="0.2">
      <c r="A37" s="24">
        <v>13</v>
      </c>
      <c r="B37" s="24">
        <v>-2.6745654222199978E-2</v>
      </c>
      <c r="C37" s="24">
        <v>4.073189619693985E-2</v>
      </c>
      <c r="D37" s="24">
        <v>1.2779521200250934</v>
      </c>
      <c r="F37" s="24">
        <v>12.626262626262626</v>
      </c>
      <c r="G37" s="24">
        <v>-5.9210841840203046E-2</v>
      </c>
    </row>
    <row r="38" spans="1:7" x14ac:dyDescent="0.2">
      <c r="A38" s="24">
        <v>14</v>
      </c>
      <c r="B38" s="24">
        <v>-1.685595019210559E-2</v>
      </c>
      <c r="C38" s="24">
        <v>-9.346422201918482E-3</v>
      </c>
      <c r="D38" s="24">
        <v>-0.29324144424409804</v>
      </c>
      <c r="F38" s="24">
        <v>13.636363636363637</v>
      </c>
      <c r="G38" s="24">
        <v>-5.4837143032933175E-2</v>
      </c>
    </row>
    <row r="39" spans="1:7" x14ac:dyDescent="0.2">
      <c r="A39" s="24">
        <v>15</v>
      </c>
      <c r="B39" s="24">
        <v>1.6600713019205158E-2</v>
      </c>
      <c r="C39" s="24">
        <v>-2.1529259220354362E-2</v>
      </c>
      <c r="D39" s="24">
        <v>-0.67547462878216558</v>
      </c>
      <c r="F39" s="24">
        <v>14.646464646464647</v>
      </c>
      <c r="G39" s="24">
        <v>-5.2899542482766661E-2</v>
      </c>
    </row>
    <row r="40" spans="1:7" x14ac:dyDescent="0.2">
      <c r="A40" s="24">
        <v>16</v>
      </c>
      <c r="B40" s="24">
        <v>1.0773592639261042E-3</v>
      </c>
      <c r="C40" s="24">
        <v>1.3899501545325168E-3</v>
      </c>
      <c r="D40" s="24">
        <v>4.3609306527877464E-2</v>
      </c>
      <c r="F40" s="24">
        <v>15.656565656565657</v>
      </c>
      <c r="G40" s="24">
        <v>-4.6750333090135314E-2</v>
      </c>
    </row>
    <row r="41" spans="1:7" x14ac:dyDescent="0.2">
      <c r="A41" s="24">
        <v>17</v>
      </c>
      <c r="B41" s="24">
        <v>-3.6534678322033241E-2</v>
      </c>
      <c r="C41" s="24">
        <v>-3.1790099459889296E-3</v>
      </c>
      <c r="D41" s="24">
        <v>-9.9740568924523376E-2</v>
      </c>
      <c r="F41" s="24">
        <v>16.666666666666668</v>
      </c>
      <c r="G41" s="24">
        <v>-4.6715394915541768E-2</v>
      </c>
    </row>
    <row r="42" spans="1:7" x14ac:dyDescent="0.2">
      <c r="A42" s="24">
        <v>18</v>
      </c>
      <c r="B42" s="24">
        <v>-3.3387934620471578E-2</v>
      </c>
      <c r="C42" s="24">
        <v>-1.332746029507019E-2</v>
      </c>
      <c r="D42" s="24">
        <v>-0.41814542726628068</v>
      </c>
      <c r="F42" s="24">
        <v>17.676767676767678</v>
      </c>
      <c r="G42" s="24">
        <v>-3.9713688268022171E-2</v>
      </c>
    </row>
    <row r="43" spans="1:7" x14ac:dyDescent="0.2">
      <c r="A43" s="24">
        <v>19</v>
      </c>
      <c r="B43" s="24">
        <v>-2.623728767038172E-2</v>
      </c>
      <c r="C43" s="24">
        <v>-2.0513045419753594E-2</v>
      </c>
      <c r="D43" s="24">
        <v>-0.64359119829816869</v>
      </c>
      <c r="F43" s="24">
        <v>18.686868686868689</v>
      </c>
      <c r="G43" s="24">
        <v>-3.6752465992995441E-2</v>
      </c>
    </row>
    <row r="44" spans="1:7" x14ac:dyDescent="0.2">
      <c r="A44" s="24">
        <v>20</v>
      </c>
      <c r="B44" s="24">
        <v>3.5942016894731942E-2</v>
      </c>
      <c r="C44" s="24">
        <v>-2.1408502278564182E-2</v>
      </c>
      <c r="D44" s="24">
        <v>-0.67168591271006428</v>
      </c>
      <c r="F44" s="24">
        <v>19.696969696969699</v>
      </c>
      <c r="G44" s="24">
        <v>-3.530220129665735E-2</v>
      </c>
    </row>
    <row r="45" spans="1:7" x14ac:dyDescent="0.2">
      <c r="A45" s="24">
        <v>21</v>
      </c>
      <c r="B45" s="24">
        <v>1.2584457743291077E-2</v>
      </c>
      <c r="C45" s="24">
        <v>1.262235629005524E-2</v>
      </c>
      <c r="D45" s="24">
        <v>0.39602298166025618</v>
      </c>
      <c r="F45" s="24">
        <v>20.707070707070709</v>
      </c>
      <c r="G45" s="24">
        <v>-3.5226502815340621E-2</v>
      </c>
    </row>
    <row r="46" spans="1:7" x14ac:dyDescent="0.2">
      <c r="A46" s="24">
        <v>22</v>
      </c>
      <c r="B46" s="24">
        <v>-1.0941787793265843E-4</v>
      </c>
      <c r="C46" s="24">
        <v>2.2053033177812643E-2</v>
      </c>
      <c r="D46" s="24">
        <v>0.69190789366409933</v>
      </c>
      <c r="F46" s="24">
        <v>21.71717171717172</v>
      </c>
      <c r="G46" s="24">
        <v>-3.2153209583808615E-2</v>
      </c>
    </row>
    <row r="47" spans="1:7" x14ac:dyDescent="0.2">
      <c r="A47" s="24">
        <v>23</v>
      </c>
      <c r="B47" s="24">
        <v>-5.4856767411779047E-3</v>
      </c>
      <c r="C47" s="24">
        <v>-5.1583833047687622E-3</v>
      </c>
      <c r="D47" s="24">
        <v>-0.16184286752470295</v>
      </c>
      <c r="F47" s="24">
        <v>22.72727272727273</v>
      </c>
      <c r="G47" s="24">
        <v>-2.9575484917816485E-2</v>
      </c>
    </row>
    <row r="48" spans="1:7" x14ac:dyDescent="0.2">
      <c r="A48" s="24">
        <v>24</v>
      </c>
      <c r="B48" s="24">
        <v>-3.4633341284012333E-2</v>
      </c>
      <c r="C48" s="24">
        <v>5.8660929896880119E-3</v>
      </c>
      <c r="D48" s="24">
        <v>0.18404706562616022</v>
      </c>
      <c r="F48" s="24">
        <v>23.737373737373741</v>
      </c>
      <c r="G48" s="24">
        <v>-2.8767248294324321E-2</v>
      </c>
    </row>
    <row r="49" spans="1:7" x14ac:dyDescent="0.2">
      <c r="A49" s="24">
        <v>25</v>
      </c>
      <c r="B49" s="24">
        <v>-3.1483354147274753E-2</v>
      </c>
      <c r="C49" s="24">
        <v>-2.8659555517258274E-2</v>
      </c>
      <c r="D49" s="24">
        <v>-0.89918572794086415</v>
      </c>
      <c r="F49" s="24">
        <v>24.747474747474747</v>
      </c>
      <c r="G49" s="24">
        <v>-2.7844026171173229E-2</v>
      </c>
    </row>
    <row r="50" spans="1:7" x14ac:dyDescent="0.2">
      <c r="A50" s="24">
        <v>26</v>
      </c>
      <c r="B50" s="24">
        <v>1.0074021381036645E-3</v>
      </c>
      <c r="C50" s="24">
        <v>-1.7517211101915918E-2</v>
      </c>
      <c r="D50" s="24">
        <v>-0.54959771468489604</v>
      </c>
      <c r="F50" s="24">
        <v>25.757575757575758</v>
      </c>
      <c r="G50" s="24">
        <v>-2.6202372394024072E-2</v>
      </c>
    </row>
    <row r="51" spans="1:7" x14ac:dyDescent="0.2">
      <c r="A51" s="24">
        <v>27</v>
      </c>
      <c r="B51" s="24">
        <v>-2.7017416216641593E-2</v>
      </c>
      <c r="C51" s="24">
        <v>1.1438910628953145E-2</v>
      </c>
      <c r="D51" s="24">
        <v>0.35889269722106659</v>
      </c>
      <c r="F51" s="24">
        <v>26.767676767676768</v>
      </c>
      <c r="G51" s="24">
        <v>-2.2017622141068536E-2</v>
      </c>
    </row>
    <row r="52" spans="1:7" x14ac:dyDescent="0.2">
      <c r="A52" s="24">
        <v>28</v>
      </c>
      <c r="B52" s="24">
        <v>2.1539788748230457E-2</v>
      </c>
      <c r="C52" s="24">
        <v>-1.013167943426849E-2</v>
      </c>
      <c r="D52" s="24">
        <v>-0.31787867546934417</v>
      </c>
      <c r="F52" s="24">
        <v>27.777777777777779</v>
      </c>
      <c r="G52" s="24">
        <v>-2.1725226488804188E-2</v>
      </c>
    </row>
    <row r="53" spans="1:7" x14ac:dyDescent="0.2">
      <c r="A53" s="24">
        <v>29</v>
      </c>
      <c r="B53" s="24">
        <v>-5.6267143239521873E-2</v>
      </c>
      <c r="C53" s="24">
        <v>2.4113933655713259E-2</v>
      </c>
      <c r="D53" s="24">
        <v>0.75656808336309234</v>
      </c>
      <c r="F53" s="24">
        <v>28.787878787878789</v>
      </c>
      <c r="G53" s="24">
        <v>-2.0619287202735703E-2</v>
      </c>
    </row>
    <row r="54" spans="1:7" x14ac:dyDescent="0.2">
      <c r="A54" s="24">
        <v>30</v>
      </c>
      <c r="B54" s="24">
        <v>-7.9296283316285826E-2</v>
      </c>
      <c r="C54" s="24">
        <v>-2.7984145163867505E-2</v>
      </c>
      <c r="D54" s="24">
        <v>-0.87799491254574202</v>
      </c>
      <c r="F54" s="24">
        <v>29.797979797979799</v>
      </c>
      <c r="G54" s="24">
        <v>-1.8462062839735331E-2</v>
      </c>
    </row>
    <row r="55" spans="1:7" x14ac:dyDescent="0.2">
      <c r="A55" s="24">
        <v>31</v>
      </c>
      <c r="B55" s="24">
        <v>3.4449188502872388E-2</v>
      </c>
      <c r="C55" s="24">
        <v>-1.6761652560145234E-2</v>
      </c>
      <c r="D55" s="24">
        <v>-0.52589227176639386</v>
      </c>
      <c r="F55" s="24">
        <v>30.80808080808081</v>
      </c>
      <c r="G55" s="24">
        <v>-1.7966290271483491E-2</v>
      </c>
    </row>
    <row r="56" spans="1:7" x14ac:dyDescent="0.2">
      <c r="A56" s="24">
        <v>32</v>
      </c>
      <c r="B56" s="24">
        <v>-2.3530889266370914E-2</v>
      </c>
      <c r="C56" s="24">
        <v>2.756857981244789E-2</v>
      </c>
      <c r="D56" s="24">
        <v>0.86495666312843233</v>
      </c>
      <c r="F56" s="24">
        <v>31.81818181818182</v>
      </c>
      <c r="G56" s="24">
        <v>-1.6509808963812253E-2</v>
      </c>
    </row>
    <row r="57" spans="1:7" x14ac:dyDescent="0.2">
      <c r="A57" s="24">
        <v>33</v>
      </c>
      <c r="B57" s="24">
        <v>4.0546262364959886E-4</v>
      </c>
      <c r="C57" s="24">
        <v>-2.2130689112453788E-2</v>
      </c>
      <c r="D57" s="24">
        <v>-0.69434432740701546</v>
      </c>
      <c r="F57" s="24">
        <v>32.828282828282831</v>
      </c>
      <c r="G57" s="24">
        <v>-1.6009490016910495E-2</v>
      </c>
    </row>
    <row r="58" spans="1:7" x14ac:dyDescent="0.2">
      <c r="A58" s="24">
        <v>34</v>
      </c>
      <c r="B58" s="24">
        <v>6.7297289059280951E-2</v>
      </c>
      <c r="C58" s="24">
        <v>-1.2543961415606597E-2</v>
      </c>
      <c r="D58" s="24">
        <v>-0.39356336388267105</v>
      </c>
      <c r="F58" s="24">
        <v>33.838383838383841</v>
      </c>
      <c r="G58" s="24">
        <v>-1.5578505587688448E-2</v>
      </c>
    </row>
    <row r="59" spans="1:7" x14ac:dyDescent="0.2">
      <c r="A59" s="24">
        <v>35</v>
      </c>
      <c r="B59" s="24">
        <v>4.9098184925457748E-2</v>
      </c>
      <c r="C59" s="24">
        <v>9.5752167597152882E-3</v>
      </c>
      <c r="D59" s="24">
        <v>0.30041981101526249</v>
      </c>
      <c r="F59" s="24">
        <v>34.848484848484851</v>
      </c>
      <c r="G59" s="24">
        <v>-1.1133718248455321E-2</v>
      </c>
    </row>
    <row r="60" spans="1:7" x14ac:dyDescent="0.2">
      <c r="A60" s="24">
        <v>36</v>
      </c>
      <c r="B60" s="24">
        <v>2.9854550932644691E-2</v>
      </c>
      <c r="C60" s="24">
        <v>1.9752273143343213E-2</v>
      </c>
      <c r="D60" s="24">
        <v>0.61972217587912393</v>
      </c>
      <c r="F60" s="24">
        <v>35.858585858585862</v>
      </c>
      <c r="G60" s="24">
        <v>-1.0644060045946667E-2</v>
      </c>
    </row>
    <row r="61" spans="1:7" x14ac:dyDescent="0.2">
      <c r="A61" s="24">
        <v>37</v>
      </c>
      <c r="B61" s="24">
        <v>3.846616346401719E-2</v>
      </c>
      <c r="C61" s="24">
        <v>2.4796033313949341E-2</v>
      </c>
      <c r="D61" s="24">
        <v>0.77796877387100638</v>
      </c>
      <c r="F61" s="24">
        <v>36.868686868686872</v>
      </c>
      <c r="G61" s="24">
        <v>-1.0146648495743229E-2</v>
      </c>
    </row>
    <row r="62" spans="1:7" x14ac:dyDescent="0.2">
      <c r="A62" s="24">
        <v>38</v>
      </c>
      <c r="B62" s="24">
        <v>-4.2801100491921908E-2</v>
      </c>
      <c r="C62" s="24">
        <v>4.389519250478096E-2</v>
      </c>
      <c r="D62" s="24">
        <v>1.3771996778438431</v>
      </c>
      <c r="F62" s="24">
        <v>37.878787878787882</v>
      </c>
      <c r="G62" s="24">
        <v>-9.8295096137977975E-3</v>
      </c>
    </row>
    <row r="63" spans="1:7" x14ac:dyDescent="0.2">
      <c r="A63" s="24">
        <v>39</v>
      </c>
      <c r="B63" s="24">
        <v>-3.4119777730663485E-2</v>
      </c>
      <c r="C63" s="24">
        <v>-2.6326882623319559E-3</v>
      </c>
      <c r="D63" s="24">
        <v>-8.2599875290487221E-2</v>
      </c>
      <c r="F63" s="24">
        <v>38.888888888888893</v>
      </c>
      <c r="G63" s="24">
        <v>-7.9739458391442277E-3</v>
      </c>
    </row>
    <row r="64" spans="1:7" x14ac:dyDescent="0.2">
      <c r="A64" s="24">
        <v>40</v>
      </c>
      <c r="B64" s="24">
        <v>2.1425162379341403E-2</v>
      </c>
      <c r="C64" s="24">
        <v>-3.7434652396251898E-2</v>
      </c>
      <c r="D64" s="24">
        <v>-1.1745019961969438</v>
      </c>
      <c r="F64" s="24">
        <v>39.898989898989903</v>
      </c>
      <c r="G64" s="24">
        <v>-4.9285462011492047E-3</v>
      </c>
    </row>
    <row r="65" spans="1:7" x14ac:dyDescent="0.2">
      <c r="A65" s="24">
        <v>41</v>
      </c>
      <c r="B65" s="24">
        <v>3.452998605359979E-2</v>
      </c>
      <c r="C65" s="24">
        <v>-7.2400605714191234E-3</v>
      </c>
      <c r="D65" s="24">
        <v>-0.22715492329694895</v>
      </c>
      <c r="F65" s="24">
        <v>40.909090909090914</v>
      </c>
      <c r="G65" s="24">
        <v>-4.5906737085989512E-3</v>
      </c>
    </row>
    <row r="66" spans="1:7" x14ac:dyDescent="0.2">
      <c r="A66" s="24">
        <v>42</v>
      </c>
      <c r="B66" s="24">
        <v>-5.5964271719733033E-2</v>
      </c>
      <c r="C66" s="24">
        <v>4.5817623223989801E-2</v>
      </c>
      <c r="D66" s="24">
        <v>1.4375154166775015</v>
      </c>
      <c r="F66" s="24">
        <v>41.919191919191924</v>
      </c>
      <c r="G66" s="24">
        <v>1.0940920128590542E-3</v>
      </c>
    </row>
    <row r="67" spans="1:7" x14ac:dyDescent="0.2">
      <c r="A67" s="24">
        <v>43</v>
      </c>
      <c r="B67" s="24">
        <v>2.6621071069972028E-2</v>
      </c>
      <c r="C67" s="24">
        <v>-7.5408064868361241E-3</v>
      </c>
      <c r="D67" s="24">
        <v>-0.23659074426481538</v>
      </c>
      <c r="F67" s="24">
        <v>42.929292929292934</v>
      </c>
      <c r="G67" s="24">
        <v>2.2909517465557624E-3</v>
      </c>
    </row>
    <row r="68" spans="1:7" x14ac:dyDescent="0.2">
      <c r="A68" s="24">
        <v>44</v>
      </c>
      <c r="B68" s="24">
        <v>2.5779990923990147E-2</v>
      </c>
      <c r="C68" s="24">
        <v>5.4126884716227397E-3</v>
      </c>
      <c r="D68" s="24">
        <v>0.16982162268854409</v>
      </c>
      <c r="F68" s="24">
        <v>43.939393939393945</v>
      </c>
      <c r="G68" s="24">
        <v>2.467309418458621E-3</v>
      </c>
    </row>
    <row r="69" spans="1:7" x14ac:dyDescent="0.2">
      <c r="A69" s="24">
        <v>45</v>
      </c>
      <c r="B69" s="24">
        <v>-3.2708001379797885E-3</v>
      </c>
      <c r="C69" s="24">
        <v>1.1320213065923582E-2</v>
      </c>
      <c r="D69" s="24">
        <v>0.35516859359520009</v>
      </c>
      <c r="F69" s="24">
        <v>44.949494949494955</v>
      </c>
      <c r="G69" s="24">
        <v>2.9063753072145616E-3</v>
      </c>
    </row>
    <row r="70" spans="1:7" x14ac:dyDescent="0.2">
      <c r="A70" s="24">
        <v>46</v>
      </c>
      <c r="B70" s="24">
        <v>6.0444514882739053E-2</v>
      </c>
      <c r="C70" s="24">
        <v>-2.7844361948497827E-2</v>
      </c>
      <c r="D70" s="24">
        <v>-0.87360925233581976</v>
      </c>
      <c r="F70" s="24">
        <v>45.959595959595966</v>
      </c>
      <c r="G70" s="24">
        <v>4.0376905460769736E-3</v>
      </c>
    </row>
    <row r="71" spans="1:7" x14ac:dyDescent="0.2">
      <c r="A71" s="24">
        <v>47</v>
      </c>
      <c r="B71" s="24">
        <v>-2.9724249354234839E-3</v>
      </c>
      <c r="C71" s="24">
        <v>1.1215645234653314E-2</v>
      </c>
      <c r="D71" s="24">
        <v>0.35188780644470385</v>
      </c>
      <c r="F71" s="24">
        <v>46.969696969696976</v>
      </c>
      <c r="G71" s="24">
        <v>4.2698613121653723E-3</v>
      </c>
    </row>
    <row r="72" spans="1:7" x14ac:dyDescent="0.2">
      <c r="A72" s="24">
        <v>48</v>
      </c>
      <c r="B72" s="24">
        <v>-4.9845192360017929E-2</v>
      </c>
      <c r="C72" s="24">
        <v>-4.9919506729152463E-3</v>
      </c>
      <c r="D72" s="24">
        <v>-0.15662108915008024</v>
      </c>
      <c r="F72" s="24">
        <v>47.979797979797986</v>
      </c>
      <c r="G72" s="24">
        <v>8.0494129279437936E-3</v>
      </c>
    </row>
    <row r="73" spans="1:7" x14ac:dyDescent="0.2">
      <c r="A73" s="24">
        <v>49</v>
      </c>
      <c r="B73" s="24">
        <v>-5.1659686851945601E-2</v>
      </c>
      <c r="C73" s="24">
        <v>-8.0845637973446446E-3</v>
      </c>
      <c r="D73" s="24">
        <v>-0.25365098139160336</v>
      </c>
      <c r="F73" s="24">
        <v>48.98989898989899</v>
      </c>
      <c r="G73" s="24">
        <v>8.2432202992298309E-3</v>
      </c>
    </row>
    <row r="74" spans="1:7" x14ac:dyDescent="0.2">
      <c r="A74" s="24">
        <v>50</v>
      </c>
      <c r="B74" s="24">
        <v>8.2340437013162047E-3</v>
      </c>
      <c r="C74" s="24">
        <v>-1.8063553315114E-2</v>
      </c>
      <c r="D74" s="24">
        <v>-0.5667390524276783</v>
      </c>
      <c r="F74" s="24">
        <v>50</v>
      </c>
      <c r="G74" s="24">
        <v>1.1388646964008811E-2</v>
      </c>
    </row>
    <row r="75" spans="1:7" x14ac:dyDescent="0.2">
      <c r="A75" s="24">
        <v>51</v>
      </c>
      <c r="B75" s="24">
        <v>1.8957909948791932E-2</v>
      </c>
      <c r="C75" s="24">
        <v>-7.4037663921424236E-3</v>
      </c>
      <c r="D75" s="24">
        <v>-0.23229114871700457</v>
      </c>
      <c r="F75" s="24">
        <v>51.01010101010101</v>
      </c>
      <c r="G75" s="24">
        <v>1.1408109313961967E-2</v>
      </c>
    </row>
    <row r="76" spans="1:7" x14ac:dyDescent="0.2">
      <c r="A76" s="24">
        <v>52</v>
      </c>
      <c r="B76" s="24">
        <v>-1.9474600151276979E-2</v>
      </c>
      <c r="C76" s="24">
        <v>1.5083098797934874E-3</v>
      </c>
      <c r="D76" s="24">
        <v>4.7322810586011857E-2</v>
      </c>
      <c r="F76" s="24">
        <v>52.020202020202021</v>
      </c>
      <c r="G76" s="24">
        <v>1.1554143556649509E-2</v>
      </c>
    </row>
    <row r="77" spans="1:7" x14ac:dyDescent="0.2">
      <c r="A77" s="24">
        <v>53</v>
      </c>
      <c r="B77" s="24">
        <v>2.9529447769766761E-2</v>
      </c>
      <c r="C77" s="24">
        <v>-3.5539613665062399E-3</v>
      </c>
      <c r="D77" s="24">
        <v>-0.11150456735071293</v>
      </c>
      <c r="F77" s="24">
        <v>53.030303030303031</v>
      </c>
      <c r="G77" s="24">
        <v>1.2638398871722849E-2</v>
      </c>
    </row>
    <row r="78" spans="1:7" x14ac:dyDescent="0.2">
      <c r="A78" s="24">
        <v>54</v>
      </c>
      <c r="B78" s="24">
        <v>5.069627379043317E-2</v>
      </c>
      <c r="C78" s="24">
        <v>2.1823135678150814E-2</v>
      </c>
      <c r="D78" s="24">
        <v>0.68469492239311358</v>
      </c>
      <c r="F78" s="24">
        <v>54.040404040404042</v>
      </c>
      <c r="G78" s="24">
        <v>1.3460663139545694E-2</v>
      </c>
    </row>
    <row r="79" spans="1:7" x14ac:dyDescent="0.2">
      <c r="A79" s="24">
        <v>55</v>
      </c>
      <c r="B79" s="24">
        <v>-5.9982664032111454E-3</v>
      </c>
      <c r="C79" s="24">
        <v>1.8636665274933996E-2</v>
      </c>
      <c r="D79" s="24">
        <v>0.58472028366038298</v>
      </c>
      <c r="F79" s="24">
        <v>55.050505050505052</v>
      </c>
      <c r="G79" s="24">
        <v>1.3779745598017593E-2</v>
      </c>
    </row>
    <row r="80" spans="1:7" x14ac:dyDescent="0.2">
      <c r="A80" s="24">
        <v>56</v>
      </c>
      <c r="B80" s="24">
        <v>-6.1580387926795724E-3</v>
      </c>
      <c r="C80" s="24">
        <v>-1.4461248410056131E-2</v>
      </c>
      <c r="D80" s="24">
        <v>-0.45371771975666553</v>
      </c>
      <c r="F80" s="24">
        <v>56.060606060606062</v>
      </c>
      <c r="G80" s="24">
        <v>1.398624197473987E-2</v>
      </c>
    </row>
    <row r="81" spans="1:7" x14ac:dyDescent="0.2">
      <c r="A81" s="24">
        <v>57</v>
      </c>
      <c r="B81" s="24">
        <v>6.8478056429664966E-2</v>
      </c>
      <c r="C81" s="24">
        <v>-3.7447431038687987E-2</v>
      </c>
      <c r="D81" s="24">
        <v>-1.1749029226137571</v>
      </c>
      <c r="F81" s="24">
        <v>57.070707070707073</v>
      </c>
      <c r="G81" s="24">
        <v>1.4533514616167758E-2</v>
      </c>
    </row>
    <row r="82" spans="1:7" x14ac:dyDescent="0.2">
      <c r="A82" s="24">
        <v>58</v>
      </c>
      <c r="B82" s="24">
        <v>4.1841833867028819E-2</v>
      </c>
      <c r="C82" s="24">
        <v>-1.3253873743726313E-2</v>
      </c>
      <c r="D82" s="24">
        <v>-0.41583666931304042</v>
      </c>
      <c r="F82" s="24">
        <v>58.080808080808083</v>
      </c>
      <c r="G82" s="24">
        <v>1.552022875909697E-2</v>
      </c>
    </row>
    <row r="83" spans="1:7" x14ac:dyDescent="0.2">
      <c r="A83" s="24">
        <v>59</v>
      </c>
      <c r="B83" s="24">
        <v>-5.7386201793461433E-2</v>
      </c>
      <c r="C83" s="24">
        <v>4.6252483545006114E-2</v>
      </c>
      <c r="D83" s="24">
        <v>1.4511590404967958</v>
      </c>
      <c r="F83" s="24">
        <v>59.090909090909093</v>
      </c>
      <c r="G83" s="24">
        <v>1.7687535942727154E-2</v>
      </c>
    </row>
    <row r="84" spans="1:7" x14ac:dyDescent="0.2">
      <c r="A84" s="24">
        <v>60</v>
      </c>
      <c r="B84" s="24">
        <v>-2.5922807512704822E-2</v>
      </c>
      <c r="C84" s="24">
        <v>2.1332133804105872E-2</v>
      </c>
      <c r="D84" s="24">
        <v>0.66928987267880224</v>
      </c>
      <c r="F84" s="24">
        <v>60.101010101010104</v>
      </c>
      <c r="G84" s="24">
        <v>1.8061327470354292E-2</v>
      </c>
    </row>
    <row r="85" spans="1:7" x14ac:dyDescent="0.2">
      <c r="A85" s="24">
        <v>61</v>
      </c>
      <c r="B85" s="24">
        <v>4.2767955575508138E-2</v>
      </c>
      <c r="C85" s="24">
        <v>-1.8025466429601181E-2</v>
      </c>
      <c r="D85" s="24">
        <v>-0.56554408679556223</v>
      </c>
      <c r="F85" s="24">
        <v>61.111111111111114</v>
      </c>
      <c r="G85" s="24">
        <v>1.9080264583135904E-2</v>
      </c>
    </row>
    <row r="86" spans="1:7" x14ac:dyDescent="0.2">
      <c r="A86" s="24">
        <v>62</v>
      </c>
      <c r="B86" s="24">
        <v>2.9322579725732954E-2</v>
      </c>
      <c r="C86" s="24">
        <v>4.5124693230700064E-3</v>
      </c>
      <c r="D86" s="24">
        <v>0.14157749273648501</v>
      </c>
      <c r="F86" s="24">
        <v>62.121212121212125</v>
      </c>
      <c r="G86" s="24">
        <v>2.015372261162417E-2</v>
      </c>
    </row>
    <row r="87" spans="1:7" x14ac:dyDescent="0.2">
      <c r="A87" s="24">
        <v>63</v>
      </c>
      <c r="B87" s="24">
        <v>7.4238866574419804E-2</v>
      </c>
      <c r="C87" s="24">
        <v>-1.9816432553345829E-2</v>
      </c>
      <c r="D87" s="24">
        <v>-0.62173515984716621</v>
      </c>
      <c r="F87" s="24">
        <v>63.131313131313135</v>
      </c>
      <c r="G87" s="24">
        <v>2.0282682164653371E-2</v>
      </c>
    </row>
    <row r="88" spans="1:7" x14ac:dyDescent="0.2">
      <c r="A88" s="24">
        <v>64</v>
      </c>
      <c r="B88" s="24">
        <v>3.5711011388733102E-2</v>
      </c>
      <c r="C88" s="24">
        <v>2.9255500339578563E-2</v>
      </c>
      <c r="D88" s="24">
        <v>0.91788333399926836</v>
      </c>
      <c r="F88" s="24">
        <v>64.141414141414145</v>
      </c>
      <c r="G88" s="24">
        <v>2.1943615299879985E-2</v>
      </c>
    </row>
    <row r="89" spans="1:7" x14ac:dyDescent="0.2">
      <c r="A89" s="24">
        <v>65</v>
      </c>
      <c r="B89" s="24">
        <v>-3.2541801337337257E-2</v>
      </c>
      <c r="C89" s="24">
        <v>3.6811662649502627E-2</v>
      </c>
      <c r="D89" s="24">
        <v>1.1549558630200667</v>
      </c>
      <c r="F89" s="24">
        <v>65.151515151515156</v>
      </c>
      <c r="G89" s="24">
        <v>2.3899569198845713E-2</v>
      </c>
    </row>
    <row r="90" spans="1:7" x14ac:dyDescent="0.2">
      <c r="A90" s="24">
        <v>66</v>
      </c>
      <c r="B90" s="24">
        <v>2.7985424079240213E-2</v>
      </c>
      <c r="C90" s="24">
        <v>-3.5734373904020948E-3</v>
      </c>
      <c r="D90" s="24">
        <v>-0.11211562228189086</v>
      </c>
      <c r="F90" s="24">
        <v>66.161616161616166</v>
      </c>
      <c r="G90" s="24">
        <v>2.4411986688838119E-2</v>
      </c>
    </row>
    <row r="91" spans="1:7" x14ac:dyDescent="0.2">
      <c r="A91" s="24">
        <v>67</v>
      </c>
      <c r="B91" s="24">
        <v>-1.3301441669980521E-2</v>
      </c>
      <c r="C91" s="24">
        <v>1.6207816977195082E-2</v>
      </c>
      <c r="D91" s="24">
        <v>0.50851583159394609</v>
      </c>
      <c r="F91" s="24">
        <v>67.171717171717177</v>
      </c>
      <c r="G91" s="24">
        <v>2.4742489145906956E-2</v>
      </c>
    </row>
    <row r="92" spans="1:7" x14ac:dyDescent="0.2">
      <c r="A92" s="24">
        <v>68</v>
      </c>
      <c r="B92" s="24">
        <v>-7.9689126043898051E-2</v>
      </c>
      <c r="C92" s="24">
        <v>-3.2599569368529646E-3</v>
      </c>
      <c r="D92" s="24">
        <v>-0.10228025865770396</v>
      </c>
      <c r="F92" s="24">
        <v>68.181818181818187</v>
      </c>
      <c r="G92" s="24">
        <v>2.504793886917191E-2</v>
      </c>
    </row>
    <row r="93" spans="1:7" x14ac:dyDescent="0.2">
      <c r="A93" s="24">
        <v>69</v>
      </c>
      <c r="B93" s="24">
        <v>-4.2668616655206916E-2</v>
      </c>
      <c r="C93" s="24">
        <v>-2.7773180465575038E-2</v>
      </c>
      <c r="D93" s="24">
        <v>-0.87137595274750979</v>
      </c>
      <c r="F93" s="24">
        <v>69.191919191919197</v>
      </c>
      <c r="G93" s="24">
        <v>2.5206814033346316E-2</v>
      </c>
    </row>
    <row r="94" spans="1:7" x14ac:dyDescent="0.2">
      <c r="A94" s="24">
        <v>70</v>
      </c>
      <c r="B94" s="24">
        <v>-6.3061695298596246E-2</v>
      </c>
      <c r="C94" s="24">
        <v>3.8508534583931997E-3</v>
      </c>
      <c r="D94" s="24">
        <v>0.12081947565773475</v>
      </c>
      <c r="F94" s="24">
        <v>70.202020202020208</v>
      </c>
      <c r="G94" s="24">
        <v>2.5303880310698579E-2</v>
      </c>
    </row>
    <row r="95" spans="1:7" x14ac:dyDescent="0.2">
      <c r="A95" s="24">
        <v>71</v>
      </c>
      <c r="B95" s="24">
        <v>5.1572344716376027E-2</v>
      </c>
      <c r="C95" s="24">
        <v>-2.3624619609828916E-2</v>
      </c>
      <c r="D95" s="24">
        <v>-0.74121598879640405</v>
      </c>
      <c r="F95" s="24">
        <v>71.212121212121218</v>
      </c>
      <c r="G95" s="24">
        <v>2.5975486403260521E-2</v>
      </c>
    </row>
    <row r="96" spans="1:7" x14ac:dyDescent="0.2">
      <c r="A96" s="24">
        <v>72</v>
      </c>
      <c r="B96" s="24">
        <v>-4.8354429313887705E-2</v>
      </c>
      <c r="C96" s="24">
        <v>1.3127926498547084E-2</v>
      </c>
      <c r="D96" s="24">
        <v>0.41188510888948693</v>
      </c>
      <c r="F96" s="24">
        <v>72.222222222222229</v>
      </c>
      <c r="G96" s="24">
        <v>2.7289925482180667E-2</v>
      </c>
    </row>
    <row r="97" spans="1:7" x14ac:dyDescent="0.2">
      <c r="A97" s="24">
        <v>73</v>
      </c>
      <c r="B97" s="24">
        <v>2.6712883607621994E-2</v>
      </c>
      <c r="C97" s="24">
        <v>-5.6288368525438476E-2</v>
      </c>
      <c r="D97" s="24">
        <v>-1.7660321911367871</v>
      </c>
      <c r="F97" s="24">
        <v>73.232323232323239</v>
      </c>
      <c r="G97" s="24">
        <v>2.7354003082042486E-2</v>
      </c>
    </row>
    <row r="98" spans="1:7" x14ac:dyDescent="0.2">
      <c r="A98" s="24">
        <v>74</v>
      </c>
      <c r="B98" s="24">
        <v>8.9923848365770116E-3</v>
      </c>
      <c r="C98" s="24">
        <v>1.1290297328076359E-2</v>
      </c>
      <c r="D98" s="24">
        <v>0.35422999548969752</v>
      </c>
      <c r="F98" s="24">
        <v>74.242424242424249</v>
      </c>
      <c r="G98" s="24">
        <v>2.7947725106547111E-2</v>
      </c>
    </row>
    <row r="99" spans="1:7" x14ac:dyDescent="0.2">
      <c r="A99" s="24">
        <v>75</v>
      </c>
      <c r="B99" s="24">
        <v>-7.0479997024541774E-3</v>
      </c>
      <c r="C99" s="24">
        <v>2.2568228461551147E-2</v>
      </c>
      <c r="D99" s="24">
        <v>0.70807200500075784</v>
      </c>
      <c r="F99" s="24">
        <v>75.25252525252526</v>
      </c>
      <c r="G99" s="24">
        <v>2.8587960123302506E-2</v>
      </c>
    </row>
    <row r="100" spans="1:7" x14ac:dyDescent="0.2">
      <c r="A100" s="24">
        <v>76</v>
      </c>
      <c r="B100" s="24">
        <v>5.3430683598735811E-2</v>
      </c>
      <c r="C100" s="24">
        <v>-1.8126966887662056E-2</v>
      </c>
      <c r="D100" s="24">
        <v>-0.5687286359492586</v>
      </c>
      <c r="F100" s="24">
        <v>76.26262626262627</v>
      </c>
      <c r="G100" s="24">
        <v>3.1030625390976976E-2</v>
      </c>
    </row>
    <row r="101" spans="1:7" x14ac:dyDescent="0.2">
      <c r="A101" s="24">
        <v>77</v>
      </c>
      <c r="B101" s="24">
        <v>-2.5041208572448112E-2</v>
      </c>
      <c r="C101" s="24">
        <v>3.8820954170465702E-2</v>
      </c>
      <c r="D101" s="24">
        <v>1.2179968357886293</v>
      </c>
      <c r="F101" s="24">
        <v>77.27272727272728</v>
      </c>
      <c r="G101" s="24">
        <v>3.1192679395612887E-2</v>
      </c>
    </row>
    <row r="102" spans="1:7" x14ac:dyDescent="0.2">
      <c r="A102" s="24">
        <v>78</v>
      </c>
      <c r="B102" s="24">
        <v>-6.844203650940886E-2</v>
      </c>
      <c r="C102" s="24">
        <v>-4.2582365327652361E-2</v>
      </c>
      <c r="D102" s="24">
        <v>-1.3360100836711049</v>
      </c>
      <c r="F102" s="24">
        <v>78.282828282828291</v>
      </c>
      <c r="G102" s="24">
        <v>3.2600152934241226E-2</v>
      </c>
    </row>
    <row r="103" spans="1:7" x14ac:dyDescent="0.2">
      <c r="A103" s="24">
        <v>79</v>
      </c>
      <c r="B103" s="24">
        <v>-7.8459787839978978E-2</v>
      </c>
      <c r="C103" s="24">
        <v>-8.8147546921239328E-2</v>
      </c>
      <c r="D103" s="24">
        <v>-2.7656052131320212</v>
      </c>
      <c r="F103" s="24">
        <v>79.292929292929301</v>
      </c>
      <c r="G103" s="24">
        <v>3.3835049048802961E-2</v>
      </c>
    </row>
    <row r="104" spans="1:7" x14ac:dyDescent="0.2">
      <c r="A104" s="24">
        <v>80</v>
      </c>
      <c r="B104" s="24">
        <v>-4.8495013316914304E-2</v>
      </c>
      <c r="C104" s="24">
        <v>-6.3338016846529482E-2</v>
      </c>
      <c r="D104" s="24">
        <v>-1.9872129820778786</v>
      </c>
      <c r="F104" s="24">
        <v>80.303030303030312</v>
      </c>
      <c r="G104" s="24">
        <v>3.5303716711073754E-2</v>
      </c>
    </row>
    <row r="105" spans="1:7" x14ac:dyDescent="0.2">
      <c r="A105" s="24">
        <v>81</v>
      </c>
      <c r="B105" s="24">
        <v>-4.302823462528909E-2</v>
      </c>
      <c r="C105" s="24">
        <v>-4.1232108992450757E-2</v>
      </c>
      <c r="D105" s="24">
        <v>-1.2936461598850613</v>
      </c>
      <c r="F105" s="24">
        <v>81.313131313131322</v>
      </c>
      <c r="G105" s="24">
        <v>3.770134086808348E-2</v>
      </c>
    </row>
    <row r="106" spans="1:7" x14ac:dyDescent="0.2">
      <c r="A106" s="24">
        <v>82</v>
      </c>
      <c r="B106" s="24">
        <v>1.6994582955805842E-2</v>
      </c>
      <c r="C106" s="24">
        <v>2.0745745027041271E-2</v>
      </c>
      <c r="D106" s="24">
        <v>0.65089208493070994</v>
      </c>
      <c r="F106" s="24">
        <v>82.323232323232332</v>
      </c>
      <c r="G106" s="24">
        <v>3.7740327982847113E-2</v>
      </c>
    </row>
    <row r="107" spans="1:7" x14ac:dyDescent="0.2">
      <c r="A107" s="24">
        <v>83</v>
      </c>
      <c r="B107" s="24">
        <v>3.6658902883773319E-2</v>
      </c>
      <c r="C107" s="24">
        <v>-1.2759333684927605E-2</v>
      </c>
      <c r="D107" s="24">
        <v>-0.40032061001829478</v>
      </c>
      <c r="F107" s="24">
        <v>83.333333333333343</v>
      </c>
      <c r="G107" s="24">
        <v>4.4617065488806694E-2</v>
      </c>
    </row>
    <row r="108" spans="1:7" x14ac:dyDescent="0.2">
      <c r="A108" s="24">
        <v>84</v>
      </c>
      <c r="B108" s="24">
        <v>-7.465146241432441E-2</v>
      </c>
      <c r="C108" s="24">
        <v>3.934926111766706E-2</v>
      </c>
      <c r="D108" s="24">
        <v>1.2345723219858735</v>
      </c>
      <c r="F108" s="24">
        <v>84.343434343434353</v>
      </c>
      <c r="G108" s="24">
        <v>4.8662945798927541E-2</v>
      </c>
    </row>
    <row r="109" spans="1:7" x14ac:dyDescent="0.2">
      <c r="A109" s="24">
        <v>85</v>
      </c>
      <c r="B109" s="24">
        <v>-2.2546397391425287E-2</v>
      </c>
      <c r="C109" s="24">
        <v>2.4837349137981048E-2</v>
      </c>
      <c r="D109" s="24">
        <v>0.77926504656738704</v>
      </c>
      <c r="F109" s="24">
        <v>85.353535353535364</v>
      </c>
      <c r="G109" s="24">
        <v>4.9606824075987904E-2</v>
      </c>
    </row>
    <row r="110" spans="1:7" x14ac:dyDescent="0.2">
      <c r="A110" s="24">
        <v>86</v>
      </c>
      <c r="B110" s="24">
        <v>-1.8289500194191483E-2</v>
      </c>
      <c r="C110" s="24">
        <v>-9.5545259769817467E-3</v>
      </c>
      <c r="D110" s="24">
        <v>-0.2997706433572811</v>
      </c>
      <c r="F110" s="24">
        <v>86.363636363636374</v>
      </c>
      <c r="G110" s="24">
        <v>5.1282608403126706E-2</v>
      </c>
    </row>
    <row r="111" spans="1:7" x14ac:dyDescent="0.2">
      <c r="A111" s="24">
        <v>87</v>
      </c>
      <c r="B111" s="24">
        <v>7.3718558760968167E-2</v>
      </c>
      <c r="C111" s="24">
        <v>9.0354022679441093E-3</v>
      </c>
      <c r="D111" s="24">
        <v>0.28348327874964518</v>
      </c>
      <c r="F111" s="24">
        <v>87.373737373737384</v>
      </c>
      <c r="G111" s="24">
        <v>5.4422434021073975E-2</v>
      </c>
    </row>
    <row r="112" spans="1:7" x14ac:dyDescent="0.2">
      <c r="A112" s="24">
        <v>88</v>
      </c>
      <c r="B112" s="24">
        <v>-3.4496827866584631E-2</v>
      </c>
      <c r="C112" s="24">
        <v>2.6522882027440402E-2</v>
      </c>
      <c r="D112" s="24">
        <v>0.83214818068522456</v>
      </c>
      <c r="F112" s="24">
        <v>88.383838383838395</v>
      </c>
      <c r="G112" s="24">
        <v>5.4753327643674354E-2</v>
      </c>
    </row>
    <row r="113" spans="1:7" x14ac:dyDescent="0.2">
      <c r="A113" s="24">
        <v>89</v>
      </c>
      <c r="B113" s="24">
        <v>-7.7924905789578475E-2</v>
      </c>
      <c r="C113" s="24">
        <v>1.2512640603410397E-2</v>
      </c>
      <c r="D113" s="24">
        <v>0.39258068195317009</v>
      </c>
      <c r="F113" s="24">
        <v>89.393939393939405</v>
      </c>
      <c r="G113" s="24">
        <v>5.5213628210286497E-2</v>
      </c>
    </row>
    <row r="114" spans="1:7" x14ac:dyDescent="0.2">
      <c r="A114" s="24">
        <v>90</v>
      </c>
      <c r="B114" s="24">
        <v>-7.8016571525913084E-2</v>
      </c>
      <c r="C114" s="24">
        <v>-4.7664706154710454E-2</v>
      </c>
      <c r="D114" s="24">
        <v>-1.4954671392234791</v>
      </c>
      <c r="F114" s="24">
        <v>90.404040404040416</v>
      </c>
      <c r="G114" s="24">
        <v>5.8673401685173036E-2</v>
      </c>
    </row>
    <row r="115" spans="1:7" x14ac:dyDescent="0.2">
      <c r="A115" s="24">
        <v>91</v>
      </c>
      <c r="B115" s="24">
        <v>6.4473377582980787E-2</v>
      </c>
      <c r="C115" s="24">
        <v>-5.3084730618971974E-2</v>
      </c>
      <c r="D115" s="24">
        <v>-1.6655189266777364</v>
      </c>
      <c r="F115" s="24">
        <v>91.414141414141426</v>
      </c>
      <c r="G115" s="24">
        <v>6.3262196777966531E-2</v>
      </c>
    </row>
    <row r="116" spans="1:7" x14ac:dyDescent="0.2">
      <c r="A116" s="24">
        <v>92</v>
      </c>
      <c r="B116" s="24">
        <v>-4.8087703678583053E-2</v>
      </c>
      <c r="C116" s="24">
        <v>2.6070081537514517E-2</v>
      </c>
      <c r="D116" s="24">
        <v>0.81794168896553243</v>
      </c>
      <c r="F116" s="24">
        <v>92.424242424242436</v>
      </c>
      <c r="G116" s="24">
        <v>6.4966511728311666E-2</v>
      </c>
    </row>
    <row r="117" spans="1:7" x14ac:dyDescent="0.2">
      <c r="A117" s="24">
        <v>93</v>
      </c>
      <c r="B117" s="24">
        <v>0.14020055149926081</v>
      </c>
      <c r="C117" s="24">
        <v>-9.1537605700333258E-2</v>
      </c>
      <c r="D117" s="24">
        <v>-2.8719673815615443</v>
      </c>
      <c r="F117" s="24">
        <v>93.434343434343447</v>
      </c>
      <c r="G117" s="24">
        <v>6.7294460305904913E-2</v>
      </c>
    </row>
    <row r="118" spans="1:7" x14ac:dyDescent="0.2">
      <c r="A118" s="24">
        <v>94</v>
      </c>
      <c r="B118" s="24">
        <v>0.1270098125286046</v>
      </c>
      <c r="C118" s="24">
        <v>0.14787335151800146</v>
      </c>
      <c r="D118" s="24">
        <v>4.6394860223041459</v>
      </c>
      <c r="F118" s="24">
        <v>94.444444444444457</v>
      </c>
      <c r="G118" s="24">
        <v>7.2519409468583984E-2</v>
      </c>
    </row>
    <row r="119" spans="1:7" x14ac:dyDescent="0.2">
      <c r="A119" s="24">
        <v>95</v>
      </c>
      <c r="B119" s="24">
        <v>1.0766246324871314E-2</v>
      </c>
      <c r="C119" s="24">
        <v>4.0516362078255388E-2</v>
      </c>
      <c r="D119" s="24">
        <v>1.2711897959098897</v>
      </c>
      <c r="F119" s="24">
        <v>95.454545454545467</v>
      </c>
      <c r="G119" s="24">
        <v>8.2753961028912276E-2</v>
      </c>
    </row>
    <row r="120" spans="1:7" x14ac:dyDescent="0.2">
      <c r="A120" s="24">
        <v>96</v>
      </c>
      <c r="B120" s="24">
        <v>1.3997143023346427E-2</v>
      </c>
      <c r="C120" s="24">
        <v>6.1565795882777431E-3</v>
      </c>
      <c r="D120" s="24">
        <v>0.19316100333020736</v>
      </c>
      <c r="F120" s="24">
        <v>96.464646464646478</v>
      </c>
      <c r="G120" s="24">
        <v>8.807716427583813E-2</v>
      </c>
    </row>
    <row r="121" spans="1:7" x14ac:dyDescent="0.2">
      <c r="A121" s="24">
        <v>97</v>
      </c>
      <c r="B121" s="24">
        <v>0.11155402731809928</v>
      </c>
      <c r="C121" s="24">
        <v>-6.8847087729720507E-3</v>
      </c>
      <c r="D121" s="24">
        <v>-0.21600585766090613</v>
      </c>
      <c r="F121" s="24">
        <v>97.474747474747474</v>
      </c>
      <c r="G121" s="24">
        <v>0.10466931854512723</v>
      </c>
    </row>
    <row r="122" spans="1:7" x14ac:dyDescent="0.2">
      <c r="A122" s="24">
        <v>98</v>
      </c>
      <c r="B122" s="24">
        <v>5.2595620151649536E-2</v>
      </c>
      <c r="C122" s="24">
        <v>3.5481544124188594E-2</v>
      </c>
      <c r="D122" s="24">
        <v>1.113223757519969</v>
      </c>
      <c r="F122" s="24">
        <v>98.484848484848484</v>
      </c>
      <c r="G122" s="24">
        <v>0.10884474589988909</v>
      </c>
    </row>
    <row r="123" spans="1:7" ht="13.5" thickBot="1" x14ac:dyDescent="0.25">
      <c r="A123" s="25">
        <v>99</v>
      </c>
      <c r="B123" s="25">
        <v>7.85964438845424E-2</v>
      </c>
      <c r="C123" s="25">
        <v>3.0248302015346687E-2</v>
      </c>
      <c r="D123" s="25">
        <v>0.94903221546007444</v>
      </c>
      <c r="F123" s="25">
        <v>99.494949494949495</v>
      </c>
      <c r="G123" s="25">
        <v>0.27488316404660607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69"/>
  <sheetViews>
    <sheetView workbookViewId="0">
      <selection activeCell="E32" sqref="E32"/>
    </sheetView>
  </sheetViews>
  <sheetFormatPr defaultRowHeight="12.75" x14ac:dyDescent="0.2"/>
  <sheetData>
    <row r="1" spans="1:9" x14ac:dyDescent="0.2">
      <c r="A1" t="s">
        <v>8</v>
      </c>
    </row>
    <row r="2" spans="1:9" ht="13.5" thickBot="1" x14ac:dyDescent="0.25"/>
    <row r="3" spans="1:9" x14ac:dyDescent="0.2">
      <c r="A3" s="27" t="s">
        <v>9</v>
      </c>
      <c r="B3" s="27"/>
    </row>
    <row r="4" spans="1:9" x14ac:dyDescent="0.2">
      <c r="A4" s="24" t="s">
        <v>10</v>
      </c>
      <c r="B4" s="24">
        <v>0.70174777643615949</v>
      </c>
    </row>
    <row r="5" spans="1:9" x14ac:dyDescent="0.2">
      <c r="A5" s="24" t="s">
        <v>11</v>
      </c>
      <c r="B5" s="24">
        <v>0.49244994173309414</v>
      </c>
    </row>
    <row r="6" spans="1:9" x14ac:dyDescent="0.2">
      <c r="A6" s="24" t="s">
        <v>12</v>
      </c>
      <c r="B6" s="24">
        <v>0.48890064062633259</v>
      </c>
    </row>
    <row r="7" spans="1:9" x14ac:dyDescent="0.2">
      <c r="A7" s="24" t="s">
        <v>13</v>
      </c>
      <c r="B7" s="24">
        <v>5.0710640855054848E-2</v>
      </c>
    </row>
    <row r="8" spans="1:9" ht="13.5" thickBot="1" x14ac:dyDescent="0.25">
      <c r="A8" s="25" t="s">
        <v>14</v>
      </c>
      <c r="B8" s="25">
        <v>145</v>
      </c>
    </row>
    <row r="10" spans="1:9" ht="13.5" thickBot="1" x14ac:dyDescent="0.25">
      <c r="A10" t="s">
        <v>15</v>
      </c>
    </row>
    <row r="11" spans="1:9" x14ac:dyDescent="0.2">
      <c r="A11" s="26"/>
      <c r="B11" s="26" t="s">
        <v>20</v>
      </c>
      <c r="C11" s="26" t="s">
        <v>21</v>
      </c>
      <c r="D11" s="26" t="s">
        <v>22</v>
      </c>
      <c r="E11" s="26" t="s">
        <v>23</v>
      </c>
      <c r="F11" s="26" t="s">
        <v>24</v>
      </c>
    </row>
    <row r="12" spans="1:9" x14ac:dyDescent="0.2">
      <c r="A12" s="24" t="s">
        <v>16</v>
      </c>
      <c r="B12" s="24">
        <v>1</v>
      </c>
      <c r="C12" s="24">
        <v>0.35679391896084556</v>
      </c>
      <c r="D12" s="24">
        <v>0.35679391896084556</v>
      </c>
      <c r="E12" s="24">
        <v>138.74560847907625</v>
      </c>
      <c r="F12" s="24">
        <v>8.2420841007888835E-23</v>
      </c>
    </row>
    <row r="13" spans="1:9" x14ac:dyDescent="0.2">
      <c r="A13" s="24" t="s">
        <v>17</v>
      </c>
      <c r="B13" s="24">
        <v>143</v>
      </c>
      <c r="C13" s="24">
        <v>0.36773438071804121</v>
      </c>
      <c r="D13" s="24">
        <v>2.571569095930358E-3</v>
      </c>
      <c r="E13" s="24"/>
      <c r="F13" s="24"/>
    </row>
    <row r="14" spans="1:9" ht="13.5" thickBot="1" x14ac:dyDescent="0.25">
      <c r="A14" s="25" t="s">
        <v>18</v>
      </c>
      <c r="B14" s="25">
        <v>144</v>
      </c>
      <c r="C14" s="25">
        <v>0.72452829967888677</v>
      </c>
      <c r="D14" s="25"/>
      <c r="E14" s="25"/>
      <c r="F14" s="25"/>
    </row>
    <row r="15" spans="1:9" ht="13.5" thickBot="1" x14ac:dyDescent="0.25"/>
    <row r="16" spans="1:9" x14ac:dyDescent="0.2">
      <c r="A16" s="26"/>
      <c r="B16" s="26" t="s">
        <v>25</v>
      </c>
      <c r="C16" s="26" t="s">
        <v>13</v>
      </c>
      <c r="D16" s="26" t="s">
        <v>26</v>
      </c>
      <c r="E16" s="26" t="s">
        <v>27</v>
      </c>
      <c r="F16" s="26" t="s">
        <v>28</v>
      </c>
      <c r="G16" s="26" t="s">
        <v>29</v>
      </c>
      <c r="H16" s="26" t="s">
        <v>30</v>
      </c>
      <c r="I16" s="26" t="s">
        <v>31</v>
      </c>
    </row>
    <row r="17" spans="1:9" x14ac:dyDescent="0.2">
      <c r="A17" s="24" t="s">
        <v>19</v>
      </c>
      <c r="B17" s="24">
        <v>1.2489455964471887E-3</v>
      </c>
      <c r="C17" s="24">
        <v>4.2113106652908261E-3</v>
      </c>
      <c r="D17" s="24">
        <v>0.29656933332913793</v>
      </c>
      <c r="E17" s="24">
        <v>0.76722562745697531</v>
      </c>
      <c r="F17" s="24">
        <v>-7.0755152934329447E-3</v>
      </c>
      <c r="G17" s="24">
        <v>9.5734064863273217E-3</v>
      </c>
      <c r="H17" s="24">
        <v>-7.0755152934329447E-3</v>
      </c>
      <c r="I17" s="24">
        <v>9.5734064863273217E-3</v>
      </c>
    </row>
    <row r="18" spans="1:9" ht="13.5" thickBot="1" x14ac:dyDescent="0.25">
      <c r="A18" s="25" t="s">
        <v>32</v>
      </c>
      <c r="B18" s="25">
        <v>0.59148719727717725</v>
      </c>
      <c r="C18" s="25">
        <v>5.021526117265427E-2</v>
      </c>
      <c r="D18" s="25">
        <v>11.779032578233078</v>
      </c>
      <c r="E18" s="25">
        <v>8.2420841007891362E-23</v>
      </c>
      <c r="F18" s="25">
        <v>0.49222713053545908</v>
      </c>
      <c r="G18" s="25">
        <v>0.69074726401889541</v>
      </c>
      <c r="H18" s="25">
        <v>0.49222713053545908</v>
      </c>
      <c r="I18" s="25">
        <v>0.69074726401889541</v>
      </c>
    </row>
    <row r="22" spans="1:9" x14ac:dyDescent="0.2">
      <c r="A22" t="s">
        <v>33</v>
      </c>
      <c r="F22" t="s">
        <v>38</v>
      </c>
    </row>
    <row r="23" spans="1:9" ht="13.5" thickBot="1" x14ac:dyDescent="0.25"/>
    <row r="24" spans="1:9" x14ac:dyDescent="0.2">
      <c r="A24" s="26" t="s">
        <v>34</v>
      </c>
      <c r="B24" s="26" t="s">
        <v>35</v>
      </c>
      <c r="C24" s="26" t="s">
        <v>36</v>
      </c>
      <c r="D24" s="26" t="s">
        <v>37</v>
      </c>
      <c r="F24" s="26" t="s">
        <v>39</v>
      </c>
      <c r="G24" s="26" t="s">
        <v>40</v>
      </c>
    </row>
    <row r="25" spans="1:9" x14ac:dyDescent="0.2">
      <c r="A25" s="24">
        <v>1</v>
      </c>
      <c r="B25" s="24">
        <v>-2.517084054419659E-2</v>
      </c>
      <c r="C25" s="24">
        <v>2.517084054419659E-2</v>
      </c>
      <c r="D25" s="24">
        <v>0.49809461529963145</v>
      </c>
      <c r="F25" s="24">
        <v>0.34482758620689657</v>
      </c>
      <c r="G25" s="24">
        <v>-0.25687772496623479</v>
      </c>
    </row>
    <row r="26" spans="1:9" x14ac:dyDescent="0.2">
      <c r="A26" s="24">
        <v>2</v>
      </c>
      <c r="B26" s="24">
        <v>-1.7972491433295053E-2</v>
      </c>
      <c r="C26" s="24">
        <v>1.9060039120693973E-2</v>
      </c>
      <c r="D26" s="24">
        <v>0.37717067241947411</v>
      </c>
      <c r="F26" s="24">
        <v>1.0344827586206897</v>
      </c>
      <c r="G26" s="24">
        <v>-0.16660733476121831</v>
      </c>
    </row>
    <row r="27" spans="1:9" x14ac:dyDescent="0.2">
      <c r="A27" s="24">
        <v>3</v>
      </c>
      <c r="B27" s="24">
        <v>1.6638713651911798E-2</v>
      </c>
      <c r="C27" s="24">
        <v>-1.6095383021865053E-2</v>
      </c>
      <c r="D27" s="24">
        <v>-0.3185044059334961</v>
      </c>
      <c r="F27" s="24">
        <v>1.7241379310344829</v>
      </c>
      <c r="G27" s="24">
        <v>-0.14579408523631701</v>
      </c>
    </row>
    <row r="28" spans="1:9" x14ac:dyDescent="0.2">
      <c r="A28" s="24">
        <v>4</v>
      </c>
      <c r="B28" s="24">
        <v>-3.0209740419741459E-2</v>
      </c>
      <c r="C28" s="24">
        <v>1.8737339257504537E-2</v>
      </c>
      <c r="D28" s="24">
        <v>0.37078490775141082</v>
      </c>
      <c r="F28" s="24">
        <v>2.4137931034482758</v>
      </c>
      <c r="G28" s="24">
        <v>-0.13610674488491639</v>
      </c>
    </row>
    <row r="29" spans="1:9" x14ac:dyDescent="0.2">
      <c r="A29" s="24">
        <v>5</v>
      </c>
      <c r="B29" s="24">
        <v>-1.1838084195481472E-2</v>
      </c>
      <c r="C29" s="24">
        <v>-1.0385052589228653E-2</v>
      </c>
      <c r="D29" s="24">
        <v>-0.20550520612196713</v>
      </c>
      <c r="F29" s="24">
        <v>3.1034482758620694</v>
      </c>
      <c r="G29" s="24">
        <v>-0.12568127768062354</v>
      </c>
    </row>
    <row r="30" spans="1:9" x14ac:dyDescent="0.2">
      <c r="A30" s="24">
        <v>6</v>
      </c>
      <c r="B30" s="24">
        <v>-1.7100672161522921E-2</v>
      </c>
      <c r="C30" s="24">
        <v>2.3862018075203797E-3</v>
      </c>
      <c r="D30" s="24">
        <v>4.7219490714154273E-2</v>
      </c>
      <c r="F30" s="24">
        <v>3.7931034482758621</v>
      </c>
      <c r="G30" s="24">
        <v>-0.11183303016344379</v>
      </c>
    </row>
    <row r="31" spans="1:9" x14ac:dyDescent="0.2">
      <c r="A31" s="24">
        <v>7</v>
      </c>
      <c r="B31" s="24">
        <v>-3.9061076791654624E-2</v>
      </c>
      <c r="C31" s="24">
        <v>-2.8542556075802916E-3</v>
      </c>
      <c r="D31" s="24">
        <v>-5.6481600061318055E-2</v>
      </c>
      <c r="F31" s="24">
        <v>4.4827586206896557</v>
      </c>
      <c r="G31" s="24">
        <v>-0.11102440183706122</v>
      </c>
    </row>
    <row r="32" spans="1:9" x14ac:dyDescent="0.2">
      <c r="A32" s="24">
        <v>8</v>
      </c>
      <c r="B32" s="24">
        <v>-3.9279301506486321E-2</v>
      </c>
      <c r="C32" s="24">
        <v>3.3316254618239796E-2</v>
      </c>
      <c r="D32" s="24">
        <v>0.65928060678620426</v>
      </c>
      <c r="F32" s="24">
        <v>5.1724137931034484</v>
      </c>
      <c r="G32" s="24">
        <v>-0.11043103832626307</v>
      </c>
    </row>
    <row r="33" spans="1:7" x14ac:dyDescent="0.2">
      <c r="A33" s="24">
        <v>9</v>
      </c>
      <c r="B33" s="24">
        <v>6.8813052065033659E-2</v>
      </c>
      <c r="C33" s="24">
        <v>-9.2414752739215483E-2</v>
      </c>
      <c r="D33" s="24">
        <v>-1.8287546112266446</v>
      </c>
      <c r="F33" s="24">
        <v>5.862068965517242</v>
      </c>
      <c r="G33" s="24">
        <v>-0.10992421859792049</v>
      </c>
    </row>
    <row r="34" spans="1:7" x14ac:dyDescent="0.2">
      <c r="A34" s="24">
        <v>10</v>
      </c>
      <c r="B34" s="24">
        <v>-4.489723887363733E-3</v>
      </c>
      <c r="C34" s="24">
        <v>-1.9055353864156396E-2</v>
      </c>
      <c r="D34" s="24">
        <v>-0.37707795795296412</v>
      </c>
      <c r="F34" s="24">
        <v>6.5517241379310356</v>
      </c>
      <c r="G34" s="24">
        <v>-0.10728042848015333</v>
      </c>
    </row>
    <row r="35" spans="1:7" x14ac:dyDescent="0.2">
      <c r="A35" s="24">
        <v>11</v>
      </c>
      <c r="B35" s="24">
        <v>-3.0124340265428238E-2</v>
      </c>
      <c r="C35" s="24">
        <v>-2.0014695604984426E-2</v>
      </c>
      <c r="D35" s="24">
        <v>-0.39606194676730616</v>
      </c>
      <c r="F35" s="24">
        <v>7.2413793103448283</v>
      </c>
      <c r="G35" s="24">
        <v>-8.9105618592744629E-2</v>
      </c>
    </row>
    <row r="36" spans="1:7" x14ac:dyDescent="0.2">
      <c r="A36" s="24">
        <v>12</v>
      </c>
      <c r="B36" s="24">
        <v>-2.480622227090936E-2</v>
      </c>
      <c r="C36" s="24">
        <v>-2.5927519172051425E-3</v>
      </c>
      <c r="D36" s="24">
        <v>-5.1306819353135656E-2</v>
      </c>
      <c r="F36" s="24">
        <v>7.931034482758621</v>
      </c>
      <c r="G36" s="24">
        <v>-8.4476899300465952E-2</v>
      </c>
    </row>
    <row r="37" spans="1:7" x14ac:dyDescent="0.2">
      <c r="A37" s="24">
        <v>13</v>
      </c>
      <c r="B37" s="24">
        <v>2.6096398807612859E-3</v>
      </c>
      <c r="C37" s="24">
        <v>-5.119657267056886E-2</v>
      </c>
      <c r="D37" s="24">
        <v>-1.0131063014852753</v>
      </c>
      <c r="F37" s="24">
        <v>8.6206896551724146</v>
      </c>
      <c r="G37" s="24">
        <v>-8.4260343617739847E-2</v>
      </c>
    </row>
    <row r="38" spans="1:7" x14ac:dyDescent="0.2">
      <c r="A38" s="24">
        <v>14</v>
      </c>
      <c r="B38" s="24">
        <v>-6.7070030197638783E-2</v>
      </c>
      <c r="C38" s="24">
        <v>-4.3361008128624284E-2</v>
      </c>
      <c r="D38" s="24">
        <v>-0.85805178515625424</v>
      </c>
      <c r="F38" s="24">
        <v>9.3103448275862082</v>
      </c>
      <c r="G38" s="24">
        <v>-8.2949082980751015E-2</v>
      </c>
    </row>
    <row r="39" spans="1:7" x14ac:dyDescent="0.2">
      <c r="A39" s="24">
        <v>15</v>
      </c>
      <c r="B39" s="24">
        <v>-3.8669325948280021E-2</v>
      </c>
      <c r="C39" s="24">
        <v>-2.6823296013069112E-3</v>
      </c>
      <c r="D39" s="24">
        <v>-5.3079432469640801E-2</v>
      </c>
      <c r="F39" s="24">
        <v>10</v>
      </c>
      <c r="G39" s="24">
        <v>-7.0441797120781954E-2</v>
      </c>
    </row>
    <row r="40" spans="1:7" x14ac:dyDescent="0.2">
      <c r="A40" s="24">
        <v>16</v>
      </c>
      <c r="B40" s="24">
        <v>2.4560033435057679E-2</v>
      </c>
      <c r="C40" s="24">
        <v>7.0147918106561083E-2</v>
      </c>
      <c r="D40" s="24">
        <v>1.3881260827188966</v>
      </c>
      <c r="F40" s="24">
        <v>10.689655172413794</v>
      </c>
      <c r="G40" s="24">
        <v>-6.5412265186168078E-2</v>
      </c>
    </row>
    <row r="41" spans="1:7" x14ac:dyDescent="0.2">
      <c r="A41" s="24">
        <v>17</v>
      </c>
      <c r="B41" s="24">
        <v>9.5960290232761494E-2</v>
      </c>
      <c r="C41" s="24">
        <v>2.7163212054939462E-2</v>
      </c>
      <c r="D41" s="24">
        <v>0.53752077269929854</v>
      </c>
      <c r="F41" s="24">
        <v>11.379310344827587</v>
      </c>
      <c r="G41" s="24">
        <v>-6.0142909664533027E-2</v>
      </c>
    </row>
    <row r="42" spans="1:7" x14ac:dyDescent="0.2">
      <c r="A42" s="24">
        <v>18</v>
      </c>
      <c r="B42" s="24">
        <v>6.5674674798189461E-2</v>
      </c>
      <c r="C42" s="24">
        <v>1.1187727553088694E-2</v>
      </c>
      <c r="D42" s="24">
        <v>0.22138898547500477</v>
      </c>
      <c r="F42" s="24">
        <v>12.068965517241381</v>
      </c>
      <c r="G42" s="24">
        <v>-5.9744250649290245E-2</v>
      </c>
    </row>
    <row r="43" spans="1:7" x14ac:dyDescent="0.2">
      <c r="A43" s="24">
        <v>19</v>
      </c>
      <c r="B43" s="24">
        <v>-7.3805575034823134E-3</v>
      </c>
      <c r="C43" s="24">
        <v>4.7857239635924233E-2</v>
      </c>
      <c r="D43" s="24">
        <v>0.94702571906181077</v>
      </c>
      <c r="F43" s="24">
        <v>12.758620689655174</v>
      </c>
      <c r="G43" s="24">
        <v>-5.9210841840203046E-2</v>
      </c>
    </row>
    <row r="44" spans="1:7" x14ac:dyDescent="0.2">
      <c r="A44" s="24">
        <v>20</v>
      </c>
      <c r="B44" s="24">
        <v>6.7584344370000257E-2</v>
      </c>
      <c r="C44" s="24">
        <v>-2.8238230095171818E-3</v>
      </c>
      <c r="D44" s="24">
        <v>-5.5879382856922476E-2</v>
      </c>
      <c r="F44" s="24">
        <v>13.448275862068966</v>
      </c>
      <c r="G44" s="24">
        <v>-5.4837143032933175E-2</v>
      </c>
    </row>
    <row r="45" spans="1:7" x14ac:dyDescent="0.2">
      <c r="A45" s="24">
        <v>21</v>
      </c>
      <c r="B45" s="24">
        <v>3.4405548126321676E-2</v>
      </c>
      <c r="C45" s="24">
        <v>-3.551604241034885E-2</v>
      </c>
      <c r="D45" s="24">
        <v>-0.70281123311262672</v>
      </c>
      <c r="F45" s="24">
        <v>14.13793103448276</v>
      </c>
      <c r="G45" s="24">
        <v>-5.2899542482766661E-2</v>
      </c>
    </row>
    <row r="46" spans="1:7" x14ac:dyDescent="0.2">
      <c r="A46" s="24">
        <v>22</v>
      </c>
      <c r="B46" s="24">
        <v>-4.277984256125493E-2</v>
      </c>
      <c r="C46" s="24">
        <v>1.4037373695600836E-2</v>
      </c>
      <c r="D46" s="24">
        <v>0.27777937087363308</v>
      </c>
      <c r="F46" s="24">
        <v>14.827586206896553</v>
      </c>
      <c r="G46" s="24">
        <v>-5.0139035870412664E-2</v>
      </c>
    </row>
    <row r="47" spans="1:7" x14ac:dyDescent="0.2">
      <c r="A47" s="24">
        <v>23</v>
      </c>
      <c r="B47" s="24">
        <v>-2.5469519508907409E-2</v>
      </c>
      <c r="C47" s="24">
        <v>7.5861470345060453E-3</v>
      </c>
      <c r="D47" s="24">
        <v>0.15011890374197021</v>
      </c>
      <c r="F47" s="24">
        <v>15.517241379310345</v>
      </c>
      <c r="G47" s="24">
        <v>-4.8728399554360383E-2</v>
      </c>
    </row>
    <row r="48" spans="1:7" x14ac:dyDescent="0.2">
      <c r="A48" s="24">
        <v>24</v>
      </c>
      <c r="B48" s="24">
        <v>8.6550960467031059E-3</v>
      </c>
      <c r="C48" s="24">
        <v>-2.9832358058010378E-2</v>
      </c>
      <c r="D48" s="24">
        <v>-0.59033932078249651</v>
      </c>
      <c r="F48" s="24">
        <v>16.206896551724139</v>
      </c>
      <c r="G48" s="24">
        <v>-4.8586932789807573E-2</v>
      </c>
    </row>
    <row r="49" spans="1:7" x14ac:dyDescent="0.2">
      <c r="A49" s="24">
        <v>25</v>
      </c>
      <c r="B49" s="24">
        <v>-2.0820595632906374E-2</v>
      </c>
      <c r="C49" s="24">
        <v>2.7339137233148327E-2</v>
      </c>
      <c r="D49" s="24">
        <v>0.54100207813316359</v>
      </c>
      <c r="F49" s="24">
        <v>16.896551724137932</v>
      </c>
      <c r="G49" s="24">
        <v>-4.7564402152799216E-2</v>
      </c>
    </row>
    <row r="50" spans="1:7" x14ac:dyDescent="0.2">
      <c r="A50" s="24">
        <v>26</v>
      </c>
      <c r="B50" s="24">
        <v>2.5616096360776618E-2</v>
      </c>
      <c r="C50" s="24">
        <v>2.3414612742771491E-3</v>
      </c>
      <c r="D50" s="24">
        <v>4.6334140117500262E-2</v>
      </c>
      <c r="F50" s="24">
        <v>17.586206896551726</v>
      </c>
      <c r="G50" s="24">
        <v>-4.6750333090135314E-2</v>
      </c>
    </row>
    <row r="51" spans="1:7" x14ac:dyDescent="0.2">
      <c r="A51" s="24">
        <v>27</v>
      </c>
      <c r="B51" s="24">
        <v>4.0623885223915114E-2</v>
      </c>
      <c r="C51" s="24">
        <v>-3.2614689092137855E-2</v>
      </c>
      <c r="D51" s="24">
        <v>-0.64539763731533384</v>
      </c>
      <c r="F51" s="24">
        <v>18.27586206896552</v>
      </c>
      <c r="G51" s="24">
        <v>-4.6715394915541768E-2</v>
      </c>
    </row>
    <row r="52" spans="1:7" x14ac:dyDescent="0.2">
      <c r="A52" s="24">
        <v>28</v>
      </c>
      <c r="B52" s="24">
        <v>5.2990019787665489E-3</v>
      </c>
      <c r="C52" s="24">
        <v>4.7417780193637654E-2</v>
      </c>
      <c r="D52" s="24">
        <v>0.93832945079610941</v>
      </c>
      <c r="F52" s="24">
        <v>18.965517241379313</v>
      </c>
      <c r="G52" s="24">
        <v>-4.1915332399234916E-2</v>
      </c>
    </row>
    <row r="53" spans="1:7" x14ac:dyDescent="0.2">
      <c r="A53" s="24">
        <v>29</v>
      </c>
      <c r="B53" s="24">
        <v>2.2715713035154149E-2</v>
      </c>
      <c r="C53" s="24">
        <v>-3.0856870618853921E-2</v>
      </c>
      <c r="D53" s="24">
        <v>-0.61061294608980321</v>
      </c>
      <c r="F53" s="24">
        <v>19.655172413793103</v>
      </c>
      <c r="G53" s="24">
        <v>-4.1541906209645672E-2</v>
      </c>
    </row>
    <row r="54" spans="1:7" x14ac:dyDescent="0.2">
      <c r="A54" s="24">
        <v>30</v>
      </c>
      <c r="B54" s="24">
        <v>3.4043666193131358E-2</v>
      </c>
      <c r="C54" s="24">
        <v>9.1515318490037259E-3</v>
      </c>
      <c r="D54" s="24">
        <v>0.18109561052313797</v>
      </c>
      <c r="F54" s="24">
        <v>20.344827586206897</v>
      </c>
      <c r="G54" s="24">
        <v>-4.1351655549586933E-2</v>
      </c>
    </row>
    <row r="55" spans="1:7" x14ac:dyDescent="0.2">
      <c r="A55" s="24">
        <v>31</v>
      </c>
      <c r="B55" s="24">
        <v>-3.0959382227763729E-2</v>
      </c>
      <c r="C55" s="24">
        <v>-1.6605019925035488E-2</v>
      </c>
      <c r="D55" s="24">
        <v>-0.3285893848908516</v>
      </c>
      <c r="F55" s="24">
        <v>21.03448275862069</v>
      </c>
      <c r="G55" s="24">
        <v>-3.9713688268022171E-2</v>
      </c>
    </row>
    <row r="56" spans="1:7" x14ac:dyDescent="0.2">
      <c r="A56" s="24">
        <v>32</v>
      </c>
      <c r="B56" s="24">
        <v>-4.3743662876717562E-2</v>
      </c>
      <c r="C56" s="24">
        <v>-4.073323642374839E-2</v>
      </c>
      <c r="D56" s="24">
        <v>-0.80605197473525525</v>
      </c>
      <c r="F56" s="24">
        <v>21.724137931034484</v>
      </c>
      <c r="G56" s="24">
        <v>-3.6752465992995441E-2</v>
      </c>
    </row>
    <row r="57" spans="1:7" x14ac:dyDescent="0.2">
      <c r="A57" s="24">
        <v>33</v>
      </c>
      <c r="B57" s="24">
        <v>-5.846588119844337E-2</v>
      </c>
      <c r="C57" s="24">
        <v>2.2076177798537808E-2</v>
      </c>
      <c r="D57" s="24">
        <v>0.43685570485981273</v>
      </c>
      <c r="F57" s="24">
        <v>22.413793103448278</v>
      </c>
      <c r="G57" s="24">
        <v>-3.6389703399905562E-2</v>
      </c>
    </row>
    <row r="58" spans="1:7" x14ac:dyDescent="0.2">
      <c r="A58" s="24">
        <v>34</v>
      </c>
      <c r="B58" s="24">
        <v>3.3758983445577161E-3</v>
      </c>
      <c r="C58" s="24">
        <v>-5.21042978989181E-2</v>
      </c>
      <c r="D58" s="24">
        <v>-1.0310688739952596</v>
      </c>
      <c r="F58" s="24">
        <v>23.103448275862071</v>
      </c>
      <c r="G58" s="24">
        <v>-3.530220129665735E-2</v>
      </c>
    </row>
    <row r="59" spans="1:7" x14ac:dyDescent="0.2">
      <c r="A59" s="24">
        <v>35</v>
      </c>
      <c r="B59" s="24">
        <v>-3.7143014553653535E-2</v>
      </c>
      <c r="C59" s="24">
        <v>9.8149039174208419E-2</v>
      </c>
      <c r="D59" s="24">
        <v>1.9422278657586325</v>
      </c>
      <c r="F59" s="24">
        <v>23.793103448275865</v>
      </c>
      <c r="G59" s="24">
        <v>-3.5226502815340621E-2</v>
      </c>
    </row>
    <row r="60" spans="1:7" x14ac:dyDescent="0.2">
      <c r="A60" s="24">
        <v>36</v>
      </c>
      <c r="B60" s="24">
        <v>6.9113536626207797E-2</v>
      </c>
      <c r="C60" s="24">
        <v>0.24506015127254949</v>
      </c>
      <c r="D60" s="24">
        <v>4.8493867957664607</v>
      </c>
      <c r="F60" s="24">
        <v>24.482758620689658</v>
      </c>
      <c r="G60" s="24">
        <v>-3.2153209583808615E-2</v>
      </c>
    </row>
    <row r="61" spans="1:7" x14ac:dyDescent="0.2">
      <c r="A61" s="24">
        <v>37</v>
      </c>
      <c r="B61" s="24">
        <v>0.2630971754907554</v>
      </c>
      <c r="C61" s="24">
        <v>3.852471777513522E-2</v>
      </c>
      <c r="D61" s="24">
        <v>0.7623485773563915</v>
      </c>
      <c r="F61" s="24">
        <v>25.172413793103452</v>
      </c>
      <c r="G61" s="24">
        <v>-2.9575484917816485E-2</v>
      </c>
    </row>
    <row r="62" spans="1:7" x14ac:dyDescent="0.2">
      <c r="A62" s="24">
        <v>38</v>
      </c>
      <c r="B62" s="24">
        <v>0.14834384443534462</v>
      </c>
      <c r="C62" s="24">
        <v>-2.9755449435361805E-2</v>
      </c>
      <c r="D62" s="24">
        <v>-0.58881741011192901</v>
      </c>
      <c r="F62" s="24">
        <v>25.862068965517242</v>
      </c>
      <c r="G62" s="24">
        <v>-2.8767248294324321E-2</v>
      </c>
    </row>
    <row r="63" spans="1:7" x14ac:dyDescent="0.2">
      <c r="A63" s="24">
        <v>39</v>
      </c>
      <c r="B63" s="24">
        <v>1.6636460913855986E-2</v>
      </c>
      <c r="C63" s="24">
        <v>-5.8178367123501662E-2</v>
      </c>
      <c r="D63" s="24">
        <v>-1.1512659396597924</v>
      </c>
      <c r="F63" s="24">
        <v>26.551724137931036</v>
      </c>
      <c r="G63" s="24">
        <v>-2.8742468865654094E-2</v>
      </c>
    </row>
    <row r="64" spans="1:7" x14ac:dyDescent="0.2">
      <c r="A64" s="24">
        <v>40</v>
      </c>
      <c r="B64" s="24">
        <v>-5.1546316372832607E-2</v>
      </c>
      <c r="C64" s="24">
        <v>-8.4560428512083785E-2</v>
      </c>
      <c r="D64" s="24">
        <v>-1.673328867796168</v>
      </c>
      <c r="F64" s="24">
        <v>27.241379310344829</v>
      </c>
      <c r="G64" s="24">
        <v>-2.7844026171173229E-2</v>
      </c>
    </row>
    <row r="65" spans="1:7" x14ac:dyDescent="0.2">
      <c r="A65" s="24">
        <v>41</v>
      </c>
      <c r="B65" s="24">
        <v>-9.6533974965886366E-2</v>
      </c>
      <c r="C65" s="24">
        <v>-4.9260110270430646E-2</v>
      </c>
      <c r="D65" s="24">
        <v>-0.97478650471307615</v>
      </c>
      <c r="F65" s="24">
        <v>27.931034482758623</v>
      </c>
      <c r="G65" s="24">
        <v>-2.7398974188114503E-2</v>
      </c>
    </row>
    <row r="66" spans="1:7" x14ac:dyDescent="0.2">
      <c r="A66" s="24">
        <v>42</v>
      </c>
      <c r="B66" s="24">
        <v>-0.1014980100044536</v>
      </c>
      <c r="C66" s="24">
        <v>-0.15537971496178118</v>
      </c>
      <c r="D66" s="24">
        <v>-3.0747403613066377</v>
      </c>
      <c r="F66" s="24">
        <v>28.620689655172416</v>
      </c>
      <c r="G66" s="24">
        <v>-2.6202372394024072E-2</v>
      </c>
    </row>
    <row r="67" spans="1:7" x14ac:dyDescent="0.2">
      <c r="A67" s="24">
        <v>43</v>
      </c>
      <c r="B67" s="24">
        <v>-0.11544973128149381</v>
      </c>
      <c r="C67" s="24">
        <v>2.6344112688749186E-2</v>
      </c>
      <c r="D67" s="24">
        <v>0.52131197812295749</v>
      </c>
      <c r="F67" s="24">
        <v>29.31034482758621</v>
      </c>
      <c r="G67" s="24">
        <v>-2.3601700674181818E-2</v>
      </c>
    </row>
    <row r="68" spans="1:7" x14ac:dyDescent="0.2">
      <c r="A68" s="24">
        <v>44</v>
      </c>
      <c r="B68" s="24">
        <v>4.1044234811564041E-3</v>
      </c>
      <c r="C68" s="24">
        <v>-5.248588365701929E-3</v>
      </c>
      <c r="D68" s="24">
        <v>-0.10386199055570186</v>
      </c>
      <c r="F68" s="24">
        <v>30</v>
      </c>
      <c r="G68" s="24">
        <v>-2.3545077751520128E-2</v>
      </c>
    </row>
    <row r="69" spans="1:7" x14ac:dyDescent="0.2">
      <c r="A69" s="24">
        <v>45</v>
      </c>
      <c r="B69" s="24">
        <v>2.9763004795856942E-4</v>
      </c>
      <c r="C69" s="24">
        <v>2.7920946601543921E-2</v>
      </c>
      <c r="D69" s="24">
        <v>0.55251524603949087</v>
      </c>
      <c r="F69" s="24">
        <v>30.689655172413794</v>
      </c>
      <c r="G69" s="24">
        <v>-2.2223136784710124E-2</v>
      </c>
    </row>
    <row r="70" spans="1:7" x14ac:dyDescent="0.2">
      <c r="A70" s="24">
        <v>46</v>
      </c>
      <c r="B70" s="24">
        <v>-6.7364437603099707E-4</v>
      </c>
      <c r="C70" s="24">
        <v>4.0069807957894355E-3</v>
      </c>
      <c r="D70" s="24">
        <v>7.9292368265862945E-2</v>
      </c>
      <c r="F70" s="24">
        <v>31.379310344827587</v>
      </c>
      <c r="G70" s="24">
        <v>-2.2017622141068536E-2</v>
      </c>
    </row>
    <row r="71" spans="1:7" x14ac:dyDescent="0.2">
      <c r="A71" s="24">
        <v>47</v>
      </c>
      <c r="B71" s="24">
        <v>-3.1957851698864385E-2</v>
      </c>
      <c r="C71" s="24">
        <v>5.9311854780906871E-2</v>
      </c>
      <c r="D71" s="24">
        <v>1.1736960248876096</v>
      </c>
      <c r="F71" s="24">
        <v>32.068965517241381</v>
      </c>
      <c r="G71" s="24">
        <v>-2.1725226488804188E-2</v>
      </c>
    </row>
    <row r="72" spans="1:7" x14ac:dyDescent="0.2">
      <c r="A72" s="24">
        <v>48</v>
      </c>
      <c r="B72" s="24">
        <v>4.0372131053419087E-2</v>
      </c>
      <c r="C72" s="24">
        <v>-1.5324192184247177E-2</v>
      </c>
      <c r="D72" s="24">
        <v>-0.30324365201026487</v>
      </c>
      <c r="F72" s="24">
        <v>32.758620689655174</v>
      </c>
      <c r="G72" s="24">
        <v>-2.1177262011307273E-2</v>
      </c>
    </row>
    <row r="73" spans="1:7" x14ac:dyDescent="0.2">
      <c r="A73" s="24">
        <v>49</v>
      </c>
      <c r="B73" s="24">
        <v>1.0786495335087874E-2</v>
      </c>
      <c r="C73" s="24">
        <v>2.6914845532995606E-2</v>
      </c>
      <c r="D73" s="24">
        <v>0.53260595759871754</v>
      </c>
      <c r="F73" s="24">
        <v>33.448275862068968</v>
      </c>
      <c r="G73" s="24">
        <v>-2.0619287202735703E-2</v>
      </c>
    </row>
    <row r="74" spans="1:7" x14ac:dyDescent="0.2">
      <c r="A74" s="24">
        <v>50</v>
      </c>
      <c r="B74" s="24">
        <v>2.3476332675810011E-2</v>
      </c>
      <c r="C74" s="24">
        <v>3.173729553447649E-2</v>
      </c>
      <c r="D74" s="24">
        <v>0.6280352848026175</v>
      </c>
      <c r="F74" s="24">
        <v>34.137931034482762</v>
      </c>
      <c r="G74" s="24">
        <v>-1.8462062839735331E-2</v>
      </c>
    </row>
    <row r="75" spans="1:7" x14ac:dyDescent="0.2">
      <c r="A75" s="24">
        <v>51</v>
      </c>
      <c r="B75" s="24">
        <v>4.7274082851697943E-2</v>
      </c>
      <c r="C75" s="24">
        <v>-2.9212755381343651E-2</v>
      </c>
      <c r="D75" s="24">
        <v>-0.5780782778375444</v>
      </c>
      <c r="F75" s="24">
        <v>34.827586206896555</v>
      </c>
      <c r="G75" s="24">
        <v>-1.7966290271483491E-2</v>
      </c>
    </row>
    <row r="76" spans="1:7" x14ac:dyDescent="0.2">
      <c r="A76" s="24">
        <v>52</v>
      </c>
      <c r="B76" s="24">
        <v>-2.8333013458122794E-2</v>
      </c>
      <c r="C76" s="24">
        <v>-8.1591205139797701E-2</v>
      </c>
      <c r="D76" s="24">
        <v>-1.6145722215586031</v>
      </c>
      <c r="F76" s="24">
        <v>35.517241379310349</v>
      </c>
      <c r="G76" s="24">
        <v>-1.7883372474401363E-2</v>
      </c>
    </row>
    <row r="77" spans="1:7" x14ac:dyDescent="0.2">
      <c r="A77" s="24">
        <v>53</v>
      </c>
      <c r="B77" s="24">
        <v>-8.3291834187740291E-2</v>
      </c>
      <c r="C77" s="24">
        <v>3.039229170497363E-2</v>
      </c>
      <c r="D77" s="24">
        <v>0.60141959972621195</v>
      </c>
      <c r="F77" s="24">
        <v>36.206896551724142</v>
      </c>
      <c r="G77" s="24">
        <v>-1.6509808963812253E-2</v>
      </c>
    </row>
    <row r="78" spans="1:7" x14ac:dyDescent="0.2">
      <c r="A78" s="24">
        <v>54</v>
      </c>
      <c r="B78" s="24">
        <v>-3.0997434514986912E-3</v>
      </c>
      <c r="C78" s="24">
        <v>-1.536231938823664E-2</v>
      </c>
      <c r="D78" s="24">
        <v>-0.30399813436337647</v>
      </c>
      <c r="F78" s="24">
        <v>36.896551724137936</v>
      </c>
      <c r="G78" s="24">
        <v>-1.6009490016910495E-2</v>
      </c>
    </row>
    <row r="79" spans="1:7" x14ac:dyDescent="0.2">
      <c r="A79" s="24">
        <v>55</v>
      </c>
      <c r="B79" s="24">
        <v>-1.0388048908544559E-3</v>
      </c>
      <c r="C79" s="24">
        <v>1.4499468030400149E-2</v>
      </c>
      <c r="D79" s="24">
        <v>0.28692355100221723</v>
      </c>
      <c r="F79" s="24">
        <v>37.58620689655173</v>
      </c>
      <c r="G79" s="24">
        <v>-1.5578505587688448E-2</v>
      </c>
    </row>
    <row r="80" spans="1:7" x14ac:dyDescent="0.2">
      <c r="A80" s="24">
        <v>56</v>
      </c>
      <c r="B80" s="24">
        <v>-1.2673246503694096E-2</v>
      </c>
      <c r="C80" s="24">
        <v>3.7977126814392678E-2</v>
      </c>
      <c r="D80" s="24">
        <v>0.75151254236369047</v>
      </c>
      <c r="F80" s="24">
        <v>38.275862068965523</v>
      </c>
      <c r="G80" s="24">
        <v>-1.4714470354002541E-2</v>
      </c>
    </row>
    <row r="81" spans="1:7" x14ac:dyDescent="0.2">
      <c r="A81" s="24">
        <v>57</v>
      </c>
      <c r="B81" s="24">
        <v>4.466328829084365E-2</v>
      </c>
      <c r="C81" s="24">
        <v>-4.6222802036956223E-5</v>
      </c>
      <c r="D81" s="24">
        <v>-9.1468255731241399E-4</v>
      </c>
      <c r="F81" s="24">
        <v>38.96551724137931</v>
      </c>
      <c r="G81" s="24">
        <v>-1.147240116223692E-2</v>
      </c>
    </row>
    <row r="82" spans="1:7" x14ac:dyDescent="0.2">
      <c r="A82" s="24">
        <v>58</v>
      </c>
      <c r="B82" s="24">
        <v>3.0715040144727559E-2</v>
      </c>
      <c r="C82" s="24">
        <v>3.6579420161177351E-2</v>
      </c>
      <c r="D82" s="24">
        <v>0.72385394445105389</v>
      </c>
      <c r="F82" s="24">
        <v>39.655172413793103</v>
      </c>
      <c r="G82" s="24">
        <v>-1.1133718248455321E-2</v>
      </c>
    </row>
    <row r="83" spans="1:7" x14ac:dyDescent="0.2">
      <c r="A83" s="24">
        <v>59</v>
      </c>
      <c r="B83" s="24">
        <v>3.5834308073514447E-2</v>
      </c>
      <c r="C83" s="24">
        <v>-2.1848066098774578E-2</v>
      </c>
      <c r="D83" s="24">
        <v>-0.43234170346445183</v>
      </c>
      <c r="F83" s="24">
        <v>40.344827586206897</v>
      </c>
      <c r="G83" s="24">
        <v>-1.0644060045946667E-2</v>
      </c>
    </row>
    <row r="84" spans="1:7" x14ac:dyDescent="0.2">
      <c r="A84" s="24">
        <v>60</v>
      </c>
      <c r="B84" s="24">
        <v>-2.3142915414738792E-2</v>
      </c>
      <c r="C84" s="24">
        <v>-3.0594569792852799E-3</v>
      </c>
      <c r="D84" s="24">
        <v>-6.0542239121777176E-2</v>
      </c>
      <c r="F84" s="24">
        <v>41.03448275862069</v>
      </c>
      <c r="G84" s="24">
        <v>-1.0146648495743229E-2</v>
      </c>
    </row>
    <row r="85" spans="1:7" x14ac:dyDescent="0.2">
      <c r="A85" s="24">
        <v>61</v>
      </c>
      <c r="B85" s="24">
        <v>-1.4331912164950522E-2</v>
      </c>
      <c r="C85" s="24">
        <v>9.4033659638013169E-3</v>
      </c>
      <c r="D85" s="24">
        <v>0.18607904428289573</v>
      </c>
      <c r="F85" s="24">
        <v>41.724137931034484</v>
      </c>
      <c r="G85" s="24">
        <v>-9.8295096137977975E-3</v>
      </c>
    </row>
    <row r="86" spans="1:7" x14ac:dyDescent="0.2">
      <c r="A86" s="24">
        <v>62</v>
      </c>
      <c r="B86" s="24">
        <v>1.5475528723562814E-2</v>
      </c>
      <c r="C86" s="24">
        <v>-1.3008219305104193E-2</v>
      </c>
      <c r="D86" s="24">
        <v>-0.25741389045519936</v>
      </c>
      <c r="F86" s="24">
        <v>42.413793103448278</v>
      </c>
      <c r="G86" s="24">
        <v>-8.1411575836997738E-3</v>
      </c>
    </row>
    <row r="87" spans="1:7" x14ac:dyDescent="0.2">
      <c r="A87" s="24">
        <v>63</v>
      </c>
      <c r="B87" s="24">
        <v>1.6453554474803295E-3</v>
      </c>
      <c r="C87" s="24">
        <v>-4.1359043715502503E-2</v>
      </c>
      <c r="D87" s="24">
        <v>-0.81843579806013178</v>
      </c>
      <c r="F87" s="24">
        <v>43.103448275862071</v>
      </c>
      <c r="G87" s="24">
        <v>-7.9739458391442277E-3</v>
      </c>
    </row>
    <row r="88" spans="1:7" x14ac:dyDescent="0.2">
      <c r="A88" s="24">
        <v>64</v>
      </c>
      <c r="B88" s="24">
        <v>-3.1864220207422599E-2</v>
      </c>
      <c r="C88" s="24">
        <v>-1.4851174708119169E-2</v>
      </c>
      <c r="D88" s="24">
        <v>-0.2938833186758143</v>
      </c>
      <c r="F88" s="24">
        <v>43.793103448275865</v>
      </c>
      <c r="G88" s="24">
        <v>-5.9630468882465246E-3</v>
      </c>
    </row>
    <row r="89" spans="1:7" x14ac:dyDescent="0.2">
      <c r="A89" s="24">
        <v>65</v>
      </c>
      <c r="B89" s="24">
        <v>-2.9060701629279071E-2</v>
      </c>
      <c r="C89" s="24">
        <v>-1.7689631460856243E-2</v>
      </c>
      <c r="D89" s="24">
        <v>-0.35005228219599305</v>
      </c>
      <c r="F89" s="24">
        <v>44.482758620689658</v>
      </c>
      <c r="G89" s="24">
        <v>-4.9285462011492047E-3</v>
      </c>
    </row>
    <row r="90" spans="1:7" x14ac:dyDescent="0.2">
      <c r="A90" s="24">
        <v>66</v>
      </c>
      <c r="B90" s="24">
        <v>-2.2689997983992224E-2</v>
      </c>
      <c r="C90" s="24">
        <v>3.7223512600159984E-2</v>
      </c>
      <c r="D90" s="24">
        <v>0.73659960445589734</v>
      </c>
      <c r="F90" s="24">
        <v>45.172413793103452</v>
      </c>
      <c r="G90" s="24">
        <v>-4.5906737085989512E-3</v>
      </c>
    </row>
    <row r="91" spans="1:7" x14ac:dyDescent="0.2">
      <c r="A91" s="24">
        <v>67</v>
      </c>
      <c r="B91" s="24">
        <v>3.2707216424613508E-2</v>
      </c>
      <c r="C91" s="24">
        <v>-7.500402391267192E-3</v>
      </c>
      <c r="D91" s="24">
        <v>-0.1484221409734377</v>
      </c>
      <c r="F91" s="24">
        <v>45.862068965517246</v>
      </c>
      <c r="G91" s="24">
        <v>-1.1441648845455247E-3</v>
      </c>
    </row>
    <row r="92" spans="1:7" x14ac:dyDescent="0.2">
      <c r="A92" s="24">
        <v>68</v>
      </c>
      <c r="B92" s="24">
        <v>1.1897338903081351E-2</v>
      </c>
      <c r="C92" s="24">
        <v>1.0046276396798634E-2</v>
      </c>
      <c r="D92" s="24">
        <v>0.19880131409480914</v>
      </c>
      <c r="F92" s="24">
        <v>46.551724137931039</v>
      </c>
      <c r="G92" s="24">
        <v>-1.1104942840271764E-3</v>
      </c>
    </row>
    <row r="93" spans="1:7" x14ac:dyDescent="0.2">
      <c r="A93" s="24">
        <v>69</v>
      </c>
      <c r="B93" s="24">
        <v>5.8802377993272205E-4</v>
      </c>
      <c r="C93" s="24">
        <v>-1.123208382587939E-2</v>
      </c>
      <c r="D93" s="24">
        <v>-0.22226673211175349</v>
      </c>
      <c r="F93" s="24">
        <v>47.241379310344833</v>
      </c>
      <c r="G93" s="24">
        <v>0</v>
      </c>
    </row>
    <row r="94" spans="1:7" x14ac:dyDescent="0.2">
      <c r="A94" s="24">
        <v>70</v>
      </c>
      <c r="B94" s="24">
        <v>-4.2018298063433825E-3</v>
      </c>
      <c r="C94" s="24">
        <v>-2.4565418487980939E-2</v>
      </c>
      <c r="D94" s="24">
        <v>-0.48611418637215276</v>
      </c>
      <c r="F94" s="24">
        <v>47.931034482758626</v>
      </c>
      <c r="G94" s="24">
        <v>5.4333063004674412E-4</v>
      </c>
    </row>
    <row r="95" spans="1:7" x14ac:dyDescent="0.2">
      <c r="A95" s="24">
        <v>71</v>
      </c>
      <c r="B95" s="24">
        <v>-3.0170267914212765E-2</v>
      </c>
      <c r="C95" s="24">
        <v>-2.9972641750320262E-2</v>
      </c>
      <c r="D95" s="24">
        <v>-0.59311533263761163</v>
      </c>
      <c r="F95" s="24">
        <v>48.62068965517242</v>
      </c>
      <c r="G95" s="24">
        <v>1.0875476873989189E-3</v>
      </c>
    </row>
    <row r="96" spans="1:7" x14ac:dyDescent="0.2">
      <c r="A96" s="24">
        <v>72</v>
      </c>
      <c r="B96" s="24">
        <v>-2.7363859672456595E-2</v>
      </c>
      <c r="C96" s="24">
        <v>1.0854050708644342E-2</v>
      </c>
      <c r="D96" s="24">
        <v>0.21478600218662092</v>
      </c>
      <c r="F96" s="24">
        <v>49.310344827586214</v>
      </c>
      <c r="G96" s="24">
        <v>1.0940920128590542E-3</v>
      </c>
    </row>
    <row r="97" spans="1:7" x14ac:dyDescent="0.2">
      <c r="A97" s="24">
        <v>73</v>
      </c>
      <c r="B97" s="24">
        <v>1.5830287629717049E-3</v>
      </c>
      <c r="C97" s="24">
        <v>-1.7161534350660153E-2</v>
      </c>
      <c r="D97" s="24">
        <v>-0.33960200237787963</v>
      </c>
      <c r="F97" s="24">
        <v>50</v>
      </c>
      <c r="G97" s="24">
        <v>2.2909517465557624E-3</v>
      </c>
    </row>
    <row r="98" spans="1:7" x14ac:dyDescent="0.2">
      <c r="A98" s="24">
        <v>74</v>
      </c>
      <c r="B98" s="24">
        <v>-2.3385035483135943E-2</v>
      </c>
      <c r="C98" s="24">
        <v>3.4793144797097914E-2</v>
      </c>
      <c r="D98" s="24">
        <v>0.6885061324172006</v>
      </c>
      <c r="F98" s="24">
        <v>50.689655172413794</v>
      </c>
      <c r="G98" s="24">
        <v>2.467309418458621E-3</v>
      </c>
    </row>
    <row r="99" spans="1:7" x14ac:dyDescent="0.2">
      <c r="A99" s="24">
        <v>75</v>
      </c>
      <c r="B99" s="24">
        <v>1.9875884099918497E-2</v>
      </c>
      <c r="C99" s="24">
        <v>-5.2029093683727115E-2</v>
      </c>
      <c r="D99" s="24">
        <v>-1.029580691088984</v>
      </c>
      <c r="F99" s="24">
        <v>51.379310344827587</v>
      </c>
      <c r="G99" s="24">
        <v>2.9063753072145616E-3</v>
      </c>
    </row>
    <row r="100" spans="1:7" x14ac:dyDescent="0.2">
      <c r="A100" s="24">
        <v>76</v>
      </c>
      <c r="B100" s="24">
        <v>-4.9444403798889092E-2</v>
      </c>
      <c r="C100" s="24">
        <v>-5.7836024681264239E-2</v>
      </c>
      <c r="D100" s="24">
        <v>-1.1444914766946968</v>
      </c>
      <c r="F100" s="24">
        <v>52.068965517241381</v>
      </c>
      <c r="G100" s="24">
        <v>3.3333364197584386E-3</v>
      </c>
    </row>
    <row r="101" spans="1:7" x14ac:dyDescent="0.2">
      <c r="A101" s="24">
        <v>77</v>
      </c>
      <c r="B101" s="24">
        <v>-6.9961683935760882E-2</v>
      </c>
      <c r="C101" s="24">
        <v>8.7649219878488033E-2</v>
      </c>
      <c r="D101" s="24">
        <v>1.7344515921123675</v>
      </c>
      <c r="F101" s="24">
        <v>52.758620689655174</v>
      </c>
      <c r="G101" s="24">
        <v>4.0376905460769736E-3</v>
      </c>
    </row>
    <row r="102" spans="1:7" x14ac:dyDescent="0.2">
      <c r="A102" s="24">
        <v>78</v>
      </c>
      <c r="B102" s="24">
        <v>3.137721546886952E-2</v>
      </c>
      <c r="C102" s="24">
        <v>-2.7339524922792548E-2</v>
      </c>
      <c r="D102" s="24">
        <v>-0.54100974995182438</v>
      </c>
      <c r="F102" s="24">
        <v>53.448275862068968</v>
      </c>
      <c r="G102" s="24">
        <v>4.2698613121653723E-3</v>
      </c>
    </row>
    <row r="103" spans="1:7" x14ac:dyDescent="0.2">
      <c r="A103" s="24">
        <v>79</v>
      </c>
      <c r="B103" s="24">
        <v>-2.0278794872109675E-2</v>
      </c>
      <c r="C103" s="24">
        <v>-1.4464316166945129E-3</v>
      </c>
      <c r="D103" s="24">
        <v>-2.8622794634515579E-2</v>
      </c>
      <c r="F103" s="24">
        <v>54.137931034482762</v>
      </c>
      <c r="G103" s="24">
        <v>6.5185416002419535E-3</v>
      </c>
    </row>
    <row r="104" spans="1:7" x14ac:dyDescent="0.2">
      <c r="A104" s="24">
        <v>80</v>
      </c>
      <c r="B104" s="24">
        <v>1.046744663681008E-3</v>
      </c>
      <c r="C104" s="24">
        <v>5.3706582979993346E-2</v>
      </c>
      <c r="D104" s="24">
        <v>1.0627757838085086</v>
      </c>
      <c r="F104" s="24">
        <v>54.827586206896555</v>
      </c>
      <c r="G104" s="24">
        <v>8.0091961317772607E-3</v>
      </c>
    </row>
    <row r="105" spans="1:7" x14ac:dyDescent="0.2">
      <c r="A105" s="24">
        <v>81</v>
      </c>
      <c r="B105" s="24">
        <v>6.0642471524173881E-2</v>
      </c>
      <c r="C105" s="24">
        <v>-1.9690698390008449E-3</v>
      </c>
      <c r="D105" s="24">
        <v>-3.896505093793394E-2</v>
      </c>
      <c r="F105" s="24">
        <v>55.517241379310349</v>
      </c>
      <c r="G105" s="24">
        <v>8.0494129279437936E-3</v>
      </c>
    </row>
    <row r="106" spans="1:7" x14ac:dyDescent="0.2">
      <c r="A106" s="24">
        <v>82</v>
      </c>
      <c r="B106" s="24">
        <v>4.4428400286207724E-2</v>
      </c>
      <c r="C106" s="24">
        <v>5.1784237897801802E-3</v>
      </c>
      <c r="D106" s="24">
        <v>0.102473534838856</v>
      </c>
      <c r="F106" s="24">
        <v>56.206896551724142</v>
      </c>
      <c r="G106" s="24">
        <v>8.2432202992298309E-3</v>
      </c>
    </row>
    <row r="107" spans="1:7" x14ac:dyDescent="0.2">
      <c r="A107" s="24">
        <v>83</v>
      </c>
      <c r="B107" s="24">
        <v>2.7283729309962788E-2</v>
      </c>
      <c r="C107" s="24">
        <v>3.5978467468003747E-2</v>
      </c>
      <c r="D107" s="24">
        <v>0.71196195776932203</v>
      </c>
      <c r="F107" s="24">
        <v>56.896551724137936</v>
      </c>
      <c r="G107" s="24">
        <v>1.1388646964008811E-2</v>
      </c>
    </row>
    <row r="108" spans="1:7" x14ac:dyDescent="0.2">
      <c r="A108" s="24">
        <v>84</v>
      </c>
      <c r="B108" s="24">
        <v>3.4956046476275017E-2</v>
      </c>
      <c r="C108" s="24">
        <v>-3.3861954463415965E-2</v>
      </c>
      <c r="D108" s="24">
        <v>-0.67007921933054226</v>
      </c>
      <c r="F108" s="24">
        <v>57.58620689655173</v>
      </c>
      <c r="G108" s="24">
        <v>1.1408109313961967E-2</v>
      </c>
    </row>
    <row r="109" spans="1:7" x14ac:dyDescent="0.2">
      <c r="A109" s="24">
        <v>85</v>
      </c>
      <c r="B109" s="24">
        <v>-3.7447144219649821E-2</v>
      </c>
      <c r="C109" s="24">
        <v>6.9467822665437995E-4</v>
      </c>
      <c r="D109" s="24">
        <v>1.3746679752505174E-2</v>
      </c>
      <c r="F109" s="24">
        <v>58.275862068965523</v>
      </c>
      <c r="G109" s="24">
        <v>1.1554143556649509E-2</v>
      </c>
    </row>
    <row r="110" spans="1:7" x14ac:dyDescent="0.2">
      <c r="A110" s="24">
        <v>86</v>
      </c>
      <c r="B110" s="24">
        <v>-2.9712720335057723E-2</v>
      </c>
      <c r="C110" s="24">
        <v>1.3703230318147228E-2</v>
      </c>
      <c r="D110" s="24">
        <v>0.27116715557015769</v>
      </c>
      <c r="F110" s="24">
        <v>58.965517241379317</v>
      </c>
      <c r="G110" s="24">
        <v>1.2638398871722849E-2</v>
      </c>
    </row>
    <row r="111" spans="1:7" x14ac:dyDescent="0.2">
      <c r="A111" s="24">
        <v>87</v>
      </c>
      <c r="B111" s="24">
        <v>1.9773760385627399E-2</v>
      </c>
      <c r="C111" s="24">
        <v>7.5161650965532671E-3</v>
      </c>
      <c r="D111" s="24">
        <v>0.14873406216700147</v>
      </c>
      <c r="F111" s="24">
        <v>59.65517241379311</v>
      </c>
      <c r="G111" s="24">
        <v>1.3460663139545694E-2</v>
      </c>
    </row>
    <row r="112" spans="1:7" x14ac:dyDescent="0.2">
      <c r="A112" s="24">
        <v>88</v>
      </c>
      <c r="B112" s="24">
        <v>3.1449200179419774E-2</v>
      </c>
      <c r="C112" s="24">
        <v>-4.1595848675163E-2</v>
      </c>
      <c r="D112" s="24">
        <v>-0.82312182652533283</v>
      </c>
      <c r="F112" s="24">
        <v>60.344827586206904</v>
      </c>
      <c r="G112" s="24">
        <v>1.3779745598017593E-2</v>
      </c>
    </row>
    <row r="113" spans="1:7" x14ac:dyDescent="0.2">
      <c r="A113" s="24">
        <v>89</v>
      </c>
      <c r="B113" s="24">
        <v>-4.9174567417839946E-2</v>
      </c>
      <c r="C113" s="24">
        <v>6.8254832000975846E-2</v>
      </c>
      <c r="D113" s="24">
        <v>1.3506646402281348</v>
      </c>
      <c r="F113" s="24">
        <v>61.03448275862069</v>
      </c>
      <c r="G113" s="24">
        <v>1.398624197473987E-2</v>
      </c>
    </row>
    <row r="114" spans="1:7" x14ac:dyDescent="0.2">
      <c r="A114" s="24">
        <v>90</v>
      </c>
      <c r="B114" s="24">
        <v>2.4402935153591876E-2</v>
      </c>
      <c r="C114" s="24">
        <v>6.7897442420210112E-3</v>
      </c>
      <c r="D114" s="24">
        <v>0.13435924161031185</v>
      </c>
      <c r="F114" s="24">
        <v>61.724137931034484</v>
      </c>
      <c r="G114" s="24">
        <v>1.4533514616167758E-2</v>
      </c>
    </row>
    <row r="115" spans="1:7" x14ac:dyDescent="0.2">
      <c r="A115" s="24">
        <v>91</v>
      </c>
      <c r="B115" s="24">
        <v>2.3653594235296668E-2</v>
      </c>
      <c r="C115" s="24">
        <v>-1.5604181307352874E-2</v>
      </c>
      <c r="D115" s="24">
        <v>-0.30878423275950678</v>
      </c>
      <c r="F115" s="24">
        <v>62.413793103448278</v>
      </c>
      <c r="G115" s="24">
        <v>1.552022875909697E-2</v>
      </c>
    </row>
    <row r="116" spans="1:7" x14ac:dyDescent="0.2">
      <c r="A116" s="24">
        <v>92</v>
      </c>
      <c r="B116" s="24">
        <v>-2.2285366835892986E-3</v>
      </c>
      <c r="C116" s="24">
        <v>3.4828689617830526E-2</v>
      </c>
      <c r="D116" s="24">
        <v>0.68920951313178647</v>
      </c>
      <c r="F116" s="24">
        <v>63.103448275862071</v>
      </c>
      <c r="G116" s="24">
        <v>1.7687535942727154E-2</v>
      </c>
    </row>
    <row r="117" spans="1:7" x14ac:dyDescent="0.2">
      <c r="A117" s="24">
        <v>93</v>
      </c>
      <c r="B117" s="24">
        <v>5.45371507424963E-2</v>
      </c>
      <c r="C117" s="24">
        <v>-4.6293930443266469E-2</v>
      </c>
      <c r="D117" s="24">
        <v>-0.91609008584193485</v>
      </c>
      <c r="F117" s="24">
        <v>63.793103448275865</v>
      </c>
      <c r="G117" s="24">
        <v>1.8061327470354292E-2</v>
      </c>
    </row>
    <row r="118" spans="1:7" x14ac:dyDescent="0.2">
      <c r="A118" s="24">
        <v>94</v>
      </c>
      <c r="B118" s="24">
        <v>-1.9627061924664272E-3</v>
      </c>
      <c r="C118" s="24">
        <v>-5.2874436840466749E-2</v>
      </c>
      <c r="D118" s="24">
        <v>-1.0463088124130644</v>
      </c>
      <c r="F118" s="24">
        <v>64.482758620689651</v>
      </c>
      <c r="G118" s="24">
        <v>1.9080264583135904E-2</v>
      </c>
    </row>
    <row r="119" spans="1:7" x14ac:dyDescent="0.2">
      <c r="A119" s="24">
        <v>95</v>
      </c>
      <c r="B119" s="24">
        <v>-4.3722915077173539E-2</v>
      </c>
      <c r="C119" s="24">
        <v>-1.6021335572116706E-2</v>
      </c>
      <c r="D119" s="24">
        <v>-0.31703911374623045</v>
      </c>
      <c r="F119" s="24">
        <v>65.172413793103445</v>
      </c>
      <c r="G119" s="24">
        <v>2.015372261162417E-2</v>
      </c>
    </row>
    <row r="120" spans="1:7" x14ac:dyDescent="0.2">
      <c r="A120" s="24">
        <v>96</v>
      </c>
      <c r="B120" s="24">
        <v>-4.5339497010914692E-2</v>
      </c>
      <c r="C120" s="24">
        <v>3.5509987397116895E-2</v>
      </c>
      <c r="D120" s="24">
        <v>0.70269141313756034</v>
      </c>
      <c r="F120" s="24">
        <v>65.862068965517238</v>
      </c>
      <c r="G120" s="24">
        <v>2.0282682164653371E-2</v>
      </c>
    </row>
    <row r="121" spans="1:7" x14ac:dyDescent="0.2">
      <c r="A121" s="24">
        <v>97</v>
      </c>
      <c r="B121" s="24">
        <v>8.0214380525480845E-3</v>
      </c>
      <c r="C121" s="24">
        <v>3.5327055041014244E-3</v>
      </c>
      <c r="D121" s="24">
        <v>6.9907144576385208E-2</v>
      </c>
      <c r="F121" s="24">
        <v>66.551724137931032</v>
      </c>
      <c r="G121" s="24">
        <v>2.1943615299879985E-2</v>
      </c>
    </row>
    <row r="122" spans="1:7" x14ac:dyDescent="0.2">
      <c r="A122" s="24">
        <v>98</v>
      </c>
      <c r="B122" s="24">
        <v>1.7575618852021573E-2</v>
      </c>
      <c r="C122" s="24">
        <v>-3.5541909123505064E-2</v>
      </c>
      <c r="D122" s="24">
        <v>-0.70332309804284177</v>
      </c>
      <c r="F122" s="24">
        <v>67.241379310344826</v>
      </c>
      <c r="G122" s="24">
        <v>2.3899569198845713E-2</v>
      </c>
    </row>
    <row r="123" spans="1:7" x14ac:dyDescent="0.2">
      <c r="A123" s="24">
        <v>99</v>
      </c>
      <c r="B123" s="24">
        <v>-1.666493782781223E-2</v>
      </c>
      <c r="C123" s="24">
        <v>4.2640424231072754E-2</v>
      </c>
      <c r="D123" s="24">
        <v>0.84379246955605303</v>
      </c>
      <c r="F123" s="24">
        <v>67.931034482758619</v>
      </c>
      <c r="G123" s="24">
        <v>2.4411986688838119E-2</v>
      </c>
    </row>
    <row r="124" spans="1:7" x14ac:dyDescent="0.2">
      <c r="A124" s="24">
        <v>100</v>
      </c>
      <c r="B124" s="24">
        <v>2.6994086160287402E-2</v>
      </c>
      <c r="C124" s="24">
        <v>4.5525323308296582E-2</v>
      </c>
      <c r="D124" s="24">
        <v>0.90088045966607622</v>
      </c>
      <c r="F124" s="24">
        <v>68.620689655172413</v>
      </c>
      <c r="G124" s="24">
        <v>2.4742489145906956E-2</v>
      </c>
    </row>
    <row r="125" spans="1:7" x14ac:dyDescent="0.2">
      <c r="A125" s="24">
        <v>101</v>
      </c>
      <c r="B125" s="24">
        <v>4.5852180627854053E-2</v>
      </c>
      <c r="C125" s="24">
        <v>-3.3213781756131204E-2</v>
      </c>
      <c r="D125" s="24">
        <v>-0.65725281670342939</v>
      </c>
      <c r="F125" s="24">
        <v>69.310344827586206</v>
      </c>
      <c r="G125" s="24">
        <v>2.504793886917191E-2</v>
      </c>
    </row>
    <row r="126" spans="1:7" x14ac:dyDescent="0.2">
      <c r="A126" s="24">
        <v>102</v>
      </c>
      <c r="B126" s="24">
        <v>-4.658509719537878E-3</v>
      </c>
      <c r="C126" s="24">
        <v>-1.5960777483197824E-2</v>
      </c>
      <c r="D126" s="24">
        <v>-0.31584075654594673</v>
      </c>
      <c r="F126" s="24">
        <v>70</v>
      </c>
      <c r="G126" s="24">
        <v>2.5206814033346316E-2</v>
      </c>
    </row>
    <row r="127" spans="1:7" x14ac:dyDescent="0.2">
      <c r="A127" s="24">
        <v>103</v>
      </c>
      <c r="B127" s="24">
        <v>-4.8008552375178853E-3</v>
      </c>
      <c r="C127" s="24">
        <v>3.5831480628494859E-2</v>
      </c>
      <c r="D127" s="24">
        <v>0.70905330030312674</v>
      </c>
      <c r="F127" s="24">
        <v>70.689655172413794</v>
      </c>
      <c r="G127" s="24">
        <v>2.5303880310698579E-2</v>
      </c>
    </row>
    <row r="128" spans="1:7" x14ac:dyDescent="0.2">
      <c r="A128" s="24">
        <v>104</v>
      </c>
      <c r="B128" s="24">
        <v>6.1694448924714776E-2</v>
      </c>
      <c r="C128" s="24">
        <v>-3.3106488801412273E-2</v>
      </c>
      <c r="D128" s="24">
        <v>-0.65512964394281969</v>
      </c>
      <c r="F128" s="24">
        <v>71.379310344827587</v>
      </c>
      <c r="G128" s="24">
        <v>2.5975486403260521E-2</v>
      </c>
    </row>
    <row r="129" spans="1:7" x14ac:dyDescent="0.2">
      <c r="A129" s="24">
        <v>105</v>
      </c>
      <c r="B129" s="24">
        <v>3.7963522008469051E-2</v>
      </c>
      <c r="C129" s="24">
        <v>-4.9097240256924371E-2</v>
      </c>
      <c r="D129" s="24">
        <v>-0.97156354215134477</v>
      </c>
      <c r="F129" s="24">
        <v>72.068965517241381</v>
      </c>
      <c r="G129" s="24">
        <v>2.7289925482180667E-2</v>
      </c>
    </row>
    <row r="130" spans="1:7" x14ac:dyDescent="0.2">
      <c r="A130" s="24">
        <v>106</v>
      </c>
      <c r="B130" s="24">
        <v>-5.0441403155539272E-2</v>
      </c>
      <c r="C130" s="24">
        <v>4.5850729446940318E-2</v>
      </c>
      <c r="D130" s="24">
        <v>0.90731977762048832</v>
      </c>
      <c r="F130" s="24">
        <v>72.758620689655174</v>
      </c>
      <c r="G130" s="24">
        <v>2.7354003082042486E-2</v>
      </c>
    </row>
    <row r="131" spans="1:7" x14ac:dyDescent="0.2">
      <c r="A131" s="24">
        <v>107</v>
      </c>
      <c r="B131" s="24">
        <v>-2.2409819155297932E-2</v>
      </c>
      <c r="C131" s="24">
        <v>4.7152308301204884E-2</v>
      </c>
      <c r="D131" s="24">
        <v>0.93307614509493564</v>
      </c>
      <c r="F131" s="24">
        <v>73.448275862068968</v>
      </c>
      <c r="G131" s="24">
        <v>2.7947725106547111E-2</v>
      </c>
    </row>
    <row r="132" spans="1:7" x14ac:dyDescent="0.2">
      <c r="A132" s="24">
        <v>108</v>
      </c>
      <c r="B132" s="24">
        <v>3.8788628741519872E-2</v>
      </c>
      <c r="C132" s="24">
        <v>-4.9535796927169112E-3</v>
      </c>
      <c r="D132" s="24">
        <v>-9.8024194586095015E-2</v>
      </c>
      <c r="F132" s="24">
        <v>74.137931034482762</v>
      </c>
      <c r="G132" s="24">
        <v>2.7957557635053767E-2</v>
      </c>
    </row>
    <row r="133" spans="1:7" x14ac:dyDescent="0.2">
      <c r="A133" s="24">
        <v>109</v>
      </c>
      <c r="B133" s="24">
        <v>2.6809781857275634E-2</v>
      </c>
      <c r="C133" s="24">
        <v>2.7612652163798341E-2</v>
      </c>
      <c r="D133" s="24">
        <v>0.5464145439553364</v>
      </c>
      <c r="F133" s="24">
        <v>74.827586206896555</v>
      </c>
      <c r="G133" s="24">
        <v>2.8218576649502489E-2</v>
      </c>
    </row>
    <row r="134" spans="1:7" x14ac:dyDescent="0.2">
      <c r="A134" s="24">
        <v>110</v>
      </c>
      <c r="B134" s="24">
        <v>6.6826909588086472E-2</v>
      </c>
      <c r="C134" s="24">
        <v>-1.8603978597748067E-3</v>
      </c>
      <c r="D134" s="24">
        <v>-3.6814589272126635E-2</v>
      </c>
      <c r="F134" s="24">
        <v>75.517241379310349</v>
      </c>
      <c r="G134" s="24">
        <v>2.8587960123302506E-2</v>
      </c>
    </row>
    <row r="135" spans="1:7" x14ac:dyDescent="0.2">
      <c r="A135" s="24">
        <v>111</v>
      </c>
      <c r="B135" s="24">
        <v>3.2501407407692369E-2</v>
      </c>
      <c r="C135" s="24">
        <v>-2.8231546095526996E-2</v>
      </c>
      <c r="D135" s="24">
        <v>-0.55866156186061389</v>
      </c>
      <c r="F135" s="24">
        <v>76.206896551724142</v>
      </c>
      <c r="G135" s="24">
        <v>3.1030625390976976E-2</v>
      </c>
    </row>
    <row r="136" spans="1:7" x14ac:dyDescent="0.2">
      <c r="A136" s="24">
        <v>112</v>
      </c>
      <c r="B136" s="24">
        <v>-2.8306858735218335E-2</v>
      </c>
      <c r="C136" s="24">
        <v>5.2718845424056457E-2</v>
      </c>
      <c r="D136" s="24">
        <v>1.0432298827855562</v>
      </c>
      <c r="F136" s="24">
        <v>76.896551724137936</v>
      </c>
      <c r="G136" s="24">
        <v>3.1192679395612887E-2</v>
      </c>
    </row>
    <row r="137" spans="1:7" x14ac:dyDescent="0.2">
      <c r="A137" s="24">
        <v>113</v>
      </c>
      <c r="B137" s="24">
        <v>2.5618473936344067E-2</v>
      </c>
      <c r="C137" s="24">
        <v>-2.2712098629129505E-2</v>
      </c>
      <c r="D137" s="24">
        <v>-0.44943966052543405</v>
      </c>
      <c r="F137" s="24">
        <v>77.586206896551715</v>
      </c>
      <c r="G137" s="24">
        <v>3.2600152934241226E-2</v>
      </c>
    </row>
    <row r="138" spans="1:7" x14ac:dyDescent="0.2">
      <c r="A138" s="24">
        <v>114</v>
      </c>
      <c r="B138" s="24">
        <v>-1.1165104943567462E-2</v>
      </c>
      <c r="C138" s="24">
        <v>-7.178397803718356E-2</v>
      </c>
      <c r="D138" s="24">
        <v>-1.4205013480708688</v>
      </c>
      <c r="F138" s="24">
        <v>78.275862068965509</v>
      </c>
      <c r="G138" s="24">
        <v>3.3835049048802961E-2</v>
      </c>
    </row>
    <row r="139" spans="1:7" x14ac:dyDescent="0.2">
      <c r="A139" s="24">
        <v>115</v>
      </c>
      <c r="B139" s="24">
        <v>-7.0311678085142312E-2</v>
      </c>
      <c r="C139" s="24">
        <v>-1.30119035639642E-4</v>
      </c>
      <c r="D139" s="24">
        <v>-2.5748679662201241E-3</v>
      </c>
      <c r="F139" s="24">
        <v>78.965517241379303</v>
      </c>
      <c r="G139" s="24">
        <v>3.5303716711073754E-2</v>
      </c>
    </row>
    <row r="140" spans="1:7" x14ac:dyDescent="0.2">
      <c r="A140" s="24">
        <v>116</v>
      </c>
      <c r="B140" s="24">
        <v>-3.7329110807093897E-2</v>
      </c>
      <c r="C140" s="24">
        <v>-2.1881731033109149E-2</v>
      </c>
      <c r="D140" s="24">
        <v>-0.43300788393971335</v>
      </c>
      <c r="F140" s="24">
        <v>79.655172413793096</v>
      </c>
      <c r="G140" s="24">
        <v>3.770134086808348E-2</v>
      </c>
    </row>
    <row r="141" spans="1:7" x14ac:dyDescent="0.2">
      <c r="A141" s="24">
        <v>117</v>
      </c>
      <c r="B141" s="24">
        <v>-5.5497852930550158E-2</v>
      </c>
      <c r="C141" s="24">
        <v>8.3445578037097262E-2</v>
      </c>
      <c r="D141" s="24">
        <v>1.6512675855167784</v>
      </c>
      <c r="F141" s="24">
        <v>80.34482758620689</v>
      </c>
      <c r="G141" s="24">
        <v>3.7740327982847113E-2</v>
      </c>
    </row>
    <row r="142" spans="1:7" x14ac:dyDescent="0.2">
      <c r="A142" s="24">
        <v>118</v>
      </c>
      <c r="B142" s="24">
        <v>4.663269577290171E-2</v>
      </c>
      <c r="C142" s="24">
        <v>-8.1859198588242338E-2</v>
      </c>
      <c r="D142" s="24">
        <v>-1.6198754252148921</v>
      </c>
      <c r="F142" s="24">
        <v>81.034482758620683</v>
      </c>
      <c r="G142" s="24">
        <v>4.0476682132441918E-2</v>
      </c>
    </row>
    <row r="143" spans="1:7" x14ac:dyDescent="0.2">
      <c r="A143" s="24">
        <v>119</v>
      </c>
      <c r="B143" s="24">
        <v>-4.2394754193475957E-2</v>
      </c>
      <c r="C143" s="24">
        <v>1.2819269275659472E-2</v>
      </c>
      <c r="D143" s="24">
        <v>0.25367484200896773</v>
      </c>
      <c r="F143" s="24">
        <v>81.724137931034477</v>
      </c>
      <c r="G143" s="24">
        <v>4.3195198042135084E-2</v>
      </c>
    </row>
    <row r="144" spans="1:7" x14ac:dyDescent="0.2">
      <c r="A144" s="24">
        <v>120</v>
      </c>
      <c r="B144" s="24">
        <v>2.448473341217914E-2</v>
      </c>
      <c r="C144" s="24">
        <v>-4.202051247525769E-3</v>
      </c>
      <c r="D144" s="24">
        <v>-8.3152531038072644E-2</v>
      </c>
      <c r="F144" s="24">
        <v>82.41379310344827</v>
      </c>
      <c r="G144" s="24">
        <v>4.4617065488806694E-2</v>
      </c>
    </row>
    <row r="145" spans="1:7" x14ac:dyDescent="0.2">
      <c r="A145" s="24">
        <v>121</v>
      </c>
      <c r="B145" s="24">
        <v>8.6970645613797474E-3</v>
      </c>
      <c r="C145" s="24">
        <v>6.8231641977172224E-3</v>
      </c>
      <c r="D145" s="24">
        <v>0.13502057431180056</v>
      </c>
      <c r="F145" s="24">
        <v>83.103448275862064</v>
      </c>
      <c r="G145" s="24">
        <v>4.8662945798927541E-2</v>
      </c>
    </row>
    <row r="146" spans="1:7" x14ac:dyDescent="0.2">
      <c r="A146" s="24">
        <v>122</v>
      </c>
      <c r="B146" s="24">
        <v>-5.5937453426562209E-3</v>
      </c>
      <c r="C146" s="24">
        <v>4.0897462053729974E-2</v>
      </c>
      <c r="D146" s="24">
        <v>0.80930176299101053</v>
      </c>
      <c r="F146" s="24">
        <v>83.793103448275858</v>
      </c>
      <c r="G146" s="24">
        <v>4.9606824075987904E-2</v>
      </c>
    </row>
    <row r="147" spans="1:7" x14ac:dyDescent="0.2">
      <c r="A147" s="24">
        <v>123</v>
      </c>
      <c r="B147" s="24">
        <v>4.8288339853033373E-2</v>
      </c>
      <c r="C147" s="24">
        <v>-3.4508594255015776E-2</v>
      </c>
      <c r="D147" s="24">
        <v>-0.68287528776809803</v>
      </c>
      <c r="F147" s="24">
        <v>84.482758620689651</v>
      </c>
      <c r="G147" s="24">
        <v>5.1282608403126706E-2</v>
      </c>
    </row>
    <row r="148" spans="1:7" x14ac:dyDescent="0.2">
      <c r="A148" s="24">
        <v>124</v>
      </c>
      <c r="B148" s="24">
        <v>-2.1624378953652421E-2</v>
      </c>
      <c r="C148" s="24">
        <v>-8.94000228834088E-2</v>
      </c>
      <c r="D148" s="24">
        <v>-1.7690974573416283</v>
      </c>
      <c r="F148" s="24">
        <v>85.172413793103445</v>
      </c>
      <c r="G148" s="24">
        <v>5.2716782172404206E-2</v>
      </c>
    </row>
    <row r="149" spans="1:7" x14ac:dyDescent="0.2">
      <c r="A149" s="24">
        <v>125</v>
      </c>
      <c r="B149" s="24">
        <v>-6.0291343590046391E-2</v>
      </c>
      <c r="C149" s="24">
        <v>-0.10631599117117191</v>
      </c>
      <c r="D149" s="24">
        <v>-2.103840061662674</v>
      </c>
      <c r="F149" s="24">
        <v>85.862068965517238</v>
      </c>
      <c r="G149" s="24">
        <v>5.4422434021073975E-2</v>
      </c>
    </row>
    <row r="150" spans="1:7" x14ac:dyDescent="0.2">
      <c r="A150" s="24">
        <v>126</v>
      </c>
      <c r="B150" s="24">
        <v>-6.9216427622958723E-2</v>
      </c>
      <c r="C150" s="24">
        <v>-4.2616602540485063E-2</v>
      </c>
      <c r="D150" s="24">
        <v>-0.84332107267170076</v>
      </c>
      <c r="F150" s="24">
        <v>86.551724137931032</v>
      </c>
      <c r="G150" s="24">
        <v>5.4753327643674354E-2</v>
      </c>
    </row>
    <row r="151" spans="1:7" x14ac:dyDescent="0.2">
      <c r="A151" s="24">
        <v>127</v>
      </c>
      <c r="B151" s="24">
        <v>-4.2520004262008471E-2</v>
      </c>
      <c r="C151" s="24">
        <v>-4.1740339355731376E-2</v>
      </c>
      <c r="D151" s="24">
        <v>-0.82598108860780939</v>
      </c>
      <c r="F151" s="24">
        <v>87.241379310344826</v>
      </c>
      <c r="G151" s="24">
        <v>5.5213628210286497E-2</v>
      </c>
    </row>
    <row r="152" spans="1:7" x14ac:dyDescent="0.2">
      <c r="A152" s="24">
        <v>128</v>
      </c>
      <c r="B152" s="24">
        <v>-3.7649504126594076E-2</v>
      </c>
      <c r="C152" s="24">
        <v>7.5389832109441196E-2</v>
      </c>
      <c r="D152" s="24">
        <v>1.49185599726481</v>
      </c>
      <c r="F152" s="24">
        <v>87.931034482758619</v>
      </c>
      <c r="G152" s="24">
        <v>5.8673401685173036E-2</v>
      </c>
    </row>
    <row r="153" spans="1:7" x14ac:dyDescent="0.2">
      <c r="A153" s="24">
        <v>129</v>
      </c>
      <c r="B153" s="24">
        <v>1.5826438041053222E-2</v>
      </c>
      <c r="C153" s="24">
        <v>8.0731311577924916E-3</v>
      </c>
      <c r="D153" s="24">
        <v>0.15975561687117543</v>
      </c>
      <c r="F153" s="24">
        <v>88.620689655172413</v>
      </c>
      <c r="G153" s="24">
        <v>6.1006024620554884E-2</v>
      </c>
    </row>
    <row r="154" spans="1:7" x14ac:dyDescent="0.2">
      <c r="A154" s="24">
        <v>130</v>
      </c>
      <c r="B154" s="24">
        <v>3.3345909428969367E-2</v>
      </c>
      <c r="C154" s="24">
        <v>-6.864811072562671E-2</v>
      </c>
      <c r="D154" s="24">
        <v>-1.3584470587261006</v>
      </c>
      <c r="F154" s="24">
        <v>89.310344827586206</v>
      </c>
      <c r="G154" s="24">
        <v>6.3262196777966531E-2</v>
      </c>
    </row>
    <row r="155" spans="1:7" x14ac:dyDescent="0.2">
      <c r="A155" s="24">
        <v>131</v>
      </c>
      <c r="B155" s="24">
        <v>-6.5823488097206964E-2</v>
      </c>
      <c r="C155" s="24">
        <v>6.8114439843762725E-2</v>
      </c>
      <c r="D155" s="24">
        <v>1.347886482009089</v>
      </c>
      <c r="F155" s="24">
        <v>90</v>
      </c>
      <c r="G155" s="24">
        <v>6.4760521360483075E-2</v>
      </c>
    </row>
    <row r="156" spans="1:7" x14ac:dyDescent="0.2">
      <c r="A156" s="24">
        <v>132</v>
      </c>
      <c r="B156" s="24">
        <v>-1.9401684588208363E-2</v>
      </c>
      <c r="C156" s="24">
        <v>-8.4423415829648664E-3</v>
      </c>
      <c r="D156" s="24">
        <v>-0.16706175845067259</v>
      </c>
      <c r="F156" s="24">
        <v>90.689655172413794</v>
      </c>
      <c r="G156" s="24">
        <v>6.4966511728311666E-2</v>
      </c>
    </row>
    <row r="157" spans="1:7" x14ac:dyDescent="0.2">
      <c r="A157" s="24">
        <v>133</v>
      </c>
      <c r="B157" s="24">
        <v>-1.5609100409277817E-2</v>
      </c>
      <c r="C157" s="24">
        <v>9.8363061438190097E-2</v>
      </c>
      <c r="D157" s="24">
        <v>1.9464630575495594</v>
      </c>
      <c r="F157" s="24">
        <v>91.379310344827587</v>
      </c>
      <c r="G157" s="24">
        <v>6.7294460305904913E-2</v>
      </c>
    </row>
    <row r="158" spans="1:7" x14ac:dyDescent="0.2">
      <c r="A158" s="24">
        <v>134</v>
      </c>
      <c r="B158" s="24">
        <v>6.6363353366255956E-2</v>
      </c>
      <c r="C158" s="24">
        <v>-7.4337299205400179E-2</v>
      </c>
      <c r="D158" s="24">
        <v>-1.4710278897962499</v>
      </c>
      <c r="F158" s="24">
        <v>92.068965517241381</v>
      </c>
      <c r="G158" s="24">
        <v>7.2519409468583984E-2</v>
      </c>
    </row>
    <row r="159" spans="1:7" x14ac:dyDescent="0.2">
      <c r="A159" s="24">
        <v>135</v>
      </c>
      <c r="B159" s="24">
        <v>-3.0048644439846391E-2</v>
      </c>
      <c r="C159" s="24">
        <v>-3.5363620746321683E-2</v>
      </c>
      <c r="D159" s="24">
        <v>-0.69979502831113682</v>
      </c>
      <c r="F159" s="24">
        <v>92.758620689655174</v>
      </c>
      <c r="G159" s="24">
        <v>7.6862402351278156E-2</v>
      </c>
    </row>
    <row r="160" spans="1:7" x14ac:dyDescent="0.2">
      <c r="A160" s="24">
        <v>136</v>
      </c>
      <c r="B160" s="24">
        <v>-6.8739886821536256E-2</v>
      </c>
      <c r="C160" s="24">
        <v>-5.6941390859087282E-2</v>
      </c>
      <c r="D160" s="24">
        <v>-1.1267879642232386</v>
      </c>
      <c r="F160" s="24">
        <v>93.448275862068968</v>
      </c>
      <c r="G160" s="24">
        <v>8.2753961028912276E-2</v>
      </c>
    </row>
    <row r="161" spans="1:7" x14ac:dyDescent="0.2">
      <c r="A161" s="24">
        <v>137</v>
      </c>
      <c r="B161" s="24">
        <v>-6.8821554290884254E-2</v>
      </c>
      <c r="C161" s="24">
        <v>8.021020125489306E-2</v>
      </c>
      <c r="D161" s="24">
        <v>1.587244147330368</v>
      </c>
      <c r="F161" s="24">
        <v>94.137931034482762</v>
      </c>
      <c r="G161" s="24">
        <v>8.807716427583813E-2</v>
      </c>
    </row>
    <row r="162" spans="1:7" x14ac:dyDescent="0.2">
      <c r="A162" s="24">
        <v>138</v>
      </c>
      <c r="B162" s="24">
        <v>5.812657285631883E-2</v>
      </c>
      <c r="C162" s="24">
        <v>-8.0144194997387369E-2</v>
      </c>
      <c r="D162" s="24">
        <v>-1.5859379787349277</v>
      </c>
      <c r="F162" s="24">
        <v>94.827586206896555</v>
      </c>
      <c r="G162" s="24">
        <v>9.4707951541618762E-2</v>
      </c>
    </row>
    <row r="163" spans="1:7" x14ac:dyDescent="0.2">
      <c r="A163" s="24">
        <v>139</v>
      </c>
      <c r="B163" s="24">
        <v>-4.2157121152859203E-2</v>
      </c>
      <c r="C163" s="24">
        <v>9.0820066951786738E-2</v>
      </c>
      <c r="D163" s="24">
        <v>1.7971980804696195</v>
      </c>
      <c r="F163" s="24">
        <v>95.517241379310349</v>
      </c>
      <c r="G163" s="24">
        <v>0.10466931854512723</v>
      </c>
    </row>
    <row r="164" spans="1:7" x14ac:dyDescent="0.2">
      <c r="A164" s="24">
        <v>140</v>
      </c>
      <c r="B164" s="24">
        <v>0.12559394836555909</v>
      </c>
      <c r="C164" s="24">
        <v>0.14928921568104697</v>
      </c>
      <c r="D164" s="24">
        <v>2.9542181685378535</v>
      </c>
      <c r="F164" s="24">
        <v>96.206896551724142</v>
      </c>
      <c r="G164" s="24">
        <v>0.10884474589988909</v>
      </c>
    </row>
    <row r="165" spans="1:7" x14ac:dyDescent="0.2">
      <c r="A165" s="24">
        <v>141</v>
      </c>
      <c r="B165" s="24">
        <v>0.11384196432398497</v>
      </c>
      <c r="C165" s="24">
        <v>-6.2559355920858262E-2</v>
      </c>
      <c r="D165" s="24">
        <v>-1.2379593866195702</v>
      </c>
      <c r="F165" s="24">
        <v>96.896551724137936</v>
      </c>
      <c r="G165" s="24">
        <v>0.11858839499998282</v>
      </c>
    </row>
    <row r="166" spans="1:7" x14ac:dyDescent="0.2">
      <c r="A166" s="24">
        <v>142</v>
      </c>
      <c r="B166" s="24">
        <v>1.0277445459582035E-2</v>
      </c>
      <c r="C166" s="24">
        <v>9.8762771520421351E-3</v>
      </c>
      <c r="D166" s="24">
        <v>0.19543727433342187</v>
      </c>
      <c r="F166" s="24">
        <v>97.58620689655173</v>
      </c>
      <c r="G166" s="24">
        <v>0.12312350228770096</v>
      </c>
    </row>
    <row r="167" spans="1:7" x14ac:dyDescent="0.2">
      <c r="A167" s="24">
        <v>143</v>
      </c>
      <c r="B167" s="24">
        <v>1.3155938205509308E-2</v>
      </c>
      <c r="C167" s="24">
        <v>9.1513380339617922E-2</v>
      </c>
      <c r="D167" s="24">
        <v>1.8109177520311432</v>
      </c>
      <c r="F167" s="24">
        <v>98.275862068965523</v>
      </c>
      <c r="G167" s="24">
        <v>0.27488316404660607</v>
      </c>
    </row>
    <row r="168" spans="1:7" x14ac:dyDescent="0.2">
      <c r="A168" s="24">
        <v>144</v>
      </c>
      <c r="B168" s="24">
        <v>0.10007198968132699</v>
      </c>
      <c r="C168" s="24">
        <v>-1.1994825405488865E-2</v>
      </c>
      <c r="D168" s="24">
        <v>-0.23736028741045445</v>
      </c>
      <c r="F168" s="24">
        <v>98.965517241379317</v>
      </c>
      <c r="G168" s="24">
        <v>0.30162189326589062</v>
      </c>
    </row>
    <row r="169" spans="1:7" ht="13.5" thickBot="1" x14ac:dyDescent="0.25">
      <c r="A169" s="25">
        <v>145</v>
      </c>
      <c r="B169" s="25">
        <v>4.7544359373570391E-2</v>
      </c>
      <c r="C169" s="25">
        <v>6.1300386526318695E-2</v>
      </c>
      <c r="D169" s="25">
        <v>1.2130461988717824</v>
      </c>
      <c r="F169" s="25">
        <v>99.65517241379311</v>
      </c>
      <c r="G169" s="25">
        <v>0.31417368789875727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H140"/>
  <sheetViews>
    <sheetView workbookViewId="0">
      <selection activeCell="J3" sqref="J3"/>
    </sheetView>
  </sheetViews>
  <sheetFormatPr defaultRowHeight="12.75" x14ac:dyDescent="0.2"/>
  <cols>
    <col min="6" max="6" width="10.42578125" style="29" bestFit="1" customWidth="1"/>
  </cols>
  <sheetData>
    <row r="2" spans="1:8" x14ac:dyDescent="0.2">
      <c r="A2" t="s">
        <v>43</v>
      </c>
    </row>
    <row r="3" spans="1:8" x14ac:dyDescent="0.2">
      <c r="A3" t="s">
        <v>44</v>
      </c>
    </row>
    <row r="5" spans="1:8" x14ac:dyDescent="0.2">
      <c r="F5" s="29">
        <f>COUNTA(F7:F140)</f>
        <v>134</v>
      </c>
    </row>
    <row r="6" spans="1:8" x14ac:dyDescent="0.2">
      <c r="B6" t="s">
        <v>42</v>
      </c>
    </row>
    <row r="7" spans="1:8" x14ac:dyDescent="0.2">
      <c r="A7" s="4">
        <v>32387</v>
      </c>
      <c r="B7">
        <v>0.11865886606106069</v>
      </c>
      <c r="D7" t="s">
        <v>45</v>
      </c>
      <c r="E7" t="s">
        <v>56</v>
      </c>
      <c r="F7" s="29" t="str">
        <f>D7&amp;":"&amp;E7</f>
        <v>G8:G19</v>
      </c>
      <c r="H7">
        <v>0.11865886606106069</v>
      </c>
    </row>
    <row r="8" spans="1:8" x14ac:dyDescent="0.2">
      <c r="A8" s="4">
        <v>32417</v>
      </c>
      <c r="B8">
        <v>0.16727432700841849</v>
      </c>
      <c r="D8" t="s">
        <v>46</v>
      </c>
      <c r="E8" t="s">
        <v>57</v>
      </c>
      <c r="F8" s="29" t="str">
        <f t="shared" ref="F8:F71" si="0">D8&amp;":"&amp;E8</f>
        <v>G9:G20</v>
      </c>
      <c r="H8">
        <v>0.16727432700841849</v>
      </c>
    </row>
    <row r="9" spans="1:8" x14ac:dyDescent="0.2">
      <c r="A9" s="4">
        <v>32448</v>
      </c>
      <c r="B9">
        <v>0.21824800075917303</v>
      </c>
      <c r="D9" t="s">
        <v>47</v>
      </c>
      <c r="E9" t="s">
        <v>58</v>
      </c>
      <c r="F9" s="29" t="str">
        <f t="shared" si="0"/>
        <v>G10:G21</v>
      </c>
      <c r="H9">
        <v>0.21824800075917303</v>
      </c>
    </row>
    <row r="10" spans="1:8" x14ac:dyDescent="0.2">
      <c r="A10" s="4">
        <v>32478</v>
      </c>
      <c r="B10">
        <v>0.19869634061169428</v>
      </c>
      <c r="D10" t="s">
        <v>48</v>
      </c>
      <c r="E10" t="s">
        <v>59</v>
      </c>
      <c r="F10" s="29" t="str">
        <f t="shared" si="0"/>
        <v>G11:G22</v>
      </c>
      <c r="H10">
        <v>0.19869634061169428</v>
      </c>
    </row>
    <row r="11" spans="1:8" x14ac:dyDescent="0.2">
      <c r="A11" s="4">
        <v>32509</v>
      </c>
      <c r="B11">
        <v>0.42432810880272653</v>
      </c>
      <c r="D11" t="s">
        <v>49</v>
      </c>
      <c r="E11" t="s">
        <v>60</v>
      </c>
      <c r="F11" s="29" t="str">
        <f t="shared" si="0"/>
        <v>G12:G23</v>
      </c>
      <c r="H11">
        <v>0.42432810880272653</v>
      </c>
    </row>
    <row r="12" spans="1:8" x14ac:dyDescent="0.2">
      <c r="A12" s="4">
        <v>32540</v>
      </c>
      <c r="B12">
        <v>0.55595135428617082</v>
      </c>
      <c r="D12" t="s">
        <v>50</v>
      </c>
      <c r="E12" t="s">
        <v>61</v>
      </c>
      <c r="F12" s="29" t="str">
        <f t="shared" si="0"/>
        <v>G13:G24</v>
      </c>
      <c r="H12">
        <v>0.55595135428617082</v>
      </c>
    </row>
    <row r="13" spans="1:8" x14ac:dyDescent="0.2">
      <c r="A13" s="4">
        <v>32568</v>
      </c>
      <c r="B13">
        <v>0.56633191419273499</v>
      </c>
      <c r="D13" t="s">
        <v>51</v>
      </c>
      <c r="E13" t="s">
        <v>62</v>
      </c>
      <c r="F13" s="29" t="str">
        <f t="shared" si="0"/>
        <v>G14:G25</v>
      </c>
      <c r="H13">
        <v>0.56633191419273499</v>
      </c>
    </row>
    <row r="14" spans="1:8" x14ac:dyDescent="0.2">
      <c r="A14" s="4">
        <v>32599</v>
      </c>
      <c r="B14">
        <v>0.55685041232480548</v>
      </c>
      <c r="D14" t="s">
        <v>52</v>
      </c>
      <c r="E14" t="s">
        <v>63</v>
      </c>
      <c r="F14" s="29" t="str">
        <f t="shared" si="0"/>
        <v>G15:G26</v>
      </c>
      <c r="H14">
        <v>0.55685041232480548</v>
      </c>
    </row>
    <row r="15" spans="1:8" x14ac:dyDescent="0.2">
      <c r="A15" s="4">
        <v>32629</v>
      </c>
      <c r="B15">
        <v>0.65949737872834058</v>
      </c>
      <c r="D15" t="s">
        <v>53</v>
      </c>
      <c r="E15" t="s">
        <v>64</v>
      </c>
      <c r="F15" s="29" t="str">
        <f t="shared" si="0"/>
        <v>G16:G27</v>
      </c>
      <c r="H15">
        <v>0.65949737872834058</v>
      </c>
    </row>
    <row r="16" spans="1:8" x14ac:dyDescent="0.2">
      <c r="A16" s="4">
        <v>32660</v>
      </c>
      <c r="B16">
        <v>0.60410169310927109</v>
      </c>
      <c r="D16" t="s">
        <v>54</v>
      </c>
      <c r="E16" t="s">
        <v>65</v>
      </c>
      <c r="F16" s="29" t="str">
        <f t="shared" si="0"/>
        <v>G17:G28</v>
      </c>
      <c r="H16">
        <v>0.60410169310927109</v>
      </c>
    </row>
    <row r="17" spans="1:8" x14ac:dyDescent="0.2">
      <c r="A17" s="4">
        <v>32690</v>
      </c>
      <c r="B17">
        <v>0.61140795035139484</v>
      </c>
      <c r="D17" t="s">
        <v>55</v>
      </c>
      <c r="E17" t="s">
        <v>66</v>
      </c>
      <c r="F17" s="29" t="str">
        <f t="shared" si="0"/>
        <v>G18:G29</v>
      </c>
      <c r="H17">
        <v>0.61140795035139484</v>
      </c>
    </row>
    <row r="18" spans="1:8" x14ac:dyDescent="0.2">
      <c r="A18" s="4">
        <v>32721</v>
      </c>
      <c r="B18">
        <v>0.59343879007058142</v>
      </c>
      <c r="D18" t="s">
        <v>56</v>
      </c>
      <c r="E18" t="s">
        <v>67</v>
      </c>
      <c r="F18" s="29" t="str">
        <f t="shared" si="0"/>
        <v>G19:G30</v>
      </c>
      <c r="H18">
        <v>0.59343879007058142</v>
      </c>
    </row>
    <row r="19" spans="1:8" x14ac:dyDescent="0.2">
      <c r="A19" s="4">
        <v>32752</v>
      </c>
      <c r="B19">
        <v>0.59052953875501057</v>
      </c>
      <c r="D19" t="s">
        <v>57</v>
      </c>
      <c r="E19" t="s">
        <v>68</v>
      </c>
      <c r="F19" s="29" t="str">
        <f t="shared" si="0"/>
        <v>G20:G31</v>
      </c>
      <c r="H19">
        <v>0.59052953875501057</v>
      </c>
    </row>
    <row r="20" spans="1:8" x14ac:dyDescent="0.2">
      <c r="A20" s="4">
        <v>32782</v>
      </c>
      <c r="B20">
        <v>0.61855783921208807</v>
      </c>
      <c r="D20" t="s">
        <v>58</v>
      </c>
      <c r="E20" t="s">
        <v>69</v>
      </c>
      <c r="F20" s="29" t="str">
        <f t="shared" si="0"/>
        <v>G21:G32</v>
      </c>
      <c r="H20">
        <v>0.61855783921208807</v>
      </c>
    </row>
    <row r="21" spans="1:8" x14ac:dyDescent="0.2">
      <c r="A21" s="4">
        <v>32813</v>
      </c>
      <c r="B21">
        <v>0.48181334840375617</v>
      </c>
      <c r="D21" t="s">
        <v>59</v>
      </c>
      <c r="E21" t="s">
        <v>70</v>
      </c>
      <c r="F21" s="29" t="str">
        <f t="shared" si="0"/>
        <v>G22:G33</v>
      </c>
      <c r="H21">
        <v>0.48181334840375617</v>
      </c>
    </row>
    <row r="22" spans="1:8" x14ac:dyDescent="0.2">
      <c r="A22" s="4">
        <v>32843</v>
      </c>
      <c r="B22">
        <v>0.49262138475005868</v>
      </c>
      <c r="D22" t="s">
        <v>60</v>
      </c>
      <c r="E22" t="s">
        <v>71</v>
      </c>
      <c r="F22" s="29" t="str">
        <f t="shared" si="0"/>
        <v>G23:G34</v>
      </c>
      <c r="H22">
        <v>0.49262138475005868</v>
      </c>
    </row>
    <row r="23" spans="1:8" x14ac:dyDescent="0.2">
      <c r="A23" s="4">
        <v>32874</v>
      </c>
      <c r="B23">
        <v>0.49681263927197206</v>
      </c>
      <c r="D23" t="s">
        <v>61</v>
      </c>
      <c r="E23" t="s">
        <v>72</v>
      </c>
      <c r="F23" s="29" t="str">
        <f t="shared" si="0"/>
        <v>G24:G35</v>
      </c>
      <c r="H23">
        <v>0.49681263927197206</v>
      </c>
    </row>
    <row r="24" spans="1:8" x14ac:dyDescent="0.2">
      <c r="A24" s="4">
        <v>32905</v>
      </c>
      <c r="B24">
        <v>0.28480491256043794</v>
      </c>
      <c r="D24" t="s">
        <v>62</v>
      </c>
      <c r="E24" t="s">
        <v>73</v>
      </c>
      <c r="F24" s="29" t="str">
        <f t="shared" si="0"/>
        <v>G25:G36</v>
      </c>
      <c r="H24">
        <v>0.28480491256043794</v>
      </c>
    </row>
    <row r="25" spans="1:8" x14ac:dyDescent="0.2">
      <c r="A25" s="4">
        <v>32933</v>
      </c>
      <c r="B25">
        <v>0.25055117774827518</v>
      </c>
      <c r="D25" t="s">
        <v>63</v>
      </c>
      <c r="E25" t="s">
        <v>74</v>
      </c>
      <c r="F25" s="29" t="str">
        <f t="shared" si="0"/>
        <v>G26:G37</v>
      </c>
      <c r="H25">
        <v>0.25055117774827518</v>
      </c>
    </row>
    <row r="26" spans="1:8" x14ac:dyDescent="0.2">
      <c r="A26" s="4">
        <v>32964</v>
      </c>
      <c r="B26">
        <v>0.33478360284953668</v>
      </c>
      <c r="D26" t="s">
        <v>64</v>
      </c>
      <c r="E26" t="s">
        <v>75</v>
      </c>
      <c r="F26" s="29" t="str">
        <f t="shared" si="0"/>
        <v>G27:G38</v>
      </c>
      <c r="H26">
        <v>0.33478360284953668</v>
      </c>
    </row>
    <row r="27" spans="1:8" x14ac:dyDescent="0.2">
      <c r="A27" s="4">
        <v>32994</v>
      </c>
      <c r="B27">
        <v>0.39699253666881384</v>
      </c>
      <c r="D27" t="s">
        <v>65</v>
      </c>
      <c r="E27" t="s">
        <v>76</v>
      </c>
      <c r="F27" s="29" t="str">
        <f t="shared" si="0"/>
        <v>G28:G39</v>
      </c>
      <c r="H27">
        <v>0.39699253666881384</v>
      </c>
    </row>
    <row r="28" spans="1:8" x14ac:dyDescent="0.2">
      <c r="A28" s="4">
        <v>33025</v>
      </c>
      <c r="B28">
        <v>0.44320463360488455</v>
      </c>
      <c r="D28" t="s">
        <v>66</v>
      </c>
      <c r="E28" t="s">
        <v>77</v>
      </c>
      <c r="F28" s="29" t="str">
        <f t="shared" si="0"/>
        <v>G29:G40</v>
      </c>
      <c r="H28">
        <v>0.44320463360488455</v>
      </c>
    </row>
    <row r="29" spans="1:8" x14ac:dyDescent="0.2">
      <c r="A29" s="4">
        <v>33055</v>
      </c>
      <c r="B29">
        <v>0.46334366986664044</v>
      </c>
      <c r="D29" t="s">
        <v>67</v>
      </c>
      <c r="E29" t="s">
        <v>78</v>
      </c>
      <c r="F29" s="29" t="str">
        <f t="shared" si="0"/>
        <v>G30:G41</v>
      </c>
      <c r="H29">
        <v>0.46334366986664044</v>
      </c>
    </row>
    <row r="30" spans="1:8" x14ac:dyDescent="0.2">
      <c r="A30" s="4">
        <v>33086</v>
      </c>
      <c r="B30">
        <v>0.5017439879811938</v>
      </c>
      <c r="D30" t="s">
        <v>68</v>
      </c>
      <c r="E30" t="s">
        <v>79</v>
      </c>
      <c r="F30" s="29" t="str">
        <f t="shared" si="0"/>
        <v>G31:G42</v>
      </c>
      <c r="H30">
        <v>0.5017439879811938</v>
      </c>
    </row>
    <row r="31" spans="1:8" x14ac:dyDescent="0.2">
      <c r="A31" s="4">
        <v>33117</v>
      </c>
      <c r="B31">
        <v>0.67399936615377398</v>
      </c>
      <c r="D31" t="s">
        <v>69</v>
      </c>
      <c r="E31" t="s">
        <v>80</v>
      </c>
      <c r="F31" s="29" t="str">
        <f t="shared" si="0"/>
        <v>G32:G43</v>
      </c>
      <c r="H31">
        <v>0.67399936615377398</v>
      </c>
    </row>
    <row r="32" spans="1:8" x14ac:dyDescent="0.2">
      <c r="A32" s="4">
        <v>33147</v>
      </c>
      <c r="B32">
        <v>0.77196227903011894</v>
      </c>
      <c r="D32" t="s">
        <v>70</v>
      </c>
      <c r="E32" t="s">
        <v>81</v>
      </c>
      <c r="F32" s="29" t="str">
        <f t="shared" si="0"/>
        <v>G33:G44</v>
      </c>
      <c r="H32">
        <v>0.77196227903011894</v>
      </c>
    </row>
    <row r="33" spans="1:8" x14ac:dyDescent="0.2">
      <c r="A33" s="4">
        <v>33178</v>
      </c>
      <c r="B33">
        <v>0.76382863383273025</v>
      </c>
      <c r="D33" t="s">
        <v>71</v>
      </c>
      <c r="E33" t="s">
        <v>82</v>
      </c>
      <c r="F33" s="29" t="str">
        <f t="shared" si="0"/>
        <v>G34:G45</v>
      </c>
      <c r="H33">
        <v>0.76382863383273025</v>
      </c>
    </row>
    <row r="34" spans="1:8" x14ac:dyDescent="0.2">
      <c r="A34" s="4">
        <v>33208</v>
      </c>
      <c r="B34" s="35">
        <v>0.49262138475005868</v>
      </c>
      <c r="D34" t="s">
        <v>72</v>
      </c>
      <c r="E34" t="s">
        <v>83</v>
      </c>
      <c r="F34" s="29" t="str">
        <f t="shared" si="0"/>
        <v>G35:G46</v>
      </c>
      <c r="H34">
        <v>0.75683198583036948</v>
      </c>
    </row>
    <row r="35" spans="1:8" x14ac:dyDescent="0.2">
      <c r="A35" s="4">
        <v>33239</v>
      </c>
      <c r="B35">
        <v>0.49681263927197206</v>
      </c>
      <c r="D35" t="s">
        <v>73</v>
      </c>
      <c r="E35" t="s">
        <v>84</v>
      </c>
      <c r="F35" s="29" t="str">
        <f t="shared" si="0"/>
        <v>G36:G47</v>
      </c>
      <c r="H35">
        <v>0.77392232219380852</v>
      </c>
    </row>
    <row r="36" spans="1:8" x14ac:dyDescent="0.2">
      <c r="A36" s="4">
        <v>33270</v>
      </c>
      <c r="B36">
        <v>0.28480491256043794</v>
      </c>
      <c r="D36" t="s">
        <v>74</v>
      </c>
      <c r="E36" t="s">
        <v>85</v>
      </c>
      <c r="F36" s="29" t="str">
        <f t="shared" si="0"/>
        <v>G37:G48</v>
      </c>
      <c r="H36">
        <v>0.79542891022231343</v>
      </c>
    </row>
    <row r="37" spans="1:8" x14ac:dyDescent="0.2">
      <c r="A37" s="4">
        <v>33298</v>
      </c>
      <c r="B37">
        <v>0.25055117774827518</v>
      </c>
      <c r="D37" t="s">
        <v>75</v>
      </c>
      <c r="E37" t="s">
        <v>86</v>
      </c>
      <c r="F37" s="29" t="str">
        <f t="shared" si="0"/>
        <v>G38:G49</v>
      </c>
      <c r="H37">
        <v>0.86214202408930551</v>
      </c>
    </row>
    <row r="38" spans="1:8" x14ac:dyDescent="0.2">
      <c r="A38" s="4">
        <v>33329</v>
      </c>
      <c r="B38">
        <v>0.33478360284953668</v>
      </c>
      <c r="D38" t="s">
        <v>76</v>
      </c>
      <c r="E38" t="s">
        <v>87</v>
      </c>
      <c r="F38" s="29" t="str">
        <f t="shared" si="0"/>
        <v>G39:G50</v>
      </c>
      <c r="H38">
        <v>0.86522919793329445</v>
      </c>
    </row>
    <row r="39" spans="1:8" x14ac:dyDescent="0.2">
      <c r="A39" s="4">
        <v>33359</v>
      </c>
      <c r="B39">
        <v>0.39699253666881384</v>
      </c>
      <c r="D39" t="s">
        <v>77</v>
      </c>
      <c r="E39" t="s">
        <v>88</v>
      </c>
      <c r="F39" s="29" t="str">
        <f t="shared" si="0"/>
        <v>G40:G51</v>
      </c>
      <c r="H39">
        <v>0.86796453526971551</v>
      </c>
    </row>
    <row r="40" spans="1:8" x14ac:dyDescent="0.2">
      <c r="A40" s="4">
        <v>33390</v>
      </c>
      <c r="B40">
        <v>0.44320463360488455</v>
      </c>
      <c r="D40" t="s">
        <v>78</v>
      </c>
      <c r="E40" t="s">
        <v>89</v>
      </c>
      <c r="F40" s="29" t="str">
        <f t="shared" si="0"/>
        <v>G41:G52</v>
      </c>
      <c r="H40">
        <v>0.86574015381409974</v>
      </c>
    </row>
    <row r="41" spans="1:8" x14ac:dyDescent="0.2">
      <c r="A41" s="4">
        <v>33420</v>
      </c>
      <c r="B41">
        <v>0.46334366986664044</v>
      </c>
      <c r="D41" t="s">
        <v>79</v>
      </c>
      <c r="E41" t="s">
        <v>90</v>
      </c>
      <c r="F41" s="29" t="str">
        <f t="shared" si="0"/>
        <v>G42:G53</v>
      </c>
      <c r="H41">
        <v>0.85785593713193664</v>
      </c>
    </row>
    <row r="42" spans="1:8" x14ac:dyDescent="0.2">
      <c r="A42" s="4">
        <v>33451</v>
      </c>
      <c r="B42">
        <v>0.5017439879811938</v>
      </c>
      <c r="D42" t="s">
        <v>80</v>
      </c>
      <c r="E42" t="s">
        <v>91</v>
      </c>
      <c r="F42" s="29" t="str">
        <f t="shared" si="0"/>
        <v>G43:G54</v>
      </c>
      <c r="H42">
        <v>0.86432874141659344</v>
      </c>
    </row>
    <row r="43" spans="1:8" x14ac:dyDescent="0.2">
      <c r="A43" s="4">
        <v>33482</v>
      </c>
      <c r="B43">
        <v>0.67399936615377398</v>
      </c>
      <c r="D43" t="s">
        <v>81</v>
      </c>
      <c r="E43" t="s">
        <v>92</v>
      </c>
      <c r="F43" s="29" t="str">
        <f t="shared" si="0"/>
        <v>G44:G55</v>
      </c>
      <c r="H43">
        <v>1.068451627017033</v>
      </c>
    </row>
    <row r="44" spans="1:8" x14ac:dyDescent="0.2">
      <c r="A44" s="4">
        <v>33512</v>
      </c>
      <c r="B44">
        <v>0.77196227903011894</v>
      </c>
      <c r="D44" t="s">
        <v>82</v>
      </c>
      <c r="E44" t="s">
        <v>93</v>
      </c>
      <c r="F44" s="29" t="str">
        <f t="shared" si="0"/>
        <v>G45:G56</v>
      </c>
      <c r="H44">
        <v>0.98481673405026915</v>
      </c>
    </row>
    <row r="45" spans="1:8" x14ac:dyDescent="0.2">
      <c r="A45" s="4">
        <v>33543</v>
      </c>
      <c r="B45">
        <v>0.76382863383273025</v>
      </c>
      <c r="D45" t="s">
        <v>83</v>
      </c>
      <c r="E45" t="s">
        <v>94</v>
      </c>
      <c r="F45" s="29" t="str">
        <f t="shared" si="0"/>
        <v>G46:G57</v>
      </c>
      <c r="H45">
        <v>0.89376034950807115</v>
      </c>
    </row>
    <row r="46" spans="1:8" x14ac:dyDescent="0.2">
      <c r="A46" s="4">
        <v>33573</v>
      </c>
      <c r="B46">
        <v>0.75683198583036948</v>
      </c>
      <c r="D46" t="s">
        <v>84</v>
      </c>
      <c r="E46" t="s">
        <v>95</v>
      </c>
      <c r="F46" s="29" t="str">
        <f t="shared" si="0"/>
        <v>G47:G58</v>
      </c>
      <c r="H46">
        <v>0.90790828233096799</v>
      </c>
    </row>
    <row r="47" spans="1:8" x14ac:dyDescent="0.2">
      <c r="A47" s="4">
        <v>33604</v>
      </c>
      <c r="B47">
        <v>0.77392232219380852</v>
      </c>
      <c r="D47" t="s">
        <v>85</v>
      </c>
      <c r="E47" t="s">
        <v>96</v>
      </c>
      <c r="F47" s="29" t="str">
        <f t="shared" si="0"/>
        <v>G48:G59</v>
      </c>
      <c r="H47">
        <v>0.90508092711975374</v>
      </c>
    </row>
    <row r="48" spans="1:8" x14ac:dyDescent="0.2">
      <c r="A48" s="4">
        <v>33635</v>
      </c>
      <c r="B48">
        <v>0.79542891022231343</v>
      </c>
      <c r="D48" t="s">
        <v>86</v>
      </c>
      <c r="E48" t="s">
        <v>97</v>
      </c>
      <c r="F48" s="29" t="str">
        <f t="shared" si="0"/>
        <v>G49:G60</v>
      </c>
      <c r="H48">
        <v>0.92527217022791908</v>
      </c>
    </row>
    <row r="49" spans="1:8" x14ac:dyDescent="0.2">
      <c r="A49" s="4">
        <v>33664</v>
      </c>
      <c r="B49">
        <v>0.86214202408930551</v>
      </c>
      <c r="D49" t="s">
        <v>87</v>
      </c>
      <c r="E49" t="s">
        <v>98</v>
      </c>
      <c r="F49" s="29" t="str">
        <f t="shared" si="0"/>
        <v>G50:G61</v>
      </c>
      <c r="H49">
        <v>0.58182961339318717</v>
      </c>
    </row>
    <row r="50" spans="1:8" x14ac:dyDescent="0.2">
      <c r="A50" s="4">
        <v>33695</v>
      </c>
      <c r="B50">
        <v>0.86522919793329445</v>
      </c>
      <c r="D50" t="s">
        <v>88</v>
      </c>
      <c r="E50" t="s">
        <v>99</v>
      </c>
      <c r="F50" s="29" t="str">
        <f t="shared" si="0"/>
        <v>G51:G62</v>
      </c>
      <c r="H50">
        <v>0.5979068131533114</v>
      </c>
    </row>
    <row r="51" spans="1:8" x14ac:dyDescent="0.2">
      <c r="A51" s="4">
        <v>33725</v>
      </c>
      <c r="B51">
        <v>0.86796453526971551</v>
      </c>
      <c r="D51" t="s">
        <v>89</v>
      </c>
      <c r="E51" t="s">
        <v>100</v>
      </c>
      <c r="F51" s="29" t="str">
        <f t="shared" si="0"/>
        <v>G52:G63</v>
      </c>
      <c r="H51">
        <v>0.55510217172144061</v>
      </c>
    </row>
    <row r="52" spans="1:8" x14ac:dyDescent="0.2">
      <c r="A52" s="4">
        <v>33756</v>
      </c>
      <c r="B52">
        <v>0.86574015381409974</v>
      </c>
      <c r="D52" t="s">
        <v>90</v>
      </c>
      <c r="E52" t="s">
        <v>101</v>
      </c>
      <c r="F52" s="29" t="str">
        <f t="shared" si="0"/>
        <v>G53:G64</v>
      </c>
      <c r="H52">
        <v>0.57039029366224503</v>
      </c>
    </row>
    <row r="53" spans="1:8" x14ac:dyDescent="0.2">
      <c r="A53" s="4">
        <v>33786</v>
      </c>
      <c r="B53">
        <v>0.85785593713193664</v>
      </c>
      <c r="D53" t="s">
        <v>91</v>
      </c>
      <c r="E53" t="s">
        <v>102</v>
      </c>
      <c r="F53" s="29" t="str">
        <f t="shared" si="0"/>
        <v>G54:G65</v>
      </c>
      <c r="H53">
        <v>0.64883350123272698</v>
      </c>
    </row>
    <row r="54" spans="1:8" x14ac:dyDescent="0.2">
      <c r="A54" s="4">
        <v>33817</v>
      </c>
      <c r="B54">
        <v>0.86432874141659344</v>
      </c>
      <c r="D54" t="s">
        <v>92</v>
      </c>
      <c r="E54" t="s">
        <v>103</v>
      </c>
      <c r="F54" s="29" t="str">
        <f t="shared" si="0"/>
        <v>G55:G66</v>
      </c>
      <c r="H54">
        <v>0.63634253288227605</v>
      </c>
    </row>
    <row r="55" spans="1:8" x14ac:dyDescent="0.2">
      <c r="A55" s="4">
        <v>33848</v>
      </c>
      <c r="B55">
        <v>1.068451627017033</v>
      </c>
      <c r="D55" t="s">
        <v>93</v>
      </c>
      <c r="E55" t="s">
        <v>104</v>
      </c>
      <c r="F55" s="29" t="str">
        <f t="shared" si="0"/>
        <v>G56:G67</v>
      </c>
      <c r="H55">
        <v>0.64387505663658762</v>
      </c>
    </row>
    <row r="56" spans="1:8" x14ac:dyDescent="0.2">
      <c r="A56" s="4">
        <v>33878</v>
      </c>
      <c r="B56">
        <v>0.98481673405026915</v>
      </c>
      <c r="D56" t="s">
        <v>94</v>
      </c>
      <c r="E56" t="s">
        <v>105</v>
      </c>
      <c r="F56" s="29" t="str">
        <f t="shared" si="0"/>
        <v>G57:G68</v>
      </c>
      <c r="H56">
        <v>0.62207309646673159</v>
      </c>
    </row>
    <row r="57" spans="1:8" x14ac:dyDescent="0.2">
      <c r="A57" s="4">
        <v>33909</v>
      </c>
      <c r="B57">
        <v>0.89376034950807115</v>
      </c>
      <c r="D57" t="s">
        <v>95</v>
      </c>
      <c r="E57" t="s">
        <v>106</v>
      </c>
      <c r="F57" s="29" t="str">
        <f t="shared" si="0"/>
        <v>G58:G69</v>
      </c>
      <c r="H57">
        <v>0.61258092340457049</v>
      </c>
    </row>
    <row r="58" spans="1:8" x14ac:dyDescent="0.2">
      <c r="A58" s="4">
        <v>33939</v>
      </c>
      <c r="B58">
        <v>0.90790828233096799</v>
      </c>
      <c r="D58" t="s">
        <v>96</v>
      </c>
      <c r="E58" t="s">
        <v>107</v>
      </c>
      <c r="F58" s="29" t="str">
        <f t="shared" si="0"/>
        <v>G59:G70</v>
      </c>
      <c r="H58">
        <v>0.67424958795598977</v>
      </c>
    </row>
    <row r="59" spans="1:8" x14ac:dyDescent="0.2">
      <c r="A59" s="4">
        <v>33970</v>
      </c>
      <c r="B59">
        <v>0.90508092711975374</v>
      </c>
      <c r="D59" t="s">
        <v>97</v>
      </c>
      <c r="E59" t="s">
        <v>108</v>
      </c>
      <c r="F59" s="29" t="str">
        <f t="shared" si="0"/>
        <v>G60:G71</v>
      </c>
      <c r="H59">
        <v>0.6184112836418012</v>
      </c>
    </row>
    <row r="60" spans="1:8" x14ac:dyDescent="0.2">
      <c r="A60" s="4">
        <v>34001</v>
      </c>
      <c r="B60">
        <v>0.92527217022791908</v>
      </c>
      <c r="D60" t="s">
        <v>98</v>
      </c>
      <c r="E60" t="s">
        <v>109</v>
      </c>
      <c r="F60" s="29" t="str">
        <f t="shared" si="0"/>
        <v>G61:G72</v>
      </c>
      <c r="H60">
        <v>0.64324865780619445</v>
      </c>
    </row>
    <row r="61" spans="1:8" x14ac:dyDescent="0.2">
      <c r="A61" s="4">
        <v>34029</v>
      </c>
      <c r="B61">
        <v>0.58182961339318717</v>
      </c>
      <c r="D61" t="s">
        <v>99</v>
      </c>
      <c r="E61" t="s">
        <v>110</v>
      </c>
      <c r="F61" s="29" t="str">
        <f t="shared" si="0"/>
        <v>G62:G73</v>
      </c>
      <c r="H61">
        <v>0.59772007522863568</v>
      </c>
    </row>
    <row r="62" spans="1:8" x14ac:dyDescent="0.2">
      <c r="A62" s="4">
        <v>34060</v>
      </c>
      <c r="B62">
        <v>0.5979068131533114</v>
      </c>
      <c r="D62" t="s">
        <v>100</v>
      </c>
      <c r="E62" t="s">
        <v>111</v>
      </c>
      <c r="F62" s="29" t="str">
        <f t="shared" si="0"/>
        <v>G63:G74</v>
      </c>
      <c r="H62">
        <v>0.6368779816473199</v>
      </c>
    </row>
    <row r="63" spans="1:8" x14ac:dyDescent="0.2">
      <c r="A63" s="4">
        <v>34090</v>
      </c>
      <c r="B63">
        <v>0.55510217172144061</v>
      </c>
      <c r="D63" t="s">
        <v>101</v>
      </c>
      <c r="E63" t="s">
        <v>112</v>
      </c>
      <c r="F63" s="29" t="str">
        <f t="shared" si="0"/>
        <v>G64:G75</v>
      </c>
      <c r="H63">
        <v>0.71556267843156784</v>
      </c>
    </row>
    <row r="64" spans="1:8" x14ac:dyDescent="0.2">
      <c r="A64" s="4">
        <v>34121</v>
      </c>
      <c r="B64">
        <v>0.57039029366224503</v>
      </c>
      <c r="D64" t="s">
        <v>102</v>
      </c>
      <c r="E64" t="s">
        <v>113</v>
      </c>
      <c r="F64" s="29" t="str">
        <f t="shared" si="0"/>
        <v>G65:G76</v>
      </c>
      <c r="H64">
        <v>0.69645793128280364</v>
      </c>
    </row>
    <row r="65" spans="1:8" x14ac:dyDescent="0.2">
      <c r="A65" s="4">
        <v>34151</v>
      </c>
      <c r="B65">
        <v>0.64883350123272698</v>
      </c>
      <c r="D65" t="s">
        <v>103</v>
      </c>
      <c r="E65" t="s">
        <v>114</v>
      </c>
      <c r="F65" s="29" t="str">
        <f t="shared" si="0"/>
        <v>G66:G77</v>
      </c>
      <c r="H65">
        <v>0.5437901441308165</v>
      </c>
    </row>
    <row r="66" spans="1:8" x14ac:dyDescent="0.2">
      <c r="A66" s="4">
        <v>34182</v>
      </c>
      <c r="B66">
        <v>0.63634253288227605</v>
      </c>
      <c r="D66" t="s">
        <v>104</v>
      </c>
      <c r="E66" t="s">
        <v>115</v>
      </c>
      <c r="F66" s="29" t="str">
        <f t="shared" si="0"/>
        <v>G67:G78</v>
      </c>
      <c r="H66">
        <v>0.68676144883662882</v>
      </c>
    </row>
    <row r="67" spans="1:8" x14ac:dyDescent="0.2">
      <c r="A67" s="4">
        <v>34213</v>
      </c>
      <c r="B67">
        <v>0.64387505663658762</v>
      </c>
      <c r="D67" t="s">
        <v>105</v>
      </c>
      <c r="E67" t="s">
        <v>116</v>
      </c>
      <c r="F67" s="29" t="str">
        <f t="shared" si="0"/>
        <v>G68:G79</v>
      </c>
      <c r="H67">
        <v>0.67353569239637312</v>
      </c>
    </row>
    <row r="68" spans="1:8" x14ac:dyDescent="0.2">
      <c r="A68" s="4">
        <v>34243</v>
      </c>
      <c r="B68">
        <v>0.62207309646673159</v>
      </c>
      <c r="D68" t="s">
        <v>106</v>
      </c>
      <c r="E68" t="s">
        <v>117</v>
      </c>
      <c r="F68" s="29" t="str">
        <f t="shared" si="0"/>
        <v>G69:G80</v>
      </c>
      <c r="H68">
        <v>0.6879707471426042</v>
      </c>
    </row>
    <row r="69" spans="1:8" x14ac:dyDescent="0.2">
      <c r="A69" s="4">
        <v>34274</v>
      </c>
      <c r="B69">
        <v>0.61258092340457049</v>
      </c>
      <c r="D69" t="s">
        <v>107</v>
      </c>
      <c r="E69" t="s">
        <v>118</v>
      </c>
      <c r="F69" s="29" t="str">
        <f t="shared" si="0"/>
        <v>G70:G81</v>
      </c>
      <c r="H69">
        <v>0.66074834601773436</v>
      </c>
    </row>
    <row r="70" spans="1:8" x14ac:dyDescent="0.2">
      <c r="A70" s="4">
        <v>34304</v>
      </c>
      <c r="B70">
        <v>0.67424958795598977</v>
      </c>
      <c r="D70" t="s">
        <v>108</v>
      </c>
      <c r="E70" t="s">
        <v>119</v>
      </c>
      <c r="F70" s="29" t="str">
        <f t="shared" si="0"/>
        <v>G71:G82</v>
      </c>
      <c r="H70">
        <v>0.55839336605154688</v>
      </c>
    </row>
    <row r="71" spans="1:8" x14ac:dyDescent="0.2">
      <c r="A71" s="4">
        <v>34335</v>
      </c>
      <c r="B71">
        <v>0.6184112836418012</v>
      </c>
      <c r="D71" t="s">
        <v>109</v>
      </c>
      <c r="E71" t="s">
        <v>120</v>
      </c>
      <c r="F71" s="29" t="str">
        <f t="shared" si="0"/>
        <v>G72:G83</v>
      </c>
      <c r="H71">
        <v>0.66926872832298512</v>
      </c>
    </row>
    <row r="72" spans="1:8" x14ac:dyDescent="0.2">
      <c r="A72" s="4">
        <v>34366</v>
      </c>
      <c r="B72">
        <v>0.64324865780619445</v>
      </c>
      <c r="D72" t="s">
        <v>110</v>
      </c>
      <c r="E72" t="s">
        <v>121</v>
      </c>
      <c r="F72" s="29" t="str">
        <f t="shared" ref="F72:F135" si="1">D72&amp;":"&amp;E72</f>
        <v>G73:G84</v>
      </c>
      <c r="H72">
        <v>0.63106186238851814</v>
      </c>
    </row>
    <row r="73" spans="1:8" x14ac:dyDescent="0.2">
      <c r="A73" s="10">
        <v>34394</v>
      </c>
      <c r="B73">
        <v>0.59772007522863568</v>
      </c>
      <c r="D73" t="s">
        <v>111</v>
      </c>
      <c r="E73" t="s">
        <v>122</v>
      </c>
      <c r="F73" s="29" t="str">
        <f t="shared" si="1"/>
        <v>G74:G85</v>
      </c>
      <c r="H73">
        <v>0.66024955060438484</v>
      </c>
    </row>
    <row r="74" spans="1:8" x14ac:dyDescent="0.2">
      <c r="A74" s="10">
        <v>34425</v>
      </c>
      <c r="B74">
        <v>0.6368779816473199</v>
      </c>
      <c r="D74" t="s">
        <v>112</v>
      </c>
      <c r="E74" t="s">
        <v>123</v>
      </c>
      <c r="F74" s="29" t="str">
        <f t="shared" si="1"/>
        <v>G75:G86</v>
      </c>
      <c r="H74">
        <v>0.61581077839572318</v>
      </c>
    </row>
    <row r="75" spans="1:8" x14ac:dyDescent="0.2">
      <c r="A75" s="10">
        <v>34455</v>
      </c>
      <c r="B75">
        <v>0.71556267843156784</v>
      </c>
      <c r="D75" t="s">
        <v>113</v>
      </c>
      <c r="E75" t="s">
        <v>124</v>
      </c>
      <c r="F75" s="29" t="str">
        <f t="shared" si="1"/>
        <v>G76:G87</v>
      </c>
      <c r="H75">
        <v>0.59506506026128347</v>
      </c>
    </row>
    <row r="76" spans="1:8" x14ac:dyDescent="0.2">
      <c r="A76" s="10">
        <v>34486</v>
      </c>
      <c r="B76">
        <v>0.69645793128280364</v>
      </c>
      <c r="D76" t="s">
        <v>114</v>
      </c>
      <c r="E76" t="s">
        <v>125</v>
      </c>
      <c r="F76" s="29" t="str">
        <f t="shared" si="1"/>
        <v>G77:G88</v>
      </c>
      <c r="H76">
        <v>0.63335995379462695</v>
      </c>
    </row>
    <row r="77" spans="1:8" x14ac:dyDescent="0.2">
      <c r="A77" s="10">
        <v>34516</v>
      </c>
      <c r="B77">
        <v>0.5437901441308165</v>
      </c>
      <c r="D77" t="s">
        <v>115</v>
      </c>
      <c r="E77" t="s">
        <v>126</v>
      </c>
      <c r="F77" s="29" t="str">
        <f t="shared" si="1"/>
        <v>G78:G89</v>
      </c>
      <c r="H77">
        <v>0.66859409569458494</v>
      </c>
    </row>
    <row r="78" spans="1:8" x14ac:dyDescent="0.2">
      <c r="A78" s="10">
        <v>34547</v>
      </c>
      <c r="B78">
        <v>0.68676144883662882</v>
      </c>
      <c r="D78" t="s">
        <v>116</v>
      </c>
      <c r="E78" t="s">
        <v>127</v>
      </c>
      <c r="F78" s="29" t="str">
        <f t="shared" si="1"/>
        <v>G79:G90</v>
      </c>
      <c r="H78">
        <v>0.67022258460311412</v>
      </c>
    </row>
    <row r="79" spans="1:8" x14ac:dyDescent="0.2">
      <c r="A79" s="10">
        <v>34578</v>
      </c>
      <c r="B79">
        <v>0.67353569239637312</v>
      </c>
      <c r="D79" t="s">
        <v>117</v>
      </c>
      <c r="E79" t="s">
        <v>128</v>
      </c>
      <c r="F79" s="29" t="str">
        <f t="shared" si="1"/>
        <v>G80:G91</v>
      </c>
      <c r="H79">
        <v>0.61641264101367488</v>
      </c>
    </row>
    <row r="80" spans="1:8" x14ac:dyDescent="0.2">
      <c r="A80" s="10">
        <v>34608</v>
      </c>
      <c r="B80">
        <v>0.6879707471426042</v>
      </c>
      <c r="D80" t="s">
        <v>118</v>
      </c>
      <c r="E80" t="s">
        <v>129</v>
      </c>
      <c r="F80" s="29" t="str">
        <f t="shared" si="1"/>
        <v>G81:G92</v>
      </c>
      <c r="H80">
        <v>0.6296838849028501</v>
      </c>
    </row>
    <row r="81" spans="1:8" x14ac:dyDescent="0.2">
      <c r="A81" s="10">
        <v>34639</v>
      </c>
      <c r="B81">
        <v>0.66074834601773436</v>
      </c>
      <c r="D81" t="s">
        <v>119</v>
      </c>
      <c r="E81" t="s">
        <v>130</v>
      </c>
      <c r="F81" s="29" t="str">
        <f t="shared" si="1"/>
        <v>G82:G93</v>
      </c>
      <c r="H81">
        <v>0.61382833607665788</v>
      </c>
    </row>
    <row r="82" spans="1:8" x14ac:dyDescent="0.2">
      <c r="A82" s="10">
        <v>34669</v>
      </c>
      <c r="B82">
        <v>0.55839336605154688</v>
      </c>
      <c r="D82" t="s">
        <v>120</v>
      </c>
      <c r="E82" t="s">
        <v>131</v>
      </c>
      <c r="F82" s="29" t="str">
        <f t="shared" si="1"/>
        <v>G83:G94</v>
      </c>
      <c r="H82">
        <v>0.64267521754631995</v>
      </c>
    </row>
    <row r="83" spans="1:8" x14ac:dyDescent="0.2">
      <c r="A83" s="10">
        <v>34700</v>
      </c>
      <c r="B83">
        <v>0.66926872832298512</v>
      </c>
      <c r="D83" t="s">
        <v>121</v>
      </c>
      <c r="E83" t="s">
        <v>132</v>
      </c>
      <c r="F83" s="29" t="str">
        <f t="shared" si="1"/>
        <v>G84:G95</v>
      </c>
      <c r="H83">
        <v>0.43096740036708536</v>
      </c>
    </row>
    <row r="84" spans="1:8" x14ac:dyDescent="0.2">
      <c r="A84" s="10">
        <v>34731</v>
      </c>
      <c r="B84">
        <v>0.63106186238851814</v>
      </c>
      <c r="D84" t="s">
        <v>122</v>
      </c>
      <c r="E84" t="s">
        <v>133</v>
      </c>
      <c r="F84" s="29" t="str">
        <f t="shared" si="1"/>
        <v>G85:G96</v>
      </c>
      <c r="H84">
        <v>0.43953695831488288</v>
      </c>
    </row>
    <row r="85" spans="1:8" x14ac:dyDescent="0.2">
      <c r="A85" s="10">
        <v>34759</v>
      </c>
      <c r="B85">
        <v>0.66024955060438484</v>
      </c>
      <c r="D85" t="s">
        <v>123</v>
      </c>
      <c r="E85" t="s">
        <v>134</v>
      </c>
      <c r="F85" s="29" t="str">
        <f t="shared" si="1"/>
        <v>G86:G97</v>
      </c>
      <c r="H85">
        <v>0.45614893149531788</v>
      </c>
    </row>
    <row r="86" spans="1:8" x14ac:dyDescent="0.2">
      <c r="A86" s="10">
        <v>34790</v>
      </c>
      <c r="B86">
        <v>0.61581077839572318</v>
      </c>
      <c r="D86" t="s">
        <v>124</v>
      </c>
      <c r="E86" t="s">
        <v>135</v>
      </c>
      <c r="F86" s="29" t="str">
        <f t="shared" si="1"/>
        <v>G87:G98</v>
      </c>
      <c r="H86">
        <v>0.43943472521772381</v>
      </c>
    </row>
    <row r="87" spans="1:8" x14ac:dyDescent="0.2">
      <c r="A87" s="10">
        <v>34820</v>
      </c>
      <c r="B87">
        <v>0.59506506026128347</v>
      </c>
      <c r="D87" t="s">
        <v>125</v>
      </c>
      <c r="E87" t="s">
        <v>136</v>
      </c>
      <c r="F87" s="29" t="str">
        <f t="shared" si="1"/>
        <v>G88:G99</v>
      </c>
      <c r="H87">
        <v>0.40434286792137897</v>
      </c>
    </row>
    <row r="88" spans="1:8" x14ac:dyDescent="0.2">
      <c r="A88" s="10">
        <v>34851</v>
      </c>
      <c r="B88">
        <v>0.63335995379462695</v>
      </c>
      <c r="D88" t="s">
        <v>126</v>
      </c>
      <c r="E88" t="s">
        <v>137</v>
      </c>
      <c r="F88" s="29" t="str">
        <f t="shared" si="1"/>
        <v>G89:G100</v>
      </c>
      <c r="H88">
        <v>0.37219484795011615</v>
      </c>
    </row>
    <row r="89" spans="1:8" x14ac:dyDescent="0.2">
      <c r="A89" s="10">
        <v>34881</v>
      </c>
      <c r="B89">
        <v>0.66859409569458494</v>
      </c>
      <c r="D89" t="s">
        <v>127</v>
      </c>
      <c r="E89" t="s">
        <v>138</v>
      </c>
      <c r="F89" s="29" t="str">
        <f t="shared" si="1"/>
        <v>G90:G101</v>
      </c>
      <c r="H89">
        <v>0.42227300361462927</v>
      </c>
    </row>
    <row r="90" spans="1:8" x14ac:dyDescent="0.2">
      <c r="A90" s="10">
        <v>34912</v>
      </c>
      <c r="B90">
        <v>0.67022258460311412</v>
      </c>
      <c r="D90" t="s">
        <v>128</v>
      </c>
      <c r="E90" t="s">
        <v>139</v>
      </c>
      <c r="F90" s="29" t="str">
        <f t="shared" si="1"/>
        <v>G91:G102</v>
      </c>
      <c r="H90">
        <v>0.42094149751703758</v>
      </c>
    </row>
    <row r="91" spans="1:8" x14ac:dyDescent="0.2">
      <c r="A91" s="10">
        <v>34943</v>
      </c>
      <c r="B91">
        <v>0.61641264101367488</v>
      </c>
      <c r="D91" t="s">
        <v>129</v>
      </c>
      <c r="E91" t="s">
        <v>140</v>
      </c>
      <c r="F91" s="29" t="str">
        <f t="shared" si="1"/>
        <v>G92:G103</v>
      </c>
      <c r="H91">
        <v>0.4631299241119689</v>
      </c>
    </row>
    <row r="92" spans="1:8" x14ac:dyDescent="0.2">
      <c r="A92" s="10">
        <v>34973</v>
      </c>
      <c r="B92">
        <v>0.6296838849028501</v>
      </c>
      <c r="D92" t="s">
        <v>130</v>
      </c>
      <c r="E92" t="s">
        <v>141</v>
      </c>
      <c r="F92" s="29" t="str">
        <f t="shared" si="1"/>
        <v>G93:G104</v>
      </c>
      <c r="H92">
        <v>0.45018149897766846</v>
      </c>
    </row>
    <row r="93" spans="1:8" x14ac:dyDescent="0.2">
      <c r="A93" s="10">
        <v>35004</v>
      </c>
      <c r="B93">
        <v>0.61382833607665788</v>
      </c>
      <c r="D93" t="s">
        <v>131</v>
      </c>
      <c r="E93" t="s">
        <v>142</v>
      </c>
      <c r="F93" s="29" t="str">
        <f t="shared" si="1"/>
        <v>G94:G105</v>
      </c>
      <c r="H93">
        <v>0.47825956830138905</v>
      </c>
    </row>
    <row r="94" spans="1:8" x14ac:dyDescent="0.2">
      <c r="A94" s="10">
        <v>35034</v>
      </c>
      <c r="B94">
        <v>0.64267521754631995</v>
      </c>
      <c r="D94" t="s">
        <v>132</v>
      </c>
      <c r="E94" t="s">
        <v>143</v>
      </c>
      <c r="F94" s="29" t="str">
        <f t="shared" si="1"/>
        <v>G95:G106</v>
      </c>
      <c r="H94">
        <v>0.48067778166262654</v>
      </c>
    </row>
    <row r="95" spans="1:8" x14ac:dyDescent="0.2">
      <c r="A95" s="10">
        <v>35065</v>
      </c>
      <c r="B95">
        <v>0.43096740036708536</v>
      </c>
      <c r="D95" t="s">
        <v>133</v>
      </c>
      <c r="E95" t="s">
        <v>144</v>
      </c>
      <c r="F95" s="29" t="str">
        <f t="shared" si="1"/>
        <v>G96:G107</v>
      </c>
      <c r="H95">
        <v>0.65122728767284987</v>
      </c>
    </row>
    <row r="96" spans="1:8" x14ac:dyDescent="0.2">
      <c r="A96" s="10">
        <v>35096</v>
      </c>
      <c r="B96">
        <v>0.43953695831488288</v>
      </c>
      <c r="D96" t="s">
        <v>134</v>
      </c>
      <c r="E96" t="s">
        <v>145</v>
      </c>
      <c r="F96" s="29" t="str">
        <f t="shared" si="1"/>
        <v>G97:G108</v>
      </c>
      <c r="H96">
        <v>0.6453648627605717</v>
      </c>
    </row>
    <row r="97" spans="1:8" x14ac:dyDescent="0.2">
      <c r="A97" s="10">
        <v>35125</v>
      </c>
      <c r="B97">
        <v>0.45614893149531788</v>
      </c>
      <c r="D97" t="s">
        <v>135</v>
      </c>
      <c r="E97" t="s">
        <v>146</v>
      </c>
      <c r="F97" s="29" t="str">
        <f t="shared" si="1"/>
        <v>G98:G109</v>
      </c>
      <c r="H97">
        <v>0.64464053031760948</v>
      </c>
    </row>
    <row r="98" spans="1:8" x14ac:dyDescent="0.2">
      <c r="A98" s="10">
        <v>35156</v>
      </c>
      <c r="B98">
        <v>0.43943472521772381</v>
      </c>
      <c r="D98" t="s">
        <v>136</v>
      </c>
      <c r="E98" t="s">
        <v>147</v>
      </c>
      <c r="F98" s="29" t="str">
        <f t="shared" si="1"/>
        <v>G99:G110</v>
      </c>
      <c r="H98">
        <v>0.57088216474731213</v>
      </c>
    </row>
    <row r="99" spans="1:8" x14ac:dyDescent="0.2">
      <c r="A99" s="10">
        <v>35186</v>
      </c>
      <c r="B99">
        <v>0.40434286792137897</v>
      </c>
      <c r="D99" t="s">
        <v>137</v>
      </c>
      <c r="E99" t="s">
        <v>148</v>
      </c>
      <c r="F99" s="29" t="str">
        <f t="shared" si="1"/>
        <v>G100:G111</v>
      </c>
      <c r="H99">
        <v>0.60093288498604702</v>
      </c>
    </row>
    <row r="100" spans="1:8" x14ac:dyDescent="0.2">
      <c r="A100" s="10">
        <v>35217</v>
      </c>
      <c r="B100">
        <v>0.37219484795011615</v>
      </c>
      <c r="D100" t="s">
        <v>138</v>
      </c>
      <c r="E100" t="s">
        <v>149</v>
      </c>
      <c r="F100" s="29" t="str">
        <f t="shared" si="1"/>
        <v>G101:G112</v>
      </c>
      <c r="H100">
        <v>0.51122288929666027</v>
      </c>
    </row>
    <row r="101" spans="1:8" x14ac:dyDescent="0.2">
      <c r="A101" s="10">
        <v>35247</v>
      </c>
      <c r="B101">
        <v>0.42227300361462927</v>
      </c>
      <c r="D101" t="s">
        <v>139</v>
      </c>
      <c r="E101" t="s">
        <v>150</v>
      </c>
      <c r="F101" s="29" t="str">
        <f t="shared" si="1"/>
        <v>G102:G113</v>
      </c>
      <c r="H101">
        <v>0.45986849251648226</v>
      </c>
    </row>
    <row r="102" spans="1:8" x14ac:dyDescent="0.2">
      <c r="A102" s="10">
        <v>35278</v>
      </c>
      <c r="B102">
        <v>0.42094149751703758</v>
      </c>
      <c r="D102" t="s">
        <v>140</v>
      </c>
      <c r="E102" t="s">
        <v>151</v>
      </c>
      <c r="F102" s="29" t="str">
        <f t="shared" si="1"/>
        <v>G103:G114</v>
      </c>
      <c r="H102">
        <v>0.37642515066650256</v>
      </c>
    </row>
    <row r="103" spans="1:8" x14ac:dyDescent="0.2">
      <c r="A103" s="10">
        <v>35309</v>
      </c>
      <c r="B103">
        <v>0.4631299241119689</v>
      </c>
      <c r="D103" t="s">
        <v>141</v>
      </c>
      <c r="E103" t="s">
        <v>152</v>
      </c>
      <c r="F103" s="29" t="str">
        <f t="shared" si="1"/>
        <v>G104:G115</v>
      </c>
      <c r="H103">
        <v>0.37984979707357253</v>
      </c>
    </row>
    <row r="104" spans="1:8" x14ac:dyDescent="0.2">
      <c r="A104" s="10">
        <v>35339</v>
      </c>
      <c r="B104">
        <v>0.45018149897766846</v>
      </c>
      <c r="D104" t="s">
        <v>142</v>
      </c>
      <c r="E104" t="s">
        <v>153</v>
      </c>
      <c r="F104" s="29" t="str">
        <f t="shared" si="1"/>
        <v>G105:G116</v>
      </c>
      <c r="H104">
        <v>0.38870599037426889</v>
      </c>
    </row>
    <row r="105" spans="1:8" x14ac:dyDescent="0.2">
      <c r="A105" s="10">
        <v>35370</v>
      </c>
      <c r="B105">
        <v>0.47825956830138905</v>
      </c>
      <c r="D105" t="s">
        <v>143</v>
      </c>
      <c r="E105" t="s">
        <v>154</v>
      </c>
      <c r="F105" s="29" t="str">
        <f t="shared" si="1"/>
        <v>G106:G117</v>
      </c>
      <c r="H105">
        <v>0.38163222287629633</v>
      </c>
    </row>
    <row r="106" spans="1:8" x14ac:dyDescent="0.2">
      <c r="A106" s="10">
        <v>35400</v>
      </c>
      <c r="B106">
        <v>0.48067778166262654</v>
      </c>
      <c r="D106" t="s">
        <v>144</v>
      </c>
      <c r="E106" t="s">
        <v>155</v>
      </c>
      <c r="F106" s="29" t="str">
        <f t="shared" si="1"/>
        <v>G107:G118</v>
      </c>
      <c r="H106">
        <v>0.36574588568755761</v>
      </c>
    </row>
    <row r="107" spans="1:8" x14ac:dyDescent="0.2">
      <c r="A107" s="10">
        <v>35431</v>
      </c>
      <c r="B107">
        <v>0.65122728767284987</v>
      </c>
      <c r="D107" t="s">
        <v>145</v>
      </c>
      <c r="E107" t="s">
        <v>156</v>
      </c>
      <c r="F107" s="29" t="str">
        <f t="shared" si="1"/>
        <v>G108:G119</v>
      </c>
      <c r="H107">
        <v>0.32628130382630682</v>
      </c>
    </row>
    <row r="108" spans="1:8" x14ac:dyDescent="0.2">
      <c r="A108" s="10">
        <v>35462</v>
      </c>
      <c r="B108">
        <v>0.6453648627605717</v>
      </c>
      <c r="D108" t="s">
        <v>146</v>
      </c>
      <c r="E108" t="s">
        <v>157</v>
      </c>
      <c r="F108" s="29" t="str">
        <f t="shared" si="1"/>
        <v>G109:G120</v>
      </c>
      <c r="H108">
        <v>0.33159303933851281</v>
      </c>
    </row>
    <row r="109" spans="1:8" x14ac:dyDescent="0.2">
      <c r="A109" s="10">
        <v>35490</v>
      </c>
      <c r="B109">
        <v>0.64464053031760948</v>
      </c>
      <c r="D109" t="s">
        <v>147</v>
      </c>
      <c r="E109" t="s">
        <v>158</v>
      </c>
      <c r="F109" s="29" t="str">
        <f t="shared" si="1"/>
        <v>G110:G121</v>
      </c>
      <c r="H109">
        <v>0.43963193676221934</v>
      </c>
    </row>
    <row r="110" spans="1:8" x14ac:dyDescent="0.2">
      <c r="A110" s="10">
        <v>35521</v>
      </c>
      <c r="B110">
        <v>0.57088216474731213</v>
      </c>
      <c r="D110" t="s">
        <v>148</v>
      </c>
      <c r="E110" t="s">
        <v>159</v>
      </c>
      <c r="F110" s="29" t="str">
        <f t="shared" si="1"/>
        <v>G111:G122</v>
      </c>
      <c r="H110">
        <v>0.53579675893488166</v>
      </c>
    </row>
    <row r="111" spans="1:8" x14ac:dyDescent="0.2">
      <c r="A111" s="10">
        <v>35551</v>
      </c>
      <c r="B111">
        <v>0.60093288498604702</v>
      </c>
      <c r="D111" t="s">
        <v>149</v>
      </c>
      <c r="E111" t="s">
        <v>160</v>
      </c>
      <c r="F111" s="29" t="str">
        <f t="shared" si="1"/>
        <v>G112:G123</v>
      </c>
      <c r="H111">
        <v>0.56849433867519517</v>
      </c>
    </row>
    <row r="112" spans="1:8" x14ac:dyDescent="0.2">
      <c r="A112" s="10">
        <v>35582</v>
      </c>
      <c r="B112">
        <v>0.51122288929666027</v>
      </c>
      <c r="D112" t="s">
        <v>150</v>
      </c>
      <c r="E112" t="s">
        <v>161</v>
      </c>
      <c r="F112" s="29" t="str">
        <f t="shared" si="1"/>
        <v>G113:G124</v>
      </c>
      <c r="H112">
        <v>0.58627487214308482</v>
      </c>
    </row>
    <row r="113" spans="1:8" x14ac:dyDescent="0.2">
      <c r="A113" s="10">
        <v>35612</v>
      </c>
      <c r="B113">
        <v>0.45986849251648226</v>
      </c>
      <c r="D113" t="s">
        <v>151</v>
      </c>
      <c r="E113" t="s">
        <v>162</v>
      </c>
      <c r="F113" s="29" t="str">
        <f t="shared" si="1"/>
        <v>G114:G125</v>
      </c>
      <c r="H113">
        <v>0.58923165858466775</v>
      </c>
    </row>
    <row r="114" spans="1:8" x14ac:dyDescent="0.2">
      <c r="A114" s="10">
        <v>35643</v>
      </c>
      <c r="B114">
        <v>0.37642515066650256</v>
      </c>
      <c r="D114" t="s">
        <v>152</v>
      </c>
      <c r="E114" t="s">
        <v>163</v>
      </c>
      <c r="F114" s="29" t="str">
        <f t="shared" si="1"/>
        <v>G115:G126</v>
      </c>
      <c r="H114">
        <v>0.56588889954770205</v>
      </c>
    </row>
    <row r="115" spans="1:8" x14ac:dyDescent="0.2">
      <c r="A115" s="10">
        <v>35674</v>
      </c>
      <c r="B115">
        <v>0.37984979707357253</v>
      </c>
      <c r="D115" t="s">
        <v>153</v>
      </c>
      <c r="E115" t="s">
        <v>164</v>
      </c>
      <c r="F115" s="29" t="str">
        <f t="shared" si="1"/>
        <v>G116:G127</v>
      </c>
      <c r="H115">
        <v>0.56115427772738113</v>
      </c>
    </row>
    <row r="116" spans="1:8" x14ac:dyDescent="0.2">
      <c r="A116" s="10">
        <v>35704</v>
      </c>
      <c r="B116">
        <v>0.38870599037426889</v>
      </c>
      <c r="D116" t="s">
        <v>154</v>
      </c>
      <c r="E116" t="s">
        <v>165</v>
      </c>
      <c r="F116" s="29" t="str">
        <f t="shared" si="1"/>
        <v>G117:G128</v>
      </c>
      <c r="H116">
        <v>0.58084090897922702</v>
      </c>
    </row>
    <row r="117" spans="1:8" x14ac:dyDescent="0.2">
      <c r="A117" s="10">
        <v>35735</v>
      </c>
      <c r="B117">
        <v>0.38163222287629633</v>
      </c>
      <c r="D117" t="s">
        <v>155</v>
      </c>
      <c r="E117" t="s">
        <v>166</v>
      </c>
      <c r="F117" s="29" t="str">
        <f t="shared" si="1"/>
        <v>G118:G129</v>
      </c>
      <c r="H117">
        <v>0.51164631418938733</v>
      </c>
    </row>
    <row r="118" spans="1:8" x14ac:dyDescent="0.2">
      <c r="A118" s="10">
        <v>35765</v>
      </c>
      <c r="B118">
        <v>0.36574588568755761</v>
      </c>
      <c r="D118" t="s">
        <v>156</v>
      </c>
      <c r="E118" t="s">
        <v>167</v>
      </c>
      <c r="F118" s="29" t="str">
        <f t="shared" si="1"/>
        <v>G119:G130</v>
      </c>
      <c r="H118">
        <v>0.51772215396545018</v>
      </c>
    </row>
    <row r="119" spans="1:8" x14ac:dyDescent="0.2">
      <c r="A119" s="10">
        <v>35796</v>
      </c>
      <c r="B119">
        <v>0.32628130382630682</v>
      </c>
      <c r="D119" t="s">
        <v>157</v>
      </c>
      <c r="E119" t="s">
        <v>168</v>
      </c>
      <c r="F119" s="29" t="str">
        <f t="shared" si="1"/>
        <v>G120:G131</v>
      </c>
      <c r="H119">
        <v>0.58841464647373587</v>
      </c>
    </row>
    <row r="120" spans="1:8" x14ac:dyDescent="0.2">
      <c r="A120" s="10">
        <v>35827</v>
      </c>
      <c r="B120">
        <v>0.33159303933851281</v>
      </c>
      <c r="D120" t="s">
        <v>158</v>
      </c>
      <c r="E120" t="s">
        <v>169</v>
      </c>
      <c r="F120" s="29" t="str">
        <f t="shared" si="1"/>
        <v>G121:G132</v>
      </c>
      <c r="H120">
        <v>0.7101191208649702</v>
      </c>
    </row>
    <row r="121" spans="1:8" x14ac:dyDescent="0.2">
      <c r="A121" s="10">
        <v>35855</v>
      </c>
      <c r="B121">
        <v>0.43963193676221934</v>
      </c>
      <c r="D121" t="s">
        <v>159</v>
      </c>
      <c r="E121" t="s">
        <v>170</v>
      </c>
      <c r="F121" s="29" t="str">
        <f t="shared" si="1"/>
        <v>G122:G133</v>
      </c>
      <c r="H121">
        <v>0.77328231064048203</v>
      </c>
    </row>
    <row r="122" spans="1:8" x14ac:dyDescent="0.2">
      <c r="A122" s="10">
        <v>35886</v>
      </c>
      <c r="B122">
        <v>0.53579675893488166</v>
      </c>
      <c r="D122" t="s">
        <v>160</v>
      </c>
      <c r="E122" t="s">
        <v>171</v>
      </c>
      <c r="F122" s="29" t="str">
        <f t="shared" si="1"/>
        <v>G123:G134</v>
      </c>
      <c r="H122">
        <v>0.78201247937192919</v>
      </c>
    </row>
    <row r="123" spans="1:8" x14ac:dyDescent="0.2">
      <c r="A123" s="10">
        <v>35916</v>
      </c>
      <c r="B123">
        <v>0.56849433867519517</v>
      </c>
      <c r="D123" t="s">
        <v>161</v>
      </c>
      <c r="E123" t="s">
        <v>172</v>
      </c>
      <c r="F123" s="29" t="str">
        <f t="shared" si="1"/>
        <v>G124:G135</v>
      </c>
      <c r="H123">
        <v>0.85954158811774384</v>
      </c>
    </row>
    <row r="124" spans="1:8" x14ac:dyDescent="0.2">
      <c r="A124" s="10">
        <v>35947</v>
      </c>
      <c r="B124">
        <v>0.58627487214308482</v>
      </c>
      <c r="D124" t="s">
        <v>162</v>
      </c>
      <c r="E124" t="s">
        <v>173</v>
      </c>
      <c r="F124" s="29" t="str">
        <f t="shared" si="1"/>
        <v>G125:G136</v>
      </c>
      <c r="H124">
        <v>0.89598777943610786</v>
      </c>
    </row>
    <row r="125" spans="1:8" x14ac:dyDescent="0.2">
      <c r="A125" s="10">
        <v>35977</v>
      </c>
      <c r="B125">
        <v>0.58923165858466775</v>
      </c>
      <c r="D125" t="s">
        <v>163</v>
      </c>
      <c r="E125" t="s">
        <v>174</v>
      </c>
      <c r="F125" s="29" t="str">
        <f t="shared" si="1"/>
        <v>G126:G137</v>
      </c>
      <c r="H125">
        <v>0.80499569835784457</v>
      </c>
    </row>
    <row r="126" spans="1:8" x14ac:dyDescent="0.2">
      <c r="A126" s="16">
        <v>36008</v>
      </c>
      <c r="B126">
        <v>0.56588889954770205</v>
      </c>
      <c r="D126" t="s">
        <v>164</v>
      </c>
      <c r="E126" t="s">
        <v>175</v>
      </c>
      <c r="F126" s="29" t="str">
        <f t="shared" si="1"/>
        <v>G127:G138</v>
      </c>
      <c r="H126">
        <v>0.8775703580314862</v>
      </c>
    </row>
    <row r="127" spans="1:8" x14ac:dyDescent="0.2">
      <c r="A127" s="10">
        <v>36039</v>
      </c>
      <c r="B127">
        <v>0.56115427772738113</v>
      </c>
      <c r="D127" t="s">
        <v>165</v>
      </c>
      <c r="E127" t="s">
        <v>176</v>
      </c>
      <c r="F127" s="29" t="str">
        <f t="shared" si="1"/>
        <v>G128:G139</v>
      </c>
      <c r="H127">
        <v>0.86598209196357634</v>
      </c>
    </row>
    <row r="128" spans="1:8" x14ac:dyDescent="0.2">
      <c r="A128" s="10">
        <v>36069</v>
      </c>
      <c r="B128">
        <v>0.58084090897922702</v>
      </c>
      <c r="D128" t="s">
        <v>166</v>
      </c>
      <c r="E128" t="s">
        <v>177</v>
      </c>
      <c r="F128" s="29" t="str">
        <f t="shared" si="1"/>
        <v>G129:G140</v>
      </c>
      <c r="H128">
        <v>0.83955988861028075</v>
      </c>
    </row>
    <row r="129" spans="1:8" x14ac:dyDescent="0.2">
      <c r="A129" s="10">
        <v>36100</v>
      </c>
      <c r="B129">
        <v>0.51164631418938733</v>
      </c>
      <c r="D129" t="s">
        <v>167</v>
      </c>
      <c r="E129" t="s">
        <v>178</v>
      </c>
      <c r="F129" s="29" t="str">
        <f t="shared" si="1"/>
        <v>G130:G141</v>
      </c>
      <c r="H129">
        <v>0.88047881337701106</v>
      </c>
    </row>
    <row r="130" spans="1:8" x14ac:dyDescent="0.2">
      <c r="A130" s="10">
        <v>36130</v>
      </c>
      <c r="B130">
        <v>0.51772215396545018</v>
      </c>
      <c r="D130" t="s">
        <v>168</v>
      </c>
      <c r="E130" t="s">
        <v>179</v>
      </c>
      <c r="F130" s="29" t="str">
        <f t="shared" si="1"/>
        <v>G131:G142</v>
      </c>
      <c r="H130">
        <v>0.82838216780078633</v>
      </c>
    </row>
    <row r="131" spans="1:8" x14ac:dyDescent="0.2">
      <c r="A131" s="10">
        <v>36161</v>
      </c>
      <c r="B131">
        <v>0.58841464647373587</v>
      </c>
      <c r="D131" t="s">
        <v>169</v>
      </c>
      <c r="E131" t="s">
        <v>180</v>
      </c>
      <c r="F131" s="29" t="str">
        <f t="shared" si="1"/>
        <v>G132:G143</v>
      </c>
      <c r="H131">
        <v>0.83686036445821188</v>
      </c>
    </row>
    <row r="132" spans="1:8" x14ac:dyDescent="0.2">
      <c r="A132" s="10">
        <v>36192</v>
      </c>
      <c r="B132">
        <v>0.7101191208649702</v>
      </c>
      <c r="D132" t="s">
        <v>170</v>
      </c>
      <c r="E132" t="s">
        <v>181</v>
      </c>
      <c r="F132" s="29" t="str">
        <f t="shared" si="1"/>
        <v>G133:G144</v>
      </c>
      <c r="H132">
        <v>0.63997338566026818</v>
      </c>
    </row>
    <row r="133" spans="1:8" x14ac:dyDescent="0.2">
      <c r="A133" s="10">
        <v>36220</v>
      </c>
      <c r="B133">
        <v>0.77328231064048203</v>
      </c>
      <c r="D133" t="s">
        <v>171</v>
      </c>
      <c r="E133" t="s">
        <v>182</v>
      </c>
      <c r="F133" s="29" t="str">
        <f t="shared" si="1"/>
        <v>G134:G145</v>
      </c>
      <c r="H133">
        <v>0.58135193554082176</v>
      </c>
    </row>
    <row r="134" spans="1:8" x14ac:dyDescent="0.2">
      <c r="A134" s="10">
        <v>36251</v>
      </c>
      <c r="B134">
        <v>0.78201247937192919</v>
      </c>
      <c r="D134" t="s">
        <v>172</v>
      </c>
      <c r="E134" t="s">
        <v>183</v>
      </c>
      <c r="F134" s="29" t="str">
        <f t="shared" si="1"/>
        <v>G135:G146</v>
      </c>
      <c r="H134">
        <v>0.43111232828554963</v>
      </c>
    </row>
    <row r="135" spans="1:8" x14ac:dyDescent="0.2">
      <c r="A135" s="10">
        <v>36281</v>
      </c>
      <c r="B135">
        <v>0.85954158811774384</v>
      </c>
      <c r="D135" t="s">
        <v>173</v>
      </c>
      <c r="E135" t="s">
        <v>184</v>
      </c>
      <c r="F135" s="29" t="str">
        <f t="shared" si="1"/>
        <v>G136:G147</v>
      </c>
      <c r="H135">
        <v>0.6585474846944499</v>
      </c>
    </row>
    <row r="136" spans="1:8" x14ac:dyDescent="0.2">
      <c r="A136" s="10">
        <v>36312</v>
      </c>
      <c r="B136">
        <v>0.89598777943610786</v>
      </c>
      <c r="D136" t="s">
        <v>174</v>
      </c>
      <c r="E136" t="s">
        <v>185</v>
      </c>
      <c r="F136" s="29" t="str">
        <f>D136&amp;":"&amp;E136</f>
        <v>G137:G148</v>
      </c>
      <c r="H136">
        <v>0.66620047102756441</v>
      </c>
    </row>
    <row r="137" spans="1:8" x14ac:dyDescent="0.2">
      <c r="A137" s="10">
        <v>36342</v>
      </c>
      <c r="B137">
        <v>0.80499569835784457</v>
      </c>
      <c r="D137" t="s">
        <v>175</v>
      </c>
      <c r="E137" t="s">
        <v>186</v>
      </c>
      <c r="F137" s="29" t="str">
        <f>D137&amp;":"&amp;E137</f>
        <v>G138:G149</v>
      </c>
      <c r="H137">
        <v>0.69419179757751881</v>
      </c>
    </row>
    <row r="138" spans="1:8" x14ac:dyDescent="0.2">
      <c r="A138" s="10">
        <v>36373</v>
      </c>
      <c r="B138">
        <v>0.8775703580314862</v>
      </c>
      <c r="D138" t="s">
        <v>176</v>
      </c>
      <c r="E138" t="s">
        <v>187</v>
      </c>
      <c r="F138" s="29" t="str">
        <f>D138&amp;":"&amp;E138</f>
        <v>G139:G150</v>
      </c>
      <c r="H138">
        <v>0.68628932401352483</v>
      </c>
    </row>
    <row r="139" spans="1:8" x14ac:dyDescent="0.2">
      <c r="A139" s="10">
        <v>36404</v>
      </c>
      <c r="B139">
        <v>0.86598209196357634</v>
      </c>
      <c r="D139" t="s">
        <v>177</v>
      </c>
      <c r="E139" t="s">
        <v>188</v>
      </c>
      <c r="F139" s="29" t="str">
        <f>D139&amp;":"&amp;E139</f>
        <v>G140:G151</v>
      </c>
      <c r="H139">
        <v>0.6867677628614195</v>
      </c>
    </row>
    <row r="140" spans="1:8" x14ac:dyDescent="0.2">
      <c r="A140" s="20">
        <v>36434</v>
      </c>
      <c r="B140">
        <v>0.83955988861028075</v>
      </c>
      <c r="D140" t="s">
        <v>178</v>
      </c>
      <c r="E140" t="s">
        <v>189</v>
      </c>
      <c r="F140" s="29" t="str">
        <f>D140&amp;":"&amp;E140</f>
        <v>G141:G152</v>
      </c>
      <c r="H140">
        <v>0.6969114855469869</v>
      </c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413"/>
  <sheetViews>
    <sheetView tabSelected="1" topLeftCell="O4" workbookViewId="0">
      <pane ySplit="1020" topLeftCell="A64" activePane="bottomLeft"/>
      <selection activeCell="O4" sqref="O4"/>
      <selection pane="bottomLeft" activeCell="R76" sqref="R76"/>
    </sheetView>
  </sheetViews>
  <sheetFormatPr defaultRowHeight="12.75" x14ac:dyDescent="0.2"/>
  <cols>
    <col min="10" max="10" width="11.28515625" customWidth="1"/>
    <col min="11" max="11" width="10.42578125" customWidth="1"/>
    <col min="29" max="29" width="10.85546875" bestFit="1" customWidth="1"/>
  </cols>
  <sheetData>
    <row r="1" spans="1:34" x14ac:dyDescent="0.2">
      <c r="A1" t="s">
        <v>41</v>
      </c>
      <c r="AB1">
        <f>COUNT(AB2:AB2413)</f>
        <v>134</v>
      </c>
      <c r="AC1">
        <f>COUNTIF(AC2:AC2413, "SUMMARY OUTPUT")</f>
        <v>134</v>
      </c>
    </row>
    <row r="2" spans="1:34" x14ac:dyDescent="0.2">
      <c r="AB2" t="str">
        <f>IF(AC2="X Variable 1", AD2, "")</f>
        <v/>
      </c>
      <c r="AC2" t="s">
        <v>8</v>
      </c>
    </row>
    <row r="3" spans="1:34" ht="13.5" thickBot="1" x14ac:dyDescent="0.25">
      <c r="M3">
        <f>STDEV(M8:M152)</f>
        <v>3.7601051696984106E-2</v>
      </c>
      <c r="AB3" t="str">
        <f t="shared" ref="AB3:AB66" si="0">IF(AC3="X Variable 1", AD3, "")</f>
        <v/>
      </c>
    </row>
    <row r="4" spans="1:34" ht="38.25" x14ac:dyDescent="0.2">
      <c r="A4" s="1" t="s">
        <v>0</v>
      </c>
      <c r="B4" s="2" t="s">
        <v>1</v>
      </c>
      <c r="C4" s="3" t="s">
        <v>2</v>
      </c>
      <c r="D4" s="2" t="s">
        <v>3</v>
      </c>
      <c r="E4" s="2"/>
      <c r="G4" s="23" t="s">
        <v>4</v>
      </c>
      <c r="H4" s="23" t="s">
        <v>5</v>
      </c>
      <c r="J4" s="23" t="s">
        <v>6</v>
      </c>
      <c r="K4" s="23" t="s">
        <v>7</v>
      </c>
      <c r="L4" t="s">
        <v>190</v>
      </c>
      <c r="M4" t="s">
        <v>36</v>
      </c>
      <c r="O4" t="s">
        <v>192</v>
      </c>
      <c r="P4" t="s">
        <v>193</v>
      </c>
      <c r="AB4" t="str">
        <f t="shared" si="0"/>
        <v/>
      </c>
      <c r="AC4" s="27" t="s">
        <v>9</v>
      </c>
      <c r="AD4" s="27"/>
    </row>
    <row r="5" spans="1:34" x14ac:dyDescent="0.2">
      <c r="A5" s="4">
        <v>31959</v>
      </c>
      <c r="B5" s="5">
        <v>19.838000000000001</v>
      </c>
      <c r="C5" s="6">
        <v>18.22</v>
      </c>
      <c r="D5" s="5">
        <v>20.009699999999999</v>
      </c>
      <c r="E5" s="30"/>
      <c r="AB5" t="str">
        <f t="shared" si="0"/>
        <v/>
      </c>
      <c r="AC5" s="24" t="s">
        <v>10</v>
      </c>
      <c r="AD5" s="24">
        <v>0.3653368048031832</v>
      </c>
    </row>
    <row r="6" spans="1:34" x14ac:dyDescent="0.2">
      <c r="A6" s="4">
        <v>31990</v>
      </c>
      <c r="B6" s="5">
        <v>18.971399999999999</v>
      </c>
      <c r="C6" s="6">
        <v>18.2</v>
      </c>
      <c r="D6" s="5">
        <v>18.959499999999998</v>
      </c>
      <c r="E6" s="30"/>
      <c r="G6" s="33">
        <f>LN(B6/B5)</f>
        <v>-4.4666708362012413E-2</v>
      </c>
      <c r="H6" s="33">
        <f>LN(C6/C5)</f>
        <v>-1.0982977490625657E-3</v>
      </c>
      <c r="I6" s="33"/>
      <c r="J6" s="33"/>
      <c r="K6" s="33"/>
      <c r="L6" s="33"/>
      <c r="M6" s="33"/>
      <c r="N6" s="33"/>
      <c r="O6" s="33"/>
      <c r="P6" s="33"/>
      <c r="Q6" s="33"/>
      <c r="AB6" t="str">
        <f t="shared" si="0"/>
        <v/>
      </c>
      <c r="AC6" s="24" t="s">
        <v>11</v>
      </c>
      <c r="AD6" s="24">
        <v>0.13347098094379917</v>
      </c>
    </row>
    <row r="7" spans="1:34" x14ac:dyDescent="0.2">
      <c r="A7" s="7">
        <v>32021</v>
      </c>
      <c r="B7" s="8">
        <v>18.364799999999999</v>
      </c>
      <c r="C7" s="9">
        <v>18.38</v>
      </c>
      <c r="D7" s="8">
        <v>18.322700000000001</v>
      </c>
      <c r="E7" s="31"/>
      <c r="G7" s="33">
        <f t="shared" ref="G7:G37" si="1">LN(B7/B6)</f>
        <v>-3.2496793029883397E-2</v>
      </c>
      <c r="H7" s="33">
        <f t="shared" ref="H7:H37" si="2">LN(C7/C6)</f>
        <v>9.8415228447912891E-3</v>
      </c>
      <c r="I7" s="33"/>
      <c r="J7" s="33">
        <f>G6</f>
        <v>-4.4666708362012413E-2</v>
      </c>
      <c r="K7" s="33"/>
      <c r="L7" s="33"/>
      <c r="M7" s="33"/>
      <c r="N7" s="33"/>
      <c r="O7" s="33"/>
      <c r="P7" s="33"/>
      <c r="Q7" s="33"/>
      <c r="AB7" t="str">
        <f t="shared" si="0"/>
        <v/>
      </c>
      <c r="AC7" s="24" t="s">
        <v>12</v>
      </c>
      <c r="AD7" s="24">
        <v>4.6818079038179097E-2</v>
      </c>
    </row>
    <row r="8" spans="1:34" x14ac:dyDescent="0.2">
      <c r="A8" s="4">
        <v>32051</v>
      </c>
      <c r="B8" s="5">
        <v>18.8489</v>
      </c>
      <c r="C8" s="6">
        <v>18.38</v>
      </c>
      <c r="D8" s="5">
        <v>18.7682</v>
      </c>
      <c r="E8" s="30"/>
      <c r="G8" s="34">
        <f>LN(B8/B7)</f>
        <v>2.6018767821702826E-2</v>
      </c>
      <c r="H8" s="34">
        <f t="shared" si="2"/>
        <v>0</v>
      </c>
      <c r="I8" s="34"/>
      <c r="J8" s="34">
        <f>G7</f>
        <v>-3.2496793029883397E-2</v>
      </c>
      <c r="K8" s="34">
        <f>G6</f>
        <v>-4.4666708362012413E-2</v>
      </c>
      <c r="L8" s="33">
        <f>J8*0.71</f>
        <v>-2.3072723051217211E-2</v>
      </c>
      <c r="M8" s="33">
        <f>H8-L8</f>
        <v>2.3072723051217211E-2</v>
      </c>
      <c r="N8" s="33"/>
      <c r="O8" s="33"/>
      <c r="P8" s="33"/>
      <c r="Q8" s="33"/>
      <c r="AB8" t="str">
        <f t="shared" si="0"/>
        <v/>
      </c>
      <c r="AC8" s="24" t="s">
        <v>13</v>
      </c>
      <c r="AD8" s="24">
        <v>1.6130527613949543E-2</v>
      </c>
    </row>
    <row r="9" spans="1:34" ht="13.5" thickBot="1" x14ac:dyDescent="0.25">
      <c r="A9" s="4">
        <v>32082</v>
      </c>
      <c r="B9" s="5">
        <v>17.872599999999998</v>
      </c>
      <c r="C9" s="6">
        <v>18.399999999999999</v>
      </c>
      <c r="D9" s="5">
        <v>17.7821</v>
      </c>
      <c r="E9" s="30"/>
      <c r="G9" s="33">
        <f t="shared" si="1"/>
        <v>-5.3185742922254274E-2</v>
      </c>
      <c r="H9" s="33">
        <f t="shared" si="2"/>
        <v>1.0875476873989189E-3</v>
      </c>
      <c r="I9" s="33"/>
      <c r="J9" s="33">
        <f t="shared" ref="J9:J72" si="3">G8</f>
        <v>2.6018767821702826E-2</v>
      </c>
      <c r="K9" s="33">
        <f t="shared" ref="K9:K72" si="4">G7</f>
        <v>-3.2496793029883397E-2</v>
      </c>
      <c r="L9" s="33">
        <f>J9*0.71</f>
        <v>1.8473325153409006E-2</v>
      </c>
      <c r="M9" s="33">
        <f t="shared" ref="M9:M72" si="5">H9-L9</f>
        <v>-1.7385777466010086E-2</v>
      </c>
      <c r="N9" s="33"/>
      <c r="O9" s="33"/>
      <c r="P9" s="33"/>
      <c r="Q9" s="33"/>
      <c r="AB9" t="str">
        <f t="shared" si="0"/>
        <v/>
      </c>
      <c r="AC9" s="25" t="s">
        <v>14</v>
      </c>
      <c r="AD9" s="25">
        <v>12</v>
      </c>
    </row>
    <row r="10" spans="1:34" x14ac:dyDescent="0.2">
      <c r="A10" s="4">
        <v>32112</v>
      </c>
      <c r="B10" s="5">
        <v>17.4815</v>
      </c>
      <c r="C10" s="6">
        <v>18.41</v>
      </c>
      <c r="D10" s="5">
        <v>17.108699999999999</v>
      </c>
      <c r="E10" s="30"/>
      <c r="G10" s="33">
        <f t="shared" si="1"/>
        <v>-2.2125634928655838E-2</v>
      </c>
      <c r="H10" s="33">
        <f t="shared" si="2"/>
        <v>5.4333063004674412E-4</v>
      </c>
      <c r="I10" s="33"/>
      <c r="J10" s="33">
        <f t="shared" si="3"/>
        <v>-5.3185742922254274E-2</v>
      </c>
      <c r="K10" s="33">
        <f t="shared" si="4"/>
        <v>2.6018767821702826E-2</v>
      </c>
      <c r="L10" s="33">
        <f t="shared" ref="L10:L73" si="6">J10*0.71</f>
        <v>-3.7761877474800531E-2</v>
      </c>
      <c r="M10" s="33">
        <f t="shared" si="5"/>
        <v>3.8305208104847277E-2</v>
      </c>
      <c r="N10" s="33"/>
      <c r="O10" s="33"/>
      <c r="P10" s="33"/>
      <c r="Q10" s="33"/>
      <c r="AB10" t="str">
        <f t="shared" si="0"/>
        <v/>
      </c>
    </row>
    <row r="11" spans="1:34" ht="13.5" thickBot="1" x14ac:dyDescent="0.25">
      <c r="A11" s="4">
        <v>32143</v>
      </c>
      <c r="B11" s="5">
        <v>16.947500000000002</v>
      </c>
      <c r="C11" s="6">
        <v>18.2</v>
      </c>
      <c r="D11" s="5">
        <v>16.843800000000002</v>
      </c>
      <c r="E11" s="30"/>
      <c r="G11" s="33">
        <f t="shared" si="1"/>
        <v>-3.1022848579715382E-2</v>
      </c>
      <c r="H11" s="33">
        <f t="shared" si="2"/>
        <v>-1.147240116223692E-2</v>
      </c>
      <c r="I11" s="33"/>
      <c r="J11" s="33">
        <f t="shared" si="3"/>
        <v>-2.2125634928655838E-2</v>
      </c>
      <c r="K11" s="33">
        <f t="shared" si="4"/>
        <v>-5.3185742922254274E-2</v>
      </c>
      <c r="L11" s="33">
        <f t="shared" si="6"/>
        <v>-1.5709200799345645E-2</v>
      </c>
      <c r="M11" s="33">
        <f t="shared" si="5"/>
        <v>4.2367996371087246E-3</v>
      </c>
      <c r="N11" s="33"/>
      <c r="O11" s="33"/>
      <c r="P11" s="33"/>
      <c r="Q11" s="33"/>
      <c r="AB11" t="str">
        <f t="shared" si="0"/>
        <v/>
      </c>
      <c r="AC11" t="s">
        <v>15</v>
      </c>
    </row>
    <row r="12" spans="1:34" x14ac:dyDescent="0.2">
      <c r="A12" s="4">
        <v>32174</v>
      </c>
      <c r="B12" s="5">
        <v>15.831</v>
      </c>
      <c r="C12" s="6">
        <v>17.8</v>
      </c>
      <c r="D12" s="5">
        <v>15.669</v>
      </c>
      <c r="E12" s="30"/>
      <c r="G12" s="33">
        <f>LN(B12/B11)</f>
        <v>-6.815028723134324E-2</v>
      </c>
      <c r="H12" s="33">
        <f t="shared" si="2"/>
        <v>-2.2223136784710124E-2</v>
      </c>
      <c r="I12" s="33"/>
      <c r="J12" s="33">
        <f t="shared" si="3"/>
        <v>-3.1022848579715382E-2</v>
      </c>
      <c r="K12" s="33">
        <f t="shared" si="4"/>
        <v>-2.2125634928655838E-2</v>
      </c>
      <c r="L12" s="33">
        <f t="shared" si="6"/>
        <v>-2.202622249159792E-2</v>
      </c>
      <c r="M12" s="33">
        <f t="shared" si="5"/>
        <v>-1.9691429311220407E-4</v>
      </c>
      <c r="N12" s="33"/>
      <c r="O12" s="33"/>
      <c r="P12" s="33"/>
      <c r="Q12" s="33"/>
      <c r="AB12" t="str">
        <f t="shared" si="0"/>
        <v/>
      </c>
      <c r="AC12" s="26"/>
      <c r="AD12" s="26" t="s">
        <v>20</v>
      </c>
      <c r="AE12" s="26" t="s">
        <v>21</v>
      </c>
      <c r="AF12" s="26" t="s">
        <v>22</v>
      </c>
      <c r="AG12" s="26" t="s">
        <v>23</v>
      </c>
      <c r="AH12" s="26" t="s">
        <v>24</v>
      </c>
    </row>
    <row r="13" spans="1:34" x14ac:dyDescent="0.2">
      <c r="A13" s="4">
        <v>32203</v>
      </c>
      <c r="B13" s="5">
        <v>14.7826</v>
      </c>
      <c r="C13" s="6">
        <v>17.54</v>
      </c>
      <c r="D13" s="5">
        <v>14.751099999999999</v>
      </c>
      <c r="E13" s="30"/>
      <c r="G13" s="33">
        <f>LN(B13/B12)</f>
        <v>-6.8519229646050214E-2</v>
      </c>
      <c r="H13" s="33">
        <f>LN(C13/C12)</f>
        <v>-1.4714470354002541E-2</v>
      </c>
      <c r="I13" s="33"/>
      <c r="J13" s="33">
        <f>G12</f>
        <v>-6.815028723134324E-2</v>
      </c>
      <c r="K13" s="33">
        <f t="shared" si="4"/>
        <v>-3.1022848579715382E-2</v>
      </c>
      <c r="L13" s="33">
        <f t="shared" si="6"/>
        <v>-4.8386703934253698E-2</v>
      </c>
      <c r="M13" s="33">
        <f t="shared" si="5"/>
        <v>3.3672233580251155E-2</v>
      </c>
      <c r="N13" s="33"/>
      <c r="O13" s="33"/>
      <c r="P13" s="33"/>
      <c r="Q13" s="33"/>
      <c r="AB13" t="str">
        <f t="shared" si="0"/>
        <v/>
      </c>
      <c r="AC13" s="24" t="s">
        <v>16</v>
      </c>
      <c r="AD13" s="24">
        <v>1</v>
      </c>
      <c r="AE13" s="24">
        <v>4.0077524377938765E-4</v>
      </c>
      <c r="AF13" s="24">
        <v>4.0077524377938765E-4</v>
      </c>
      <c r="AG13" s="24">
        <v>1.5402944160966707</v>
      </c>
      <c r="AH13" s="24">
        <v>0.24289887337003357</v>
      </c>
    </row>
    <row r="14" spans="1:34" x14ac:dyDescent="0.2">
      <c r="A14" s="4">
        <v>32234</v>
      </c>
      <c r="B14" s="5">
        <v>16.571400000000001</v>
      </c>
      <c r="C14" s="6">
        <v>16.82</v>
      </c>
      <c r="D14" s="5">
        <v>16.530999999999999</v>
      </c>
      <c r="E14" s="30"/>
      <c r="G14" s="33">
        <f t="shared" si="1"/>
        <v>0.11422750446604377</v>
      </c>
      <c r="H14" s="33">
        <f t="shared" si="2"/>
        <v>-4.1915332399234916E-2</v>
      </c>
      <c r="I14" s="33"/>
      <c r="J14" s="33">
        <f t="shared" si="3"/>
        <v>-6.8519229646050214E-2</v>
      </c>
      <c r="K14" s="33">
        <f t="shared" si="4"/>
        <v>-6.815028723134324E-2</v>
      </c>
      <c r="L14" s="33">
        <f t="shared" si="6"/>
        <v>-4.8648653048695652E-2</v>
      </c>
      <c r="M14" s="33">
        <f t="shared" si="5"/>
        <v>6.7333206494607362E-3</v>
      </c>
      <c r="N14" s="33"/>
      <c r="O14" s="33"/>
      <c r="P14" s="33"/>
      <c r="Q14" s="33"/>
      <c r="AB14" t="str">
        <f t="shared" si="0"/>
        <v/>
      </c>
      <c r="AC14" s="24" t="s">
        <v>17</v>
      </c>
      <c r="AD14" s="24">
        <v>10</v>
      </c>
      <c r="AE14" s="24">
        <v>2.6019392110438874E-3</v>
      </c>
      <c r="AF14" s="24">
        <v>2.6019392110438876E-4</v>
      </c>
      <c r="AG14" s="24"/>
      <c r="AH14" s="24"/>
    </row>
    <row r="15" spans="1:34" ht="13.5" thickBot="1" x14ac:dyDescent="0.25">
      <c r="A15" s="4">
        <v>32264</v>
      </c>
      <c r="B15" s="5">
        <v>16.4114</v>
      </c>
      <c r="C15" s="6">
        <v>16.72</v>
      </c>
      <c r="D15" s="5">
        <v>16.319299999999998</v>
      </c>
      <c r="E15" s="30"/>
      <c r="G15" s="33">
        <f t="shared" si="1"/>
        <v>-9.7021026156238512E-3</v>
      </c>
      <c r="H15" s="33">
        <f t="shared" si="2"/>
        <v>-5.9630468882465246E-3</v>
      </c>
      <c r="I15" s="33"/>
      <c r="J15" s="33">
        <f t="shared" si="3"/>
        <v>0.11422750446604377</v>
      </c>
      <c r="K15" s="33">
        <f t="shared" si="4"/>
        <v>-6.8519229646050214E-2</v>
      </c>
      <c r="L15" s="33">
        <f t="shared" si="6"/>
        <v>8.1101528170891071E-2</v>
      </c>
      <c r="M15" s="33">
        <f t="shared" si="5"/>
        <v>-8.7064575059137589E-2</v>
      </c>
      <c r="N15" s="33"/>
      <c r="O15" s="33"/>
      <c r="P15" s="33"/>
      <c r="Q15" s="33"/>
      <c r="AB15" t="str">
        <f t="shared" si="0"/>
        <v/>
      </c>
      <c r="AC15" s="25" t="s">
        <v>18</v>
      </c>
      <c r="AD15" s="25">
        <v>11</v>
      </c>
      <c r="AE15" s="25">
        <v>3.002714454823275E-3</v>
      </c>
      <c r="AF15" s="25"/>
      <c r="AG15" s="25"/>
      <c r="AH15" s="25"/>
    </row>
    <row r="16" spans="1:34" ht="13.5" thickBot="1" x14ac:dyDescent="0.25">
      <c r="A16" s="4">
        <v>32295</v>
      </c>
      <c r="B16" s="5">
        <v>15.563599999999999</v>
      </c>
      <c r="C16" s="6">
        <v>16.329999999999998</v>
      </c>
      <c r="D16" s="5">
        <v>15.5284</v>
      </c>
      <c r="E16" s="30"/>
      <c r="G16" s="33">
        <f t="shared" si="1"/>
        <v>-5.304136083806657E-2</v>
      </c>
      <c r="H16" s="33">
        <f t="shared" si="2"/>
        <v>-2.3601700674181818E-2</v>
      </c>
      <c r="I16" s="33"/>
      <c r="J16" s="33">
        <f t="shared" si="3"/>
        <v>-9.7021026156238512E-3</v>
      </c>
      <c r="K16" s="33">
        <f t="shared" si="4"/>
        <v>0.11422750446604377</v>
      </c>
      <c r="L16" s="33">
        <f t="shared" si="6"/>
        <v>-6.8884928570929344E-3</v>
      </c>
      <c r="M16" s="33">
        <f t="shared" si="5"/>
        <v>-1.6713207817088883E-2</v>
      </c>
      <c r="N16" s="33"/>
      <c r="O16" s="33"/>
      <c r="P16" s="33"/>
      <c r="Q16" s="33"/>
      <c r="AB16" t="str">
        <f t="shared" si="0"/>
        <v/>
      </c>
    </row>
    <row r="17" spans="1:35" x14ac:dyDescent="0.2">
      <c r="A17" s="4">
        <v>32325</v>
      </c>
      <c r="B17" s="5">
        <v>14.892899999999999</v>
      </c>
      <c r="C17" s="6">
        <v>15.95</v>
      </c>
      <c r="D17" s="5">
        <v>14.901199999999999</v>
      </c>
      <c r="E17" s="30"/>
      <c r="G17" s="33">
        <f t="shared" si="1"/>
        <v>-4.405026514064482E-2</v>
      </c>
      <c r="H17" s="33">
        <f t="shared" si="2"/>
        <v>-2.3545077751520128E-2</v>
      </c>
      <c r="I17" s="33"/>
      <c r="J17" s="33">
        <f t="shared" si="3"/>
        <v>-5.304136083806657E-2</v>
      </c>
      <c r="K17" s="33">
        <f t="shared" si="4"/>
        <v>-9.7021026156238512E-3</v>
      </c>
      <c r="L17" s="33">
        <f t="shared" si="6"/>
        <v>-3.7659366195027265E-2</v>
      </c>
      <c r="M17" s="33">
        <f t="shared" si="5"/>
        <v>1.4114288443507136E-2</v>
      </c>
      <c r="N17" s="33"/>
      <c r="O17" s="33"/>
      <c r="P17" s="33"/>
      <c r="Q17" s="33"/>
      <c r="AB17" t="str">
        <f t="shared" si="0"/>
        <v/>
      </c>
      <c r="AC17" s="26"/>
      <c r="AD17" s="26" t="s">
        <v>25</v>
      </c>
      <c r="AE17" s="26" t="s">
        <v>13</v>
      </c>
      <c r="AF17" s="26" t="s">
        <v>26</v>
      </c>
      <c r="AG17" s="26" t="s">
        <v>27</v>
      </c>
      <c r="AH17" s="26" t="s">
        <v>28</v>
      </c>
      <c r="AI17" s="26" t="s">
        <v>29</v>
      </c>
    </row>
    <row r="18" spans="1:35" x14ac:dyDescent="0.2">
      <c r="A18" s="4">
        <v>32356</v>
      </c>
      <c r="B18" s="5">
        <v>14.927199999999999</v>
      </c>
      <c r="C18" s="6">
        <v>15.17</v>
      </c>
      <c r="D18" s="5">
        <v>14.8848</v>
      </c>
      <c r="E18" s="30"/>
      <c r="G18" s="33">
        <f t="shared" si="1"/>
        <v>2.3004627836035159E-3</v>
      </c>
      <c r="H18" s="33">
        <f t="shared" si="2"/>
        <v>-5.0139035870412664E-2</v>
      </c>
      <c r="I18" s="33"/>
      <c r="J18" s="33">
        <f t="shared" si="3"/>
        <v>-4.405026514064482E-2</v>
      </c>
      <c r="K18" s="33">
        <f t="shared" si="4"/>
        <v>-5.304136083806657E-2</v>
      </c>
      <c r="L18" s="33">
        <f t="shared" si="6"/>
        <v>-3.1275688249857818E-2</v>
      </c>
      <c r="M18" s="33">
        <f t="shared" si="5"/>
        <v>-1.8863347620554846E-2</v>
      </c>
      <c r="N18" s="33"/>
      <c r="O18" s="33"/>
      <c r="P18" s="33"/>
      <c r="Q18" s="33"/>
      <c r="AB18" t="str">
        <f t="shared" si="0"/>
        <v/>
      </c>
      <c r="AC18" s="24" t="s">
        <v>19</v>
      </c>
      <c r="AD18" s="24">
        <v>-1.590784397674844E-2</v>
      </c>
      <c r="AE18" s="24">
        <v>5.0330470611784526E-3</v>
      </c>
      <c r="AF18" s="24">
        <v>-3.1606785677509106</v>
      </c>
      <c r="AG18" s="24">
        <v>1.0147096503220477E-2</v>
      </c>
      <c r="AH18" s="24">
        <v>-2.7122173618240833E-2</v>
      </c>
      <c r="AI18" s="24">
        <v>-4.6935143352560462E-3</v>
      </c>
    </row>
    <row r="19" spans="1:35" ht="13.5" thickBot="1" x14ac:dyDescent="0.25">
      <c r="A19" s="4">
        <v>32387</v>
      </c>
      <c r="B19" s="5">
        <v>13.2989</v>
      </c>
      <c r="C19" s="6">
        <v>14.76</v>
      </c>
      <c r="D19" s="5">
        <v>13.157999999999999</v>
      </c>
      <c r="E19" s="30"/>
      <c r="G19" s="33">
        <f t="shared" si="1"/>
        <v>-0.11550372706050467</v>
      </c>
      <c r="H19" s="33">
        <f t="shared" si="2"/>
        <v>-2.7398974188114503E-2</v>
      </c>
      <c r="I19" s="33"/>
      <c r="J19" s="33">
        <f>G18</f>
        <v>2.3004627836035159E-3</v>
      </c>
      <c r="K19" s="33">
        <f t="shared" si="4"/>
        <v>-4.405026514064482E-2</v>
      </c>
      <c r="L19" s="33">
        <f t="shared" si="6"/>
        <v>1.6333285763584962E-3</v>
      </c>
      <c r="M19" s="33">
        <f t="shared" si="5"/>
        <v>-2.9032302764472998E-2</v>
      </c>
      <c r="N19" s="33"/>
      <c r="O19" s="33"/>
      <c r="P19" s="33"/>
      <c r="Q19" s="33"/>
      <c r="AB19">
        <f t="shared" si="0"/>
        <v>0.11865886606106069</v>
      </c>
      <c r="AC19" s="25" t="s">
        <v>32</v>
      </c>
      <c r="AD19" s="25">
        <v>0.11865886606106069</v>
      </c>
      <c r="AE19" s="25">
        <v>9.5608900373442912E-2</v>
      </c>
      <c r="AF19" s="25">
        <v>1.24108598255587</v>
      </c>
      <c r="AG19" s="25">
        <v>0.24289887337003402</v>
      </c>
      <c r="AH19" s="25">
        <v>-9.4371076320870578E-2</v>
      </c>
      <c r="AI19" s="25">
        <v>0.33168880844299198</v>
      </c>
    </row>
    <row r="20" spans="1:35" x14ac:dyDescent="0.2">
      <c r="A20" s="4">
        <v>32417</v>
      </c>
      <c r="B20" s="5">
        <v>12.430999999999999</v>
      </c>
      <c r="C20" s="6">
        <v>14.06</v>
      </c>
      <c r="D20" s="5">
        <v>12.4214</v>
      </c>
      <c r="E20" s="30"/>
      <c r="G20" s="33">
        <f t="shared" si="1"/>
        <v>-6.748797223081919E-2</v>
      </c>
      <c r="H20" s="33">
        <f t="shared" si="2"/>
        <v>-4.8586932789807573E-2</v>
      </c>
      <c r="I20" s="33"/>
      <c r="J20" s="33">
        <f t="shared" si="3"/>
        <v>-0.11550372706050467</v>
      </c>
      <c r="K20" s="33">
        <f t="shared" si="4"/>
        <v>2.3004627836035159E-3</v>
      </c>
      <c r="L20" s="33">
        <f t="shared" si="6"/>
        <v>-8.2007646212958307E-2</v>
      </c>
      <c r="M20" s="33">
        <f t="shared" si="5"/>
        <v>3.3420713423150734E-2</v>
      </c>
      <c r="N20" s="33"/>
      <c r="O20" s="33"/>
      <c r="P20" s="33"/>
      <c r="Q20" s="33"/>
      <c r="AB20" t="str">
        <f t="shared" si="0"/>
        <v/>
      </c>
      <c r="AC20" t="s">
        <v>8</v>
      </c>
    </row>
    <row r="21" spans="1:35" ht="13.5" thickBot="1" x14ac:dyDescent="0.25">
      <c r="A21" s="4">
        <v>32448</v>
      </c>
      <c r="B21" s="5">
        <v>12.9307</v>
      </c>
      <c r="C21" s="6">
        <v>12.59</v>
      </c>
      <c r="D21" s="5">
        <v>12.9466</v>
      </c>
      <c r="E21" s="30"/>
      <c r="G21" s="33">
        <f t="shared" si="1"/>
        <v>3.9410976173143888E-2</v>
      </c>
      <c r="H21" s="33">
        <f t="shared" si="2"/>
        <v>-0.11043103832626307</v>
      </c>
      <c r="I21" s="33"/>
      <c r="J21" s="33">
        <f t="shared" si="3"/>
        <v>-6.748797223081919E-2</v>
      </c>
      <c r="K21" s="33">
        <f t="shared" si="4"/>
        <v>-0.11550372706050467</v>
      </c>
      <c r="L21" s="33">
        <f t="shared" si="6"/>
        <v>-4.7916460283881621E-2</v>
      </c>
      <c r="M21" s="33">
        <f t="shared" si="5"/>
        <v>-6.2514578042381447E-2</v>
      </c>
      <c r="N21" s="33"/>
      <c r="O21" s="33"/>
      <c r="P21" s="33"/>
      <c r="Q21" s="33"/>
      <c r="AB21" t="str">
        <f t="shared" si="0"/>
        <v/>
      </c>
    </row>
    <row r="22" spans="1:35" x14ac:dyDescent="0.2">
      <c r="A22" s="4">
        <v>32478</v>
      </c>
      <c r="B22" s="5">
        <v>15.1762</v>
      </c>
      <c r="C22" s="6">
        <v>12.08</v>
      </c>
      <c r="D22" s="5">
        <v>15.3262</v>
      </c>
      <c r="E22" s="30"/>
      <c r="G22" s="33">
        <f t="shared" si="1"/>
        <v>0.16012408226636823</v>
      </c>
      <c r="H22" s="33">
        <f t="shared" si="2"/>
        <v>-4.1351655549586933E-2</v>
      </c>
      <c r="I22" s="33"/>
      <c r="J22" s="33">
        <f t="shared" si="3"/>
        <v>3.9410976173143888E-2</v>
      </c>
      <c r="K22" s="33">
        <f t="shared" si="4"/>
        <v>-6.748797223081919E-2</v>
      </c>
      <c r="L22" s="33">
        <f t="shared" si="6"/>
        <v>2.7981793082932159E-2</v>
      </c>
      <c r="M22" s="33">
        <f t="shared" si="5"/>
        <v>-6.9333448632519085E-2</v>
      </c>
      <c r="N22" s="33"/>
      <c r="O22" s="33"/>
      <c r="P22" s="33"/>
      <c r="Q22" s="33"/>
      <c r="AB22" t="str">
        <f t="shared" si="0"/>
        <v/>
      </c>
      <c r="AC22" s="27" t="s">
        <v>9</v>
      </c>
      <c r="AD22" s="27"/>
    </row>
    <row r="23" spans="1:35" x14ac:dyDescent="0.2">
      <c r="A23" s="4">
        <v>32509</v>
      </c>
      <c r="B23" s="5">
        <v>16.922599999999999</v>
      </c>
      <c r="C23" s="6">
        <v>13.28</v>
      </c>
      <c r="D23" s="5">
        <v>17.111899999999999</v>
      </c>
      <c r="E23" s="30"/>
      <c r="G23" s="33">
        <f t="shared" si="1"/>
        <v>0.10892159542643776</v>
      </c>
      <c r="H23" s="33">
        <f t="shared" si="2"/>
        <v>9.4707951541618762E-2</v>
      </c>
      <c r="I23" s="33"/>
      <c r="J23" s="33">
        <f t="shared" si="3"/>
        <v>0.16012408226636823</v>
      </c>
      <c r="K23" s="33">
        <f t="shared" si="4"/>
        <v>3.9410976173143888E-2</v>
      </c>
      <c r="L23" s="33">
        <f t="shared" si="6"/>
        <v>0.11368809840912145</v>
      </c>
      <c r="M23" s="33">
        <f t="shared" si="5"/>
        <v>-1.8980146867502684E-2</v>
      </c>
      <c r="N23" s="33"/>
      <c r="O23" s="33"/>
      <c r="P23" s="33"/>
      <c r="Q23" s="33"/>
      <c r="AB23" t="str">
        <f t="shared" si="0"/>
        <v/>
      </c>
      <c r="AC23" s="24" t="s">
        <v>10</v>
      </c>
      <c r="AD23" s="24">
        <v>0.55152679956109496</v>
      </c>
    </row>
    <row r="24" spans="1:35" x14ac:dyDescent="0.2">
      <c r="A24" s="4">
        <v>32540</v>
      </c>
      <c r="B24" s="5">
        <v>16.677499999999998</v>
      </c>
      <c r="C24" s="6">
        <v>15.02</v>
      </c>
      <c r="D24" s="5">
        <v>16.918800000000001</v>
      </c>
      <c r="E24" s="30"/>
      <c r="G24" s="33">
        <f t="shared" si="1"/>
        <v>-1.4589501073994718E-2</v>
      </c>
      <c r="H24" s="33">
        <f t="shared" si="2"/>
        <v>0.12312350228770096</v>
      </c>
      <c r="I24" s="33"/>
      <c r="J24" s="33">
        <f t="shared" si="3"/>
        <v>0.10892159542643776</v>
      </c>
      <c r="K24" s="33">
        <f t="shared" si="4"/>
        <v>0.16012408226636823</v>
      </c>
      <c r="L24" s="33">
        <f t="shared" si="6"/>
        <v>7.733433275277081E-2</v>
      </c>
      <c r="M24" s="33">
        <f t="shared" si="5"/>
        <v>4.5789169534930146E-2</v>
      </c>
      <c r="N24" s="33"/>
      <c r="O24" s="33"/>
      <c r="P24" s="33"/>
      <c r="Q24" s="33"/>
      <c r="AB24" t="str">
        <f t="shared" si="0"/>
        <v/>
      </c>
      <c r="AC24" s="24" t="s">
        <v>11</v>
      </c>
      <c r="AD24" s="24">
        <v>0.30418181063410427</v>
      </c>
    </row>
    <row r="25" spans="1:35" x14ac:dyDescent="0.2">
      <c r="A25" s="4">
        <v>32568</v>
      </c>
      <c r="B25" s="5">
        <v>18.6568</v>
      </c>
      <c r="C25" s="6">
        <v>16.22</v>
      </c>
      <c r="D25" s="5">
        <v>18.743200000000002</v>
      </c>
      <c r="E25" s="30"/>
      <c r="G25" s="33">
        <f t="shared" si="1"/>
        <v>0.1121501852938122</v>
      </c>
      <c r="H25" s="33">
        <f t="shared" si="2"/>
        <v>7.6862402351278156E-2</v>
      </c>
      <c r="I25" s="33"/>
      <c r="J25" s="33">
        <f t="shared" si="3"/>
        <v>-1.4589501073994718E-2</v>
      </c>
      <c r="K25" s="33">
        <f t="shared" si="4"/>
        <v>0.10892159542643776</v>
      </c>
      <c r="L25" s="33">
        <f t="shared" si="6"/>
        <v>-1.035854576253625E-2</v>
      </c>
      <c r="M25" s="33">
        <f t="shared" si="5"/>
        <v>8.7220948113814409E-2</v>
      </c>
      <c r="N25" s="33"/>
      <c r="O25" s="33"/>
      <c r="P25" s="33"/>
      <c r="Q25" s="33"/>
      <c r="AB25" t="str">
        <f t="shared" si="0"/>
        <v/>
      </c>
      <c r="AC25" s="24" t="s">
        <v>12</v>
      </c>
      <c r="AD25" s="24">
        <v>0.23459999169751469</v>
      </c>
    </row>
    <row r="26" spans="1:35" x14ac:dyDescent="0.2">
      <c r="A26" s="4">
        <v>32599</v>
      </c>
      <c r="B26" s="5">
        <v>19.732500000000002</v>
      </c>
      <c r="C26" s="6">
        <v>16.89</v>
      </c>
      <c r="D26" s="5">
        <v>20.218699999999998</v>
      </c>
      <c r="E26" s="30"/>
      <c r="G26" s="33">
        <f t="shared" si="1"/>
        <v>5.605633170507484E-2</v>
      </c>
      <c r="H26" s="33">
        <f t="shared" si="2"/>
        <v>4.0476682132441918E-2</v>
      </c>
      <c r="I26" s="33"/>
      <c r="J26" s="33">
        <f t="shared" si="3"/>
        <v>0.1121501852938122</v>
      </c>
      <c r="K26" s="33">
        <f t="shared" si="4"/>
        <v>-1.4589501073994718E-2</v>
      </c>
      <c r="L26" s="33">
        <f t="shared" si="6"/>
        <v>7.962663155860665E-2</v>
      </c>
      <c r="M26" s="33">
        <f t="shared" si="5"/>
        <v>-3.9149949426164732E-2</v>
      </c>
      <c r="N26" s="33"/>
      <c r="O26" s="33"/>
      <c r="P26" s="33"/>
      <c r="Q26" s="33"/>
      <c r="AB26" t="str">
        <f t="shared" si="0"/>
        <v/>
      </c>
      <c r="AC26" s="24" t="s">
        <v>13</v>
      </c>
      <c r="AD26" s="24">
        <v>1.5359561904185736E-2</v>
      </c>
    </row>
    <row r="27" spans="1:35" ht="13.5" thickBot="1" x14ac:dyDescent="0.25">
      <c r="A27" s="4">
        <v>32629</v>
      </c>
      <c r="B27" s="5">
        <v>18.317</v>
      </c>
      <c r="C27" s="6">
        <v>18.02</v>
      </c>
      <c r="D27" s="5">
        <v>18.681799999999999</v>
      </c>
      <c r="E27" s="30"/>
      <c r="G27" s="33">
        <f t="shared" si="1"/>
        <v>-7.4437432222340658E-2</v>
      </c>
      <c r="H27" s="33">
        <f t="shared" si="2"/>
        <v>6.4760521360483075E-2</v>
      </c>
      <c r="I27" s="33"/>
      <c r="J27" s="33">
        <f t="shared" si="3"/>
        <v>5.605633170507484E-2</v>
      </c>
      <c r="K27" s="33">
        <f t="shared" si="4"/>
        <v>0.1121501852938122</v>
      </c>
      <c r="L27" s="33">
        <f t="shared" si="6"/>
        <v>3.9799995510603134E-2</v>
      </c>
      <c r="M27" s="33">
        <f t="shared" si="5"/>
        <v>2.4960525849879941E-2</v>
      </c>
      <c r="N27" s="33"/>
      <c r="O27" s="33"/>
      <c r="P27" s="33"/>
      <c r="Q27" s="33"/>
      <c r="AB27" t="str">
        <f t="shared" si="0"/>
        <v/>
      </c>
      <c r="AC27" s="25" t="s">
        <v>14</v>
      </c>
      <c r="AD27" s="25">
        <v>12</v>
      </c>
    </row>
    <row r="28" spans="1:35" x14ac:dyDescent="0.2">
      <c r="A28" s="4">
        <v>32660</v>
      </c>
      <c r="B28" s="5">
        <v>17.507999999999999</v>
      </c>
      <c r="C28" s="6">
        <v>18</v>
      </c>
      <c r="D28" s="5">
        <v>17.600000000000001</v>
      </c>
      <c r="E28" s="30"/>
      <c r="G28" s="33">
        <f t="shared" si="1"/>
        <v>-4.5171671049431081E-2</v>
      </c>
      <c r="H28" s="33">
        <f t="shared" si="2"/>
        <v>-1.1104942840271764E-3</v>
      </c>
      <c r="I28" s="33"/>
      <c r="J28" s="33">
        <f t="shared" si="3"/>
        <v>-7.4437432222340658E-2</v>
      </c>
      <c r="K28" s="33">
        <f t="shared" si="4"/>
        <v>5.605633170507484E-2</v>
      </c>
      <c r="L28" s="33">
        <f t="shared" si="6"/>
        <v>-5.2850576877861863E-2</v>
      </c>
      <c r="M28" s="33">
        <f t="shared" si="5"/>
        <v>5.1740082593834689E-2</v>
      </c>
      <c r="N28" s="33"/>
      <c r="O28" s="33"/>
      <c r="P28" s="33"/>
      <c r="Q28" s="33"/>
      <c r="AB28" t="str">
        <f t="shared" si="0"/>
        <v/>
      </c>
    </row>
    <row r="29" spans="1:35" ht="13.5" thickBot="1" x14ac:dyDescent="0.25">
      <c r="A29" s="4">
        <v>32690</v>
      </c>
      <c r="B29" s="5">
        <v>17.7286</v>
      </c>
      <c r="C29" s="6">
        <v>17.489999999999998</v>
      </c>
      <c r="D29" s="5">
        <v>17.543299999999999</v>
      </c>
      <c r="E29" s="30"/>
      <c r="G29" s="33">
        <f t="shared" si="1"/>
        <v>1.2521235428846172E-2</v>
      </c>
      <c r="H29" s="33">
        <f t="shared" si="2"/>
        <v>-2.8742468865654094E-2</v>
      </c>
      <c r="I29" s="33"/>
      <c r="J29" s="33">
        <f t="shared" si="3"/>
        <v>-4.5171671049431081E-2</v>
      </c>
      <c r="K29" s="33">
        <f t="shared" si="4"/>
        <v>-7.4437432222340658E-2</v>
      </c>
      <c r="L29" s="33">
        <f t="shared" si="6"/>
        <v>-3.2071886445096065E-2</v>
      </c>
      <c r="M29" s="33">
        <f t="shared" si="5"/>
        <v>3.3294175794419713E-3</v>
      </c>
      <c r="N29" s="33"/>
      <c r="O29" s="33"/>
      <c r="P29" s="33"/>
      <c r="Q29" s="33"/>
      <c r="AB29" t="str">
        <f t="shared" si="0"/>
        <v/>
      </c>
      <c r="AC29" t="s">
        <v>15</v>
      </c>
    </row>
    <row r="30" spans="1:35" x14ac:dyDescent="0.2">
      <c r="A30" s="4">
        <v>32721</v>
      </c>
      <c r="B30" s="5">
        <v>17.0793</v>
      </c>
      <c r="C30" s="6">
        <v>17.18</v>
      </c>
      <c r="D30" s="5">
        <v>16.753299999999999</v>
      </c>
      <c r="E30" s="30"/>
      <c r="G30" s="33">
        <f t="shared" si="1"/>
        <v>-3.7311950843479609E-2</v>
      </c>
      <c r="H30" s="33">
        <f t="shared" si="2"/>
        <v>-1.7883372474401363E-2</v>
      </c>
      <c r="I30" s="33"/>
      <c r="J30" s="33">
        <f t="shared" si="3"/>
        <v>1.2521235428846172E-2</v>
      </c>
      <c r="K30" s="33">
        <f t="shared" si="4"/>
        <v>-4.5171671049431081E-2</v>
      </c>
      <c r="L30" s="33">
        <f t="shared" si="6"/>
        <v>8.890077154480782E-3</v>
      </c>
      <c r="M30" s="33">
        <f t="shared" si="5"/>
        <v>-2.6773449628882146E-2</v>
      </c>
      <c r="N30" s="33"/>
      <c r="O30" s="33"/>
      <c r="P30" s="33"/>
      <c r="Q30" s="33"/>
      <c r="AB30" t="str">
        <f t="shared" si="0"/>
        <v/>
      </c>
      <c r="AC30" s="26"/>
      <c r="AD30" s="26" t="s">
        <v>20</v>
      </c>
      <c r="AE30" s="26" t="s">
        <v>21</v>
      </c>
      <c r="AF30" s="26" t="s">
        <v>22</v>
      </c>
      <c r="AG30" s="26" t="s">
        <v>23</v>
      </c>
      <c r="AH30" s="26" t="s">
        <v>24</v>
      </c>
    </row>
    <row r="31" spans="1:35" x14ac:dyDescent="0.2">
      <c r="A31" s="4">
        <v>32752</v>
      </c>
      <c r="B31" s="5">
        <v>17.797599999999999</v>
      </c>
      <c r="C31" s="6">
        <v>16.82</v>
      </c>
      <c r="D31" s="5">
        <v>17.796399999999998</v>
      </c>
      <c r="E31" s="30"/>
      <c r="G31" s="33">
        <f t="shared" si="1"/>
        <v>4.1196412832771291E-2</v>
      </c>
      <c r="H31" s="33">
        <f t="shared" si="2"/>
        <v>-2.1177262011307273E-2</v>
      </c>
      <c r="I31" s="33"/>
      <c r="J31" s="33">
        <f t="shared" si="3"/>
        <v>-3.7311950843479609E-2</v>
      </c>
      <c r="K31" s="33">
        <f t="shared" si="4"/>
        <v>1.2521235428846172E-2</v>
      </c>
      <c r="L31" s="33">
        <f t="shared" si="6"/>
        <v>-2.6491485098870522E-2</v>
      </c>
      <c r="M31" s="33">
        <f t="shared" si="5"/>
        <v>5.3142230875632482E-3</v>
      </c>
      <c r="N31" s="33"/>
      <c r="O31" s="33"/>
      <c r="P31" s="33"/>
      <c r="Q31" s="33"/>
      <c r="AB31" t="str">
        <f t="shared" si="0"/>
        <v/>
      </c>
      <c r="AC31" s="24" t="s">
        <v>16</v>
      </c>
      <c r="AD31" s="24">
        <v>1</v>
      </c>
      <c r="AE31" s="24">
        <v>1.0313239908668823E-3</v>
      </c>
      <c r="AF31" s="24">
        <v>1.0313239908668823E-3</v>
      </c>
      <c r="AG31" s="24">
        <v>4.3715702648030428</v>
      </c>
      <c r="AH31" s="24">
        <v>6.3041095604482719E-2</v>
      </c>
    </row>
    <row r="32" spans="1:35" x14ac:dyDescent="0.2">
      <c r="A32" s="4">
        <v>32782</v>
      </c>
      <c r="B32" s="5">
        <v>19.0227</v>
      </c>
      <c r="C32" s="6">
        <v>16.93</v>
      </c>
      <c r="D32" s="5">
        <v>18.9057</v>
      </c>
      <c r="E32" s="30"/>
      <c r="G32" s="33">
        <f t="shared" si="1"/>
        <v>6.6569386131643357E-2</v>
      </c>
      <c r="H32" s="33">
        <f t="shared" si="2"/>
        <v>6.5185416002419535E-3</v>
      </c>
      <c r="I32" s="33"/>
      <c r="J32" s="33">
        <f t="shared" si="3"/>
        <v>4.1196412832771291E-2</v>
      </c>
      <c r="K32" s="33">
        <f t="shared" si="4"/>
        <v>-3.7311950843479609E-2</v>
      </c>
      <c r="L32" s="33">
        <f t="shared" si="6"/>
        <v>2.9249453111267615E-2</v>
      </c>
      <c r="M32" s="33">
        <f t="shared" si="5"/>
        <v>-2.2730911511025662E-2</v>
      </c>
      <c r="N32" s="33"/>
      <c r="O32" s="33"/>
      <c r="P32" s="33"/>
      <c r="Q32" s="33"/>
      <c r="AB32" t="str">
        <f t="shared" si="0"/>
        <v/>
      </c>
      <c r="AC32" s="24" t="s">
        <v>17</v>
      </c>
      <c r="AD32" s="24">
        <v>10</v>
      </c>
      <c r="AE32" s="24">
        <v>2.3591614188851373E-3</v>
      </c>
      <c r="AF32" s="24">
        <v>2.3591614188851374E-4</v>
      </c>
      <c r="AG32" s="24"/>
      <c r="AH32" s="24"/>
    </row>
    <row r="33" spans="1:35" ht="13.5" thickBot="1" x14ac:dyDescent="0.25">
      <c r="A33" s="4">
        <v>32813</v>
      </c>
      <c r="B33" s="5">
        <v>19.153400000000001</v>
      </c>
      <c r="C33" s="6">
        <v>17.41</v>
      </c>
      <c r="D33" s="5">
        <v>18.702300000000001</v>
      </c>
      <c r="E33" s="30"/>
      <c r="G33" s="33">
        <f t="shared" si="1"/>
        <v>6.8472426807599362E-3</v>
      </c>
      <c r="H33" s="33">
        <f t="shared" si="2"/>
        <v>2.7957557635053767E-2</v>
      </c>
      <c r="I33" s="33"/>
      <c r="J33" s="33">
        <f t="shared" si="3"/>
        <v>6.6569386131643357E-2</v>
      </c>
      <c r="K33" s="33">
        <f t="shared" si="4"/>
        <v>4.1196412832771291E-2</v>
      </c>
      <c r="L33" s="33">
        <f t="shared" si="6"/>
        <v>4.7264264153466781E-2</v>
      </c>
      <c r="M33" s="33">
        <f t="shared" si="5"/>
        <v>-1.9306706518413014E-2</v>
      </c>
      <c r="N33" s="33"/>
      <c r="O33" s="33"/>
      <c r="P33" s="33"/>
      <c r="Q33" s="33"/>
      <c r="AB33" t="str">
        <f t="shared" si="0"/>
        <v/>
      </c>
      <c r="AC33" s="25" t="s">
        <v>18</v>
      </c>
      <c r="AD33" s="25">
        <v>11</v>
      </c>
      <c r="AE33" s="25">
        <v>3.3904854097520196E-3</v>
      </c>
      <c r="AF33" s="25"/>
      <c r="AG33" s="25"/>
      <c r="AH33" s="25"/>
    </row>
    <row r="34" spans="1:35" ht="13.5" thickBot="1" x14ac:dyDescent="0.25">
      <c r="A34" s="4">
        <v>32843</v>
      </c>
      <c r="B34" s="5">
        <v>19.8613</v>
      </c>
      <c r="C34" s="6">
        <v>17.55</v>
      </c>
      <c r="D34" s="5">
        <v>19.920000000000002</v>
      </c>
      <c r="E34" s="30"/>
      <c r="G34" s="33">
        <f t="shared" si="1"/>
        <v>3.6292869122993718E-2</v>
      </c>
      <c r="H34" s="33">
        <f t="shared" si="2"/>
        <v>8.0091961317772607E-3</v>
      </c>
      <c r="I34" s="33"/>
      <c r="J34" s="33">
        <f t="shared" si="3"/>
        <v>6.8472426807599362E-3</v>
      </c>
      <c r="K34" s="33">
        <f t="shared" si="4"/>
        <v>6.6569386131643357E-2</v>
      </c>
      <c r="L34" s="33">
        <f t="shared" si="6"/>
        <v>4.8615423033395548E-3</v>
      </c>
      <c r="M34" s="33">
        <f t="shared" si="5"/>
        <v>3.1476538284377058E-3</v>
      </c>
      <c r="N34" s="33"/>
      <c r="O34" s="33"/>
      <c r="P34" s="33"/>
      <c r="Q34" s="33"/>
      <c r="AB34" t="str">
        <f t="shared" si="0"/>
        <v/>
      </c>
    </row>
    <row r="35" spans="1:35" x14ac:dyDescent="0.2">
      <c r="A35" s="4">
        <v>32874</v>
      </c>
      <c r="B35" s="5">
        <v>20.993600000000001</v>
      </c>
      <c r="C35" s="6">
        <v>18.5</v>
      </c>
      <c r="D35" s="5">
        <v>21.299800000000001</v>
      </c>
      <c r="E35" s="30"/>
      <c r="G35" s="33">
        <f t="shared" si="1"/>
        <v>5.5444514687130603E-2</v>
      </c>
      <c r="H35" s="33">
        <f t="shared" si="2"/>
        <v>5.2716782172404206E-2</v>
      </c>
      <c r="I35" s="33"/>
      <c r="J35" s="33">
        <f t="shared" si="3"/>
        <v>3.6292869122993718E-2</v>
      </c>
      <c r="K35" s="33">
        <f t="shared" si="4"/>
        <v>6.8472426807599362E-3</v>
      </c>
      <c r="L35" s="33">
        <f t="shared" si="6"/>
        <v>2.576793707732554E-2</v>
      </c>
      <c r="M35" s="33">
        <f t="shared" si="5"/>
        <v>2.6948845095078666E-2</v>
      </c>
      <c r="N35" s="33"/>
      <c r="O35" s="33"/>
      <c r="P35" s="33"/>
      <c r="Q35" s="33"/>
      <c r="AB35" t="str">
        <f t="shared" si="0"/>
        <v/>
      </c>
      <c r="AC35" s="26"/>
      <c r="AD35" s="26" t="s">
        <v>25</v>
      </c>
      <c r="AE35" s="26" t="s">
        <v>13</v>
      </c>
      <c r="AF35" s="26" t="s">
        <v>26</v>
      </c>
      <c r="AG35" s="26" t="s">
        <v>27</v>
      </c>
      <c r="AH35" s="26" t="s">
        <v>28</v>
      </c>
      <c r="AI35" s="26" t="s">
        <v>29</v>
      </c>
    </row>
    <row r="36" spans="1:35" x14ac:dyDescent="0.2">
      <c r="A36" s="4">
        <v>32905</v>
      </c>
      <c r="B36" s="5">
        <v>19.881</v>
      </c>
      <c r="C36" s="6">
        <v>18.350000000000001</v>
      </c>
      <c r="D36" s="5">
        <v>19.776700000000002</v>
      </c>
      <c r="E36" s="30"/>
      <c r="G36" s="33">
        <f t="shared" si="1"/>
        <v>-5.4453127595114705E-2</v>
      </c>
      <c r="H36" s="33">
        <f t="shared" si="2"/>
        <v>-8.1411575836997738E-3</v>
      </c>
      <c r="I36" s="33"/>
      <c r="J36" s="33">
        <f t="shared" si="3"/>
        <v>5.5444514687130603E-2</v>
      </c>
      <c r="K36" s="33">
        <f t="shared" si="4"/>
        <v>3.6292869122993718E-2</v>
      </c>
      <c r="L36" s="33">
        <f t="shared" si="6"/>
        <v>3.9365605427862729E-2</v>
      </c>
      <c r="M36" s="33">
        <f t="shared" si="5"/>
        <v>-4.7506763011562501E-2</v>
      </c>
      <c r="N36" s="33"/>
      <c r="O36" s="33"/>
      <c r="P36" s="33"/>
      <c r="Q36" s="33"/>
      <c r="AB36" t="str">
        <f t="shared" si="0"/>
        <v/>
      </c>
      <c r="AC36" s="24" t="s">
        <v>19</v>
      </c>
      <c r="AD36" s="24">
        <v>-1.7828391234050583E-2</v>
      </c>
      <c r="AE36" s="24">
        <v>4.9284799533393393E-3</v>
      </c>
      <c r="AF36" s="24">
        <v>-3.6174218831854605</v>
      </c>
      <c r="AG36" s="24">
        <v>4.7097601486387648E-3</v>
      </c>
      <c r="AH36" s="24">
        <v>-2.8809730799608593E-2</v>
      </c>
      <c r="AI36" s="24">
        <v>-6.8470516684925736E-3</v>
      </c>
    </row>
    <row r="37" spans="1:35" ht="13.5" thickBot="1" x14ac:dyDescent="0.25">
      <c r="A37" s="4">
        <v>32933</v>
      </c>
      <c r="B37" s="5">
        <v>18.424800000000001</v>
      </c>
      <c r="C37" s="6">
        <v>19.16</v>
      </c>
      <c r="D37" s="5">
        <v>18.330200000000001</v>
      </c>
      <c r="E37" s="30"/>
      <c r="G37" s="33">
        <f t="shared" si="1"/>
        <v>-7.6066918574538026E-2</v>
      </c>
      <c r="H37" s="33">
        <f t="shared" si="2"/>
        <v>4.3195198042135084E-2</v>
      </c>
      <c r="I37" s="33"/>
      <c r="J37" s="33">
        <f t="shared" si="3"/>
        <v>-5.4453127595114705E-2</v>
      </c>
      <c r="K37" s="33">
        <f t="shared" si="4"/>
        <v>5.5444514687130603E-2</v>
      </c>
      <c r="L37" s="33">
        <f t="shared" si="6"/>
        <v>-3.8661720592531437E-2</v>
      </c>
      <c r="M37" s="33">
        <f t="shared" si="5"/>
        <v>8.1856918634666515E-2</v>
      </c>
      <c r="N37" s="33"/>
      <c r="O37" s="33"/>
      <c r="P37" s="33"/>
      <c r="Q37" s="33"/>
      <c r="AB37">
        <f t="shared" si="0"/>
        <v>0.16727432700841849</v>
      </c>
      <c r="AC37" s="25" t="s">
        <v>32</v>
      </c>
      <c r="AD37" s="25">
        <v>0.16727432700841849</v>
      </c>
      <c r="AE37" s="25">
        <v>8.0003789711755716E-2</v>
      </c>
      <c r="AF37" s="25">
        <v>2.0908300420653609</v>
      </c>
      <c r="AG37" s="25">
        <v>6.3041095604482775E-2</v>
      </c>
      <c r="AH37" s="25">
        <v>-1.0985256001758259E-2</v>
      </c>
      <c r="AI37" s="25">
        <v>0.34553391001859524</v>
      </c>
    </row>
    <row r="38" spans="1:35" x14ac:dyDescent="0.2">
      <c r="A38" s="4">
        <v>32964</v>
      </c>
      <c r="B38" s="5">
        <v>16.6555</v>
      </c>
      <c r="C38" s="6">
        <v>18.27</v>
      </c>
      <c r="D38" s="5">
        <v>16.419</v>
      </c>
      <c r="E38" s="30"/>
      <c r="G38" s="33">
        <f t="shared" ref="G38:G70" si="7">LN(B38/B37)</f>
        <v>-0.10095709098992983</v>
      </c>
      <c r="H38" s="33">
        <f t="shared" ref="H38:H70" si="8">LN(C38/C37)</f>
        <v>-4.7564402152799216E-2</v>
      </c>
      <c r="I38" s="33"/>
      <c r="J38" s="33">
        <f t="shared" si="3"/>
        <v>-7.6066918574538026E-2</v>
      </c>
      <c r="K38" s="33">
        <f t="shared" si="4"/>
        <v>-5.4453127595114705E-2</v>
      </c>
      <c r="L38" s="33">
        <f t="shared" si="6"/>
        <v>-5.4007512187921998E-2</v>
      </c>
      <c r="M38" s="33">
        <f t="shared" si="5"/>
        <v>6.4431100351227816E-3</v>
      </c>
      <c r="N38" s="33"/>
      <c r="O38" s="33"/>
      <c r="P38" s="33"/>
      <c r="Q38" s="33"/>
      <c r="AB38" t="str">
        <f t="shared" si="0"/>
        <v/>
      </c>
      <c r="AC38" t="s">
        <v>8</v>
      </c>
    </row>
    <row r="39" spans="1:35" ht="13.5" thickBot="1" x14ac:dyDescent="0.25">
      <c r="A39" s="4">
        <v>32994</v>
      </c>
      <c r="B39" s="5">
        <v>16.715499999999999</v>
      </c>
      <c r="C39" s="6">
        <v>16.79</v>
      </c>
      <c r="D39" s="5">
        <v>16.334800000000001</v>
      </c>
      <c r="E39" s="30"/>
      <c r="G39" s="33">
        <f t="shared" si="7"/>
        <v>3.5959404665082124E-3</v>
      </c>
      <c r="H39" s="33">
        <f t="shared" si="8"/>
        <v>-8.4476899300465952E-2</v>
      </c>
      <c r="I39" s="33"/>
      <c r="J39" s="33">
        <f t="shared" si="3"/>
        <v>-0.10095709098992983</v>
      </c>
      <c r="K39" s="33">
        <f t="shared" si="4"/>
        <v>-7.6066918574538026E-2</v>
      </c>
      <c r="L39" s="33">
        <f t="shared" si="6"/>
        <v>-7.1679534602850176E-2</v>
      </c>
      <c r="M39" s="33">
        <f t="shared" si="5"/>
        <v>-1.2797364697615776E-2</v>
      </c>
      <c r="N39" s="33"/>
      <c r="O39" s="33"/>
      <c r="P39" s="33"/>
      <c r="Q39" s="33"/>
      <c r="AB39" t="str">
        <f t="shared" si="0"/>
        <v/>
      </c>
    </row>
    <row r="40" spans="1:35" x14ac:dyDescent="0.2">
      <c r="A40" s="4">
        <v>33025</v>
      </c>
      <c r="B40" s="5">
        <v>15.664999999999999</v>
      </c>
      <c r="C40" s="6">
        <v>16.190000000000001</v>
      </c>
      <c r="D40" s="5">
        <v>15.0779</v>
      </c>
      <c r="E40" s="30"/>
      <c r="G40" s="33">
        <f t="shared" si="7"/>
        <v>-6.4907508272084954E-2</v>
      </c>
      <c r="H40" s="33">
        <f t="shared" si="8"/>
        <v>-3.6389703399905562E-2</v>
      </c>
      <c r="I40" s="33"/>
      <c r="J40" s="33">
        <f t="shared" si="3"/>
        <v>3.5959404665082124E-3</v>
      </c>
      <c r="K40" s="33">
        <f t="shared" si="4"/>
        <v>-0.10095709098992983</v>
      </c>
      <c r="L40" s="33">
        <f t="shared" si="6"/>
        <v>2.5531177312208306E-3</v>
      </c>
      <c r="M40" s="33">
        <f t="shared" si="5"/>
        <v>-3.894282113112639E-2</v>
      </c>
      <c r="N40" s="33"/>
      <c r="O40" s="33"/>
      <c r="P40" s="33"/>
      <c r="Q40" s="33"/>
      <c r="AB40" t="str">
        <f t="shared" si="0"/>
        <v/>
      </c>
      <c r="AC40" s="27" t="s">
        <v>9</v>
      </c>
      <c r="AD40" s="27"/>
    </row>
    <row r="41" spans="1:35" x14ac:dyDescent="0.2">
      <c r="A41" s="4">
        <v>33055</v>
      </c>
      <c r="B41" s="5">
        <v>17.569500000000001</v>
      </c>
      <c r="C41" s="6">
        <v>15.42</v>
      </c>
      <c r="D41" s="5">
        <v>17.2225</v>
      </c>
      <c r="E41" s="30"/>
      <c r="G41" s="33">
        <f t="shared" si="7"/>
        <v>0.11473551979174713</v>
      </c>
      <c r="H41" s="33">
        <f t="shared" si="8"/>
        <v>-4.8728399554360383E-2</v>
      </c>
      <c r="I41" s="33"/>
      <c r="J41" s="33">
        <f t="shared" si="3"/>
        <v>-6.4907508272084954E-2</v>
      </c>
      <c r="K41" s="33">
        <f t="shared" si="4"/>
        <v>3.5959404665082124E-3</v>
      </c>
      <c r="L41" s="33">
        <f t="shared" si="6"/>
        <v>-4.6084330873180313E-2</v>
      </c>
      <c r="M41" s="33">
        <f t="shared" si="5"/>
        <v>-2.6440686811800701E-3</v>
      </c>
      <c r="N41" s="33"/>
      <c r="O41" s="33"/>
      <c r="P41" s="33"/>
      <c r="Q41" s="33"/>
      <c r="AB41" t="str">
        <f t="shared" si="0"/>
        <v/>
      </c>
      <c r="AC41" s="24" t="s">
        <v>10</v>
      </c>
      <c r="AD41" s="24">
        <v>0.4172838731961786</v>
      </c>
    </row>
    <row r="42" spans="1:35" x14ac:dyDescent="0.2">
      <c r="A42" s="4">
        <v>33086</v>
      </c>
      <c r="B42" s="5">
        <v>27.353899999999999</v>
      </c>
      <c r="C42" s="6">
        <v>16.39</v>
      </c>
      <c r="D42" s="5">
        <v>27.4404</v>
      </c>
      <c r="E42" s="30"/>
      <c r="G42" s="33">
        <f t="shared" si="7"/>
        <v>0.44269467048431027</v>
      </c>
      <c r="H42" s="33">
        <f t="shared" si="8"/>
        <v>6.1006024620554884E-2</v>
      </c>
      <c r="I42" s="33"/>
      <c r="J42" s="33">
        <f t="shared" si="3"/>
        <v>0.11473551979174713</v>
      </c>
      <c r="K42" s="33">
        <f t="shared" si="4"/>
        <v>-6.4907508272084954E-2</v>
      </c>
      <c r="L42" s="33">
        <f t="shared" si="6"/>
        <v>8.1462219052140461E-2</v>
      </c>
      <c r="M42" s="33">
        <f t="shared" si="5"/>
        <v>-2.0456194431585577E-2</v>
      </c>
      <c r="N42" s="33"/>
      <c r="O42" s="33"/>
      <c r="P42" s="33"/>
      <c r="Q42" s="33"/>
      <c r="AB42" t="str">
        <f t="shared" si="0"/>
        <v/>
      </c>
      <c r="AC42" s="24" t="s">
        <v>11</v>
      </c>
      <c r="AD42" s="24">
        <v>0.17412583082960448</v>
      </c>
    </row>
    <row r="43" spans="1:35" x14ac:dyDescent="0.2">
      <c r="A43" s="4">
        <v>33117</v>
      </c>
      <c r="B43" s="5">
        <v>35.076999999999998</v>
      </c>
      <c r="C43" s="6">
        <v>22.44</v>
      </c>
      <c r="D43" s="5">
        <v>35.183</v>
      </c>
      <c r="E43" s="30"/>
      <c r="G43" s="33">
        <f t="shared" si="7"/>
        <v>0.24868653035268856</v>
      </c>
      <c r="H43" s="33">
        <f t="shared" si="8"/>
        <v>0.31417368789875727</v>
      </c>
      <c r="I43" s="33"/>
      <c r="J43" s="33">
        <f t="shared" si="3"/>
        <v>0.44269467048431027</v>
      </c>
      <c r="K43" s="33">
        <f t="shared" si="4"/>
        <v>0.11473551979174713</v>
      </c>
      <c r="L43" s="33">
        <f t="shared" si="6"/>
        <v>0.31431321604386026</v>
      </c>
      <c r="M43" s="33">
        <f t="shared" si="5"/>
        <v>-1.3952814510298506E-4</v>
      </c>
      <c r="N43" s="33"/>
      <c r="O43" s="33"/>
      <c r="P43" s="33"/>
      <c r="Q43" s="33"/>
      <c r="AB43" t="str">
        <f t="shared" si="0"/>
        <v/>
      </c>
      <c r="AC43" s="24" t="s">
        <v>12</v>
      </c>
      <c r="AD43" s="24">
        <v>9.1538413912564925E-2</v>
      </c>
    </row>
    <row r="44" spans="1:35" x14ac:dyDescent="0.2">
      <c r="A44" s="4">
        <v>33147</v>
      </c>
      <c r="B44" s="5">
        <v>36.0015</v>
      </c>
      <c r="C44" s="6">
        <v>30.34</v>
      </c>
      <c r="D44" s="5">
        <v>35.950899999999997</v>
      </c>
      <c r="E44" s="30"/>
      <c r="G44" s="33">
        <f t="shared" si="7"/>
        <v>2.6014959221844394E-2</v>
      </c>
      <c r="H44" s="33">
        <f t="shared" si="8"/>
        <v>0.30162189326589062</v>
      </c>
      <c r="I44" s="33"/>
      <c r="J44" s="33">
        <f t="shared" si="3"/>
        <v>0.24868653035268856</v>
      </c>
      <c r="K44" s="33">
        <f t="shared" si="4"/>
        <v>0.44269467048431027</v>
      </c>
      <c r="L44" s="33">
        <f t="shared" si="6"/>
        <v>0.17656743655040888</v>
      </c>
      <c r="M44" s="33">
        <f t="shared" si="5"/>
        <v>0.12505445671548174</v>
      </c>
      <c r="N44" s="33"/>
      <c r="O44" s="33"/>
      <c r="P44" s="33"/>
      <c r="Q44" s="33"/>
      <c r="AB44" t="str">
        <f t="shared" si="0"/>
        <v/>
      </c>
      <c r="AC44" s="24" t="s">
        <v>13</v>
      </c>
      <c r="AD44" s="24">
        <v>2.8110582838054426E-2</v>
      </c>
    </row>
    <row r="45" spans="1:35" ht="13.5" thickBot="1" x14ac:dyDescent="0.25">
      <c r="A45" s="4">
        <v>33178</v>
      </c>
      <c r="B45" s="5">
        <v>32.927300000000002</v>
      </c>
      <c r="C45" s="6">
        <v>34.159999999999997</v>
      </c>
      <c r="D45" s="5">
        <v>33.049999999999997</v>
      </c>
      <c r="E45" s="30"/>
      <c r="G45" s="33">
        <f t="shared" si="7"/>
        <v>-8.9258503332472594E-2</v>
      </c>
      <c r="H45" s="33">
        <f t="shared" si="8"/>
        <v>0.11858839499998282</v>
      </c>
      <c r="I45" s="33"/>
      <c r="J45" s="33">
        <f t="shared" si="3"/>
        <v>2.6014959221844394E-2</v>
      </c>
      <c r="K45" s="33">
        <f t="shared" si="4"/>
        <v>0.24868653035268856</v>
      </c>
      <c r="L45" s="33">
        <f t="shared" si="6"/>
        <v>1.847062104750952E-2</v>
      </c>
      <c r="M45" s="33">
        <f t="shared" si="5"/>
        <v>0.1001177739524733</v>
      </c>
      <c r="N45" s="33"/>
      <c r="O45" s="33"/>
      <c r="P45" s="33"/>
      <c r="Q45" s="33"/>
      <c r="AB45" t="str">
        <f t="shared" si="0"/>
        <v/>
      </c>
      <c r="AC45" s="25" t="s">
        <v>14</v>
      </c>
      <c r="AD45" s="25">
        <v>12</v>
      </c>
    </row>
    <row r="46" spans="1:35" x14ac:dyDescent="0.2">
      <c r="A46" s="4">
        <v>33208</v>
      </c>
      <c r="B46" s="5">
        <v>27.91</v>
      </c>
      <c r="C46" s="6">
        <v>32.770000000000003</v>
      </c>
      <c r="D46" s="5">
        <v>28.125299999999999</v>
      </c>
      <c r="E46" s="30"/>
      <c r="G46" s="33">
        <f t="shared" si="7"/>
        <v>-0.16531705337404187</v>
      </c>
      <c r="H46" s="33">
        <f t="shared" si="8"/>
        <v>-4.1541906209645672E-2</v>
      </c>
      <c r="I46" s="33"/>
      <c r="J46" s="33">
        <f t="shared" si="3"/>
        <v>-8.9258503332472594E-2</v>
      </c>
      <c r="K46" s="33">
        <f t="shared" si="4"/>
        <v>2.6014959221844394E-2</v>
      </c>
      <c r="L46" s="33">
        <f t="shared" si="6"/>
        <v>-6.3373537366055541E-2</v>
      </c>
      <c r="M46" s="33">
        <f t="shared" si="5"/>
        <v>2.1831631156409868E-2</v>
      </c>
      <c r="N46" s="33"/>
      <c r="O46" s="33"/>
      <c r="P46" s="33"/>
      <c r="Q46" s="33"/>
      <c r="AB46" t="str">
        <f t="shared" si="0"/>
        <v/>
      </c>
    </row>
    <row r="47" spans="1:35" ht="13.5" thickBot="1" x14ac:dyDescent="0.25">
      <c r="A47" s="4">
        <v>33239</v>
      </c>
      <c r="B47" s="5">
        <v>23.459499999999998</v>
      </c>
      <c r="C47" s="6">
        <v>28.6</v>
      </c>
      <c r="D47" s="5">
        <v>23.468599999999999</v>
      </c>
      <c r="E47" s="30"/>
      <c r="G47" s="33">
        <f t="shared" si="7"/>
        <v>-0.1737095174229992</v>
      </c>
      <c r="H47" s="33">
        <f t="shared" si="8"/>
        <v>-0.13610674488491639</v>
      </c>
      <c r="I47" s="33"/>
      <c r="J47" s="33">
        <f t="shared" si="3"/>
        <v>-0.16531705337404187</v>
      </c>
      <c r="K47" s="33">
        <f t="shared" si="4"/>
        <v>-8.9258503332472594E-2</v>
      </c>
      <c r="L47" s="33">
        <f t="shared" si="6"/>
        <v>-0.11737510789556972</v>
      </c>
      <c r="M47" s="33">
        <f t="shared" si="5"/>
        <v>-1.873163698934667E-2</v>
      </c>
      <c r="N47" s="33"/>
      <c r="O47" s="33"/>
      <c r="P47" s="33"/>
      <c r="Q47" s="33"/>
      <c r="AB47" t="str">
        <f t="shared" si="0"/>
        <v/>
      </c>
      <c r="AC47" t="s">
        <v>15</v>
      </c>
    </row>
    <row r="48" spans="1:35" x14ac:dyDescent="0.2">
      <c r="A48" s="4">
        <v>33270</v>
      </c>
      <c r="B48" s="5">
        <v>19.259</v>
      </c>
      <c r="C48" s="6">
        <v>24.72</v>
      </c>
      <c r="D48" s="5">
        <v>19.454999999999998</v>
      </c>
      <c r="E48" s="30"/>
      <c r="G48" s="33">
        <f t="shared" si="7"/>
        <v>-0.19729704618315644</v>
      </c>
      <c r="H48" s="33">
        <f t="shared" si="8"/>
        <v>-0.14579408523631701</v>
      </c>
      <c r="I48" s="33"/>
      <c r="J48" s="33">
        <f t="shared" si="3"/>
        <v>-0.1737095174229992</v>
      </c>
      <c r="K48" s="33">
        <f t="shared" si="4"/>
        <v>-0.16531705337404187</v>
      </c>
      <c r="L48" s="33">
        <f t="shared" si="6"/>
        <v>-0.12333375737032942</v>
      </c>
      <c r="M48" s="33">
        <f t="shared" si="5"/>
        <v>-2.2460327865987589E-2</v>
      </c>
      <c r="N48" s="33"/>
      <c r="O48" s="33"/>
      <c r="P48" s="33"/>
      <c r="Q48" s="33"/>
      <c r="AB48" t="str">
        <f t="shared" si="0"/>
        <v/>
      </c>
      <c r="AC48" s="26"/>
      <c r="AD48" s="26" t="s">
        <v>20</v>
      </c>
      <c r="AE48" s="26" t="s">
        <v>21</v>
      </c>
      <c r="AF48" s="26" t="s">
        <v>22</v>
      </c>
      <c r="AG48" s="26" t="s">
        <v>23</v>
      </c>
      <c r="AH48" s="26" t="s">
        <v>24</v>
      </c>
    </row>
    <row r="49" spans="1:35" x14ac:dyDescent="0.2">
      <c r="A49" s="4">
        <v>33298</v>
      </c>
      <c r="B49" s="5">
        <v>19.3522</v>
      </c>
      <c r="C49" s="6">
        <v>19.12</v>
      </c>
      <c r="D49" s="5">
        <v>19.0017</v>
      </c>
      <c r="E49" s="30"/>
      <c r="G49" s="33">
        <f t="shared" si="7"/>
        <v>4.8276241613579808E-3</v>
      </c>
      <c r="H49" s="33">
        <f t="shared" si="8"/>
        <v>-0.25687772496623479</v>
      </c>
      <c r="I49" s="33"/>
      <c r="J49" s="33">
        <f t="shared" si="3"/>
        <v>-0.19729704618315644</v>
      </c>
      <c r="K49" s="33">
        <f t="shared" si="4"/>
        <v>-0.1737095174229992</v>
      </c>
      <c r="L49" s="33">
        <f t="shared" si="6"/>
        <v>-0.14008090279004107</v>
      </c>
      <c r="M49" s="33">
        <f t="shared" si="5"/>
        <v>-0.11679682217619372</v>
      </c>
      <c r="N49" s="33"/>
      <c r="O49" s="33"/>
      <c r="P49" s="33"/>
      <c r="Q49" s="33"/>
      <c r="AB49" t="str">
        <f t="shared" si="0"/>
        <v/>
      </c>
      <c r="AC49" s="24" t="s">
        <v>16</v>
      </c>
      <c r="AD49" s="24">
        <v>1</v>
      </c>
      <c r="AE49" s="24">
        <v>1.6660537914196041E-3</v>
      </c>
      <c r="AF49" s="24">
        <v>1.6660537914196041E-3</v>
      </c>
      <c r="AG49" s="24">
        <v>2.108382091723692</v>
      </c>
      <c r="AH49" s="24">
        <v>0.1771360574095221</v>
      </c>
    </row>
    <row r="50" spans="1:35" x14ac:dyDescent="0.2">
      <c r="A50" s="4">
        <v>33329</v>
      </c>
      <c r="B50" s="5">
        <v>19.321100000000001</v>
      </c>
      <c r="C50" s="6">
        <v>17.489999999999998</v>
      </c>
      <c r="D50" s="5">
        <v>19.143899999999999</v>
      </c>
      <c r="E50" s="30"/>
      <c r="G50" s="33">
        <f t="shared" si="7"/>
        <v>-1.6083451220379038E-3</v>
      </c>
      <c r="H50" s="33">
        <f t="shared" si="8"/>
        <v>-8.9105618592744629E-2</v>
      </c>
      <c r="I50" s="33"/>
      <c r="J50" s="33">
        <f t="shared" si="3"/>
        <v>4.8276241613579808E-3</v>
      </c>
      <c r="K50" s="33">
        <f t="shared" si="4"/>
        <v>-0.19729704618315644</v>
      </c>
      <c r="L50" s="33">
        <f t="shared" si="6"/>
        <v>3.4276131545641661E-3</v>
      </c>
      <c r="M50" s="33">
        <f t="shared" si="5"/>
        <v>-9.2533231747308792E-2</v>
      </c>
      <c r="N50" s="33"/>
      <c r="O50" s="33"/>
      <c r="P50" s="33"/>
      <c r="Q50" s="33"/>
      <c r="AB50" t="str">
        <f t="shared" si="0"/>
        <v/>
      </c>
      <c r="AC50" s="24" t="s">
        <v>17</v>
      </c>
      <c r="AD50" s="24">
        <v>10</v>
      </c>
      <c r="AE50" s="24">
        <v>7.9020486749512009E-3</v>
      </c>
      <c r="AF50" s="24">
        <v>7.9020486749512009E-4</v>
      </c>
      <c r="AG50" s="24"/>
      <c r="AH50" s="24"/>
    </row>
    <row r="51" spans="1:35" ht="13.5" thickBot="1" x14ac:dyDescent="0.25">
      <c r="A51" s="4">
        <v>33359</v>
      </c>
      <c r="B51" s="5">
        <v>19.258400000000002</v>
      </c>
      <c r="C51" s="6">
        <v>17.47</v>
      </c>
      <c r="D51" s="5">
        <v>19.128900000000002</v>
      </c>
      <c r="E51" s="30"/>
      <c r="G51" s="33">
        <f t="shared" si="7"/>
        <v>-3.2504337901623922E-3</v>
      </c>
      <c r="H51" s="33">
        <f t="shared" si="8"/>
        <v>-1.1441648845455247E-3</v>
      </c>
      <c r="I51" s="33"/>
      <c r="J51" s="33">
        <f t="shared" si="3"/>
        <v>-1.6083451220379038E-3</v>
      </c>
      <c r="K51" s="33">
        <f t="shared" si="4"/>
        <v>4.8276241613579808E-3</v>
      </c>
      <c r="L51" s="33">
        <f t="shared" si="6"/>
        <v>-1.1419250366469116E-3</v>
      </c>
      <c r="M51" s="33">
        <f t="shared" si="5"/>
        <v>-2.2398478986131003E-6</v>
      </c>
      <c r="N51" s="33"/>
      <c r="O51" s="33"/>
      <c r="P51" s="33"/>
      <c r="Q51" s="33"/>
      <c r="AB51" t="str">
        <f t="shared" si="0"/>
        <v/>
      </c>
      <c r="AC51" s="25" t="s">
        <v>18</v>
      </c>
      <c r="AD51" s="25">
        <v>11</v>
      </c>
      <c r="AE51" s="25">
        <v>9.568102466370805E-3</v>
      </c>
      <c r="AF51" s="25"/>
      <c r="AG51" s="25"/>
      <c r="AH51" s="25"/>
    </row>
    <row r="52" spans="1:35" ht="13.5" thickBot="1" x14ac:dyDescent="0.25">
      <c r="A52" s="4">
        <v>33390</v>
      </c>
      <c r="B52" s="5">
        <v>18.207000000000001</v>
      </c>
      <c r="C52" s="6">
        <v>17.97</v>
      </c>
      <c r="D52" s="5">
        <v>18.129000000000001</v>
      </c>
      <c r="E52" s="30"/>
      <c r="G52" s="33">
        <f t="shared" si="7"/>
        <v>-5.6141193669405016E-2</v>
      </c>
      <c r="H52" s="33">
        <f t="shared" si="8"/>
        <v>2.8218576649502489E-2</v>
      </c>
      <c r="I52" s="33"/>
      <c r="J52" s="33">
        <f t="shared" si="3"/>
        <v>-3.2504337901623922E-3</v>
      </c>
      <c r="K52" s="33">
        <f t="shared" si="4"/>
        <v>-1.6083451220379038E-3</v>
      </c>
      <c r="L52" s="33">
        <f t="shared" si="6"/>
        <v>-2.3078079910152983E-3</v>
      </c>
      <c r="M52" s="33">
        <f t="shared" si="5"/>
        <v>3.0526384640517788E-2</v>
      </c>
      <c r="N52" s="33"/>
      <c r="O52" s="33"/>
      <c r="P52" s="33"/>
      <c r="Q52" s="33"/>
      <c r="AB52" t="str">
        <f t="shared" si="0"/>
        <v/>
      </c>
    </row>
    <row r="53" spans="1:35" x14ac:dyDescent="0.2">
      <c r="A53" s="4">
        <v>33420</v>
      </c>
      <c r="B53" s="5">
        <v>19.452000000000002</v>
      </c>
      <c r="C53" s="6">
        <v>18.03</v>
      </c>
      <c r="D53" s="5">
        <v>19.409300000000002</v>
      </c>
      <c r="E53" s="30"/>
      <c r="G53" s="33">
        <f t="shared" si="7"/>
        <v>6.6143757019711702E-2</v>
      </c>
      <c r="H53" s="33">
        <f t="shared" si="8"/>
        <v>3.3333364197584386E-3</v>
      </c>
      <c r="I53" s="33"/>
      <c r="J53" s="33">
        <f t="shared" si="3"/>
        <v>-5.6141193669405016E-2</v>
      </c>
      <c r="K53" s="33">
        <f t="shared" si="4"/>
        <v>-3.2504337901623922E-3</v>
      </c>
      <c r="L53" s="33">
        <f t="shared" si="6"/>
        <v>-3.9860247505277557E-2</v>
      </c>
      <c r="M53" s="33">
        <f t="shared" si="5"/>
        <v>4.3193583925035993E-2</v>
      </c>
      <c r="N53" s="33"/>
      <c r="O53" s="33"/>
      <c r="P53" s="33"/>
      <c r="Q53" s="33"/>
      <c r="AB53" t="str">
        <f t="shared" si="0"/>
        <v/>
      </c>
      <c r="AC53" s="26"/>
      <c r="AD53" s="26" t="s">
        <v>25</v>
      </c>
      <c r="AE53" s="26" t="s">
        <v>13</v>
      </c>
      <c r="AF53" s="26" t="s">
        <v>26</v>
      </c>
      <c r="AG53" s="26" t="s">
        <v>27</v>
      </c>
      <c r="AH53" s="26" t="s">
        <v>28</v>
      </c>
      <c r="AI53" s="26" t="s">
        <v>29</v>
      </c>
    </row>
    <row r="54" spans="1:35" x14ac:dyDescent="0.2">
      <c r="A54" s="36">
        <v>33451</v>
      </c>
      <c r="B54" s="37">
        <v>19.7682</v>
      </c>
      <c r="C54" s="38">
        <v>18.53</v>
      </c>
      <c r="D54" s="37">
        <v>19.77</v>
      </c>
      <c r="E54" s="40" t="s">
        <v>191</v>
      </c>
      <c r="F54" s="35"/>
      <c r="G54" s="41">
        <f t="shared" si="7"/>
        <v>1.6124693454981558E-2</v>
      </c>
      <c r="H54" s="41">
        <f t="shared" si="8"/>
        <v>2.7354003082042486E-2</v>
      </c>
      <c r="I54" s="41"/>
      <c r="J54" s="41">
        <f t="shared" si="3"/>
        <v>6.6143757019711702E-2</v>
      </c>
      <c r="K54" s="41">
        <f t="shared" si="4"/>
        <v>-5.6141193669405016E-2</v>
      </c>
      <c r="L54" s="41">
        <f t="shared" si="6"/>
        <v>4.6962067483995305E-2</v>
      </c>
      <c r="M54" s="41">
        <f t="shared" si="5"/>
        <v>-1.960806440195282E-2</v>
      </c>
      <c r="N54" s="33"/>
      <c r="O54" s="33"/>
      <c r="P54" s="33"/>
      <c r="Q54" s="33"/>
      <c r="AB54" t="str">
        <f t="shared" si="0"/>
        <v/>
      </c>
      <c r="AC54" s="24" t="s">
        <v>19</v>
      </c>
      <c r="AD54" s="24">
        <v>-2.4049970083691075E-2</v>
      </c>
      <c r="AE54" s="24">
        <v>9.6454579618288714E-3</v>
      </c>
      <c r="AF54" s="24">
        <v>-2.4933984657718598</v>
      </c>
      <c r="AG54" s="24">
        <v>3.1804511787403879E-2</v>
      </c>
      <c r="AH54" s="24">
        <v>-4.5541393432667214E-2</v>
      </c>
      <c r="AI54" s="24">
        <v>-2.5585467347149365E-3</v>
      </c>
    </row>
    <row r="55" spans="1:35" ht="13.5" thickBot="1" x14ac:dyDescent="0.25">
      <c r="A55" s="4">
        <v>33482</v>
      </c>
      <c r="B55" s="5">
        <v>20.525200000000002</v>
      </c>
      <c r="C55" s="6">
        <v>19</v>
      </c>
      <c r="D55" s="5">
        <v>20.5486</v>
      </c>
      <c r="E55" s="30"/>
      <c r="G55" s="33">
        <f t="shared" si="7"/>
        <v>3.757881350886929E-2</v>
      </c>
      <c r="H55" s="33">
        <f t="shared" si="8"/>
        <v>2.504793886917191E-2</v>
      </c>
      <c r="I55" s="33"/>
      <c r="J55" s="33">
        <f t="shared" si="3"/>
        <v>1.6124693454981558E-2</v>
      </c>
      <c r="K55" s="33">
        <f t="shared" si="4"/>
        <v>6.6143757019711702E-2</v>
      </c>
      <c r="L55" s="33">
        <f t="shared" si="6"/>
        <v>1.1448532353036906E-2</v>
      </c>
      <c r="M55" s="33">
        <f t="shared" si="5"/>
        <v>1.3599406516135004E-2</v>
      </c>
      <c r="N55" s="33"/>
      <c r="O55" s="33"/>
      <c r="P55" s="33"/>
      <c r="Q55" s="33"/>
      <c r="AB55">
        <f t="shared" si="0"/>
        <v>0.21824800075917303</v>
      </c>
      <c r="AC55" s="25" t="s">
        <v>32</v>
      </c>
      <c r="AD55" s="25">
        <v>0.21824800075917303</v>
      </c>
      <c r="AE55" s="25">
        <v>0.15030575682579353</v>
      </c>
      <c r="AF55" s="25">
        <v>1.4520268908404188</v>
      </c>
      <c r="AG55" s="25">
        <v>0.17713605740952243</v>
      </c>
      <c r="AH55" s="25">
        <v>-0.11665415365536921</v>
      </c>
      <c r="AI55" s="25">
        <v>0.55315015517371524</v>
      </c>
    </row>
    <row r="56" spans="1:35" x14ac:dyDescent="0.2">
      <c r="A56" s="4">
        <v>33512</v>
      </c>
      <c r="B56" s="5">
        <v>22.1861</v>
      </c>
      <c r="C56" s="6">
        <v>19.73</v>
      </c>
      <c r="D56" s="5">
        <v>22.242599999999999</v>
      </c>
      <c r="E56" s="30"/>
      <c r="G56" s="33">
        <f t="shared" si="7"/>
        <v>7.7812567147895306E-2</v>
      </c>
      <c r="H56" s="33">
        <f t="shared" si="8"/>
        <v>3.770134086808348E-2</v>
      </c>
      <c r="I56" s="33"/>
      <c r="J56" s="33">
        <f t="shared" si="3"/>
        <v>3.757881350886929E-2</v>
      </c>
      <c r="K56" s="33">
        <f t="shared" si="4"/>
        <v>1.6124693454981558E-2</v>
      </c>
      <c r="L56" s="33">
        <f t="shared" si="6"/>
        <v>2.6680957591297193E-2</v>
      </c>
      <c r="M56" s="33">
        <f t="shared" si="5"/>
        <v>1.1020383276786287E-2</v>
      </c>
      <c r="N56" s="33"/>
      <c r="O56" s="33"/>
      <c r="P56" s="33"/>
      <c r="Q56" s="33"/>
      <c r="AB56" t="str">
        <f t="shared" si="0"/>
        <v/>
      </c>
      <c r="AC56" t="s">
        <v>8</v>
      </c>
    </row>
    <row r="57" spans="1:35" ht="13.5" thickBot="1" x14ac:dyDescent="0.25">
      <c r="A57" s="4">
        <v>33543</v>
      </c>
      <c r="B57" s="5">
        <v>21.1038</v>
      </c>
      <c r="C57" s="6">
        <v>20.85</v>
      </c>
      <c r="D57" s="5">
        <v>21.032599999999999</v>
      </c>
      <c r="E57" s="30"/>
      <c r="G57" s="33">
        <f t="shared" si="7"/>
        <v>-5.0012847599654062E-2</v>
      </c>
      <c r="H57" s="33">
        <f t="shared" si="8"/>
        <v>5.5213628210286497E-2</v>
      </c>
      <c r="I57" s="33"/>
      <c r="J57" s="33">
        <f t="shared" si="3"/>
        <v>7.7812567147895306E-2</v>
      </c>
      <c r="K57" s="33">
        <f t="shared" si="4"/>
        <v>3.757881350886929E-2</v>
      </c>
      <c r="L57" s="33">
        <f t="shared" si="6"/>
        <v>5.5246922675005666E-2</v>
      </c>
      <c r="M57" s="33">
        <f t="shared" si="5"/>
        <v>-3.3294464719169081E-5</v>
      </c>
      <c r="N57" s="33"/>
      <c r="O57" s="33"/>
      <c r="P57" s="33"/>
      <c r="Q57" s="33"/>
      <c r="AB57" t="str">
        <f t="shared" si="0"/>
        <v/>
      </c>
    </row>
    <row r="58" spans="1:35" x14ac:dyDescent="0.2">
      <c r="A58" s="4">
        <v>33573</v>
      </c>
      <c r="B58" s="5">
        <v>18.293099999999999</v>
      </c>
      <c r="C58" s="6">
        <v>21.23</v>
      </c>
      <c r="D58" s="5">
        <v>18.289000000000001</v>
      </c>
      <c r="E58" s="30"/>
      <c r="G58" s="33">
        <f t="shared" si="7"/>
        <v>-0.14292917948749914</v>
      </c>
      <c r="H58" s="33">
        <f t="shared" si="8"/>
        <v>1.8061327470354292E-2</v>
      </c>
      <c r="I58" s="33"/>
      <c r="J58" s="33">
        <f t="shared" si="3"/>
        <v>-5.0012847599654062E-2</v>
      </c>
      <c r="K58" s="33">
        <f t="shared" si="4"/>
        <v>7.7812567147895306E-2</v>
      </c>
      <c r="L58" s="33">
        <f t="shared" si="6"/>
        <v>-3.5509121795754384E-2</v>
      </c>
      <c r="M58" s="33">
        <f t="shared" si="5"/>
        <v>5.3570449266108676E-2</v>
      </c>
      <c r="N58" s="33"/>
      <c r="O58" s="33"/>
      <c r="P58" s="33"/>
      <c r="Q58" s="33"/>
      <c r="AB58" t="str">
        <f t="shared" si="0"/>
        <v/>
      </c>
      <c r="AC58" s="27" t="s">
        <v>9</v>
      </c>
      <c r="AD58" s="27"/>
    </row>
    <row r="59" spans="1:35" x14ac:dyDescent="0.2">
      <c r="A59" s="4">
        <v>33604</v>
      </c>
      <c r="B59" s="5">
        <v>18.159099999999999</v>
      </c>
      <c r="C59" s="6">
        <v>19.02</v>
      </c>
      <c r="D59" s="5">
        <v>18.195900000000002</v>
      </c>
      <c r="E59" s="30"/>
      <c r="G59" s="33">
        <f t="shared" si="7"/>
        <v>-7.352127092461881E-3</v>
      </c>
      <c r="H59" s="33">
        <f t="shared" si="8"/>
        <v>-0.10992421859792049</v>
      </c>
      <c r="I59" s="33"/>
      <c r="J59" s="33">
        <f t="shared" si="3"/>
        <v>-0.14292917948749914</v>
      </c>
      <c r="K59" s="33">
        <f t="shared" si="4"/>
        <v>-5.0012847599654062E-2</v>
      </c>
      <c r="L59" s="33">
        <f t="shared" si="6"/>
        <v>-0.10147971743612438</v>
      </c>
      <c r="M59" s="33">
        <f t="shared" si="5"/>
        <v>-8.4445011617961113E-3</v>
      </c>
      <c r="N59" s="33"/>
      <c r="O59" s="33"/>
      <c r="P59" s="33"/>
      <c r="Q59" s="33"/>
      <c r="AB59" t="str">
        <f t="shared" si="0"/>
        <v/>
      </c>
      <c r="AC59" s="24" t="s">
        <v>10</v>
      </c>
      <c r="AD59" s="24">
        <v>0.42830409382855933</v>
      </c>
    </row>
    <row r="60" spans="1:35" x14ac:dyDescent="0.2">
      <c r="A60" s="4">
        <v>33635</v>
      </c>
      <c r="B60" s="5">
        <v>18.088999999999999</v>
      </c>
      <c r="C60" s="6">
        <v>18.04</v>
      </c>
      <c r="D60" s="5">
        <v>18.095199999999998</v>
      </c>
      <c r="E60" s="30"/>
      <c r="G60" s="33">
        <f t="shared" si="7"/>
        <v>-3.867793754172468E-3</v>
      </c>
      <c r="H60" s="33">
        <f t="shared" si="8"/>
        <v>-5.2899542482766661E-2</v>
      </c>
      <c r="I60" s="33"/>
      <c r="J60" s="33">
        <f t="shared" si="3"/>
        <v>-7.352127092461881E-3</v>
      </c>
      <c r="K60" s="33">
        <f t="shared" si="4"/>
        <v>-0.14292917948749914</v>
      </c>
      <c r="L60" s="33">
        <f t="shared" si="6"/>
        <v>-5.2200102356479349E-3</v>
      </c>
      <c r="M60" s="33">
        <f t="shared" si="5"/>
        <v>-4.7679532247118725E-2</v>
      </c>
      <c r="N60" s="33"/>
      <c r="O60" s="33"/>
      <c r="P60" s="33"/>
      <c r="Q60" s="33"/>
      <c r="AB60" t="str">
        <f t="shared" si="0"/>
        <v/>
      </c>
      <c r="AC60" s="24" t="s">
        <v>11</v>
      </c>
      <c r="AD60" s="24">
        <v>0.18344439679030336</v>
      </c>
    </row>
    <row r="61" spans="1:35" x14ac:dyDescent="0.2">
      <c r="A61" s="4">
        <v>33664</v>
      </c>
      <c r="B61" s="5">
        <v>17.668199999999999</v>
      </c>
      <c r="C61" s="6">
        <v>17.71</v>
      </c>
      <c r="D61" s="5">
        <v>17.573599999999999</v>
      </c>
      <c r="E61" s="30"/>
      <c r="G61" s="33">
        <f t="shared" si="7"/>
        <v>-2.353760514890265E-2</v>
      </c>
      <c r="H61" s="33">
        <f t="shared" si="8"/>
        <v>-1.8462062839735331E-2</v>
      </c>
      <c r="I61" s="33"/>
      <c r="J61" s="33">
        <f t="shared" si="3"/>
        <v>-3.867793754172468E-3</v>
      </c>
      <c r="K61" s="33">
        <f t="shared" si="4"/>
        <v>-7.352127092461881E-3</v>
      </c>
      <c r="L61" s="33">
        <f t="shared" si="6"/>
        <v>-2.746133565462452E-3</v>
      </c>
      <c r="M61" s="33">
        <f t="shared" si="5"/>
        <v>-1.5715929274272879E-2</v>
      </c>
      <c r="N61" s="33"/>
      <c r="O61" s="33"/>
      <c r="P61" s="33"/>
      <c r="Q61" s="33"/>
      <c r="AB61" t="str">
        <f t="shared" si="0"/>
        <v/>
      </c>
      <c r="AC61" s="24" t="s">
        <v>12</v>
      </c>
      <c r="AD61" s="24">
        <v>0.1017888364693337</v>
      </c>
    </row>
    <row r="62" spans="1:35" x14ac:dyDescent="0.2">
      <c r="A62" s="4">
        <v>33695</v>
      </c>
      <c r="B62" s="5">
        <v>19.0138</v>
      </c>
      <c r="C62" s="6">
        <v>17.95</v>
      </c>
      <c r="D62" s="5">
        <v>18.989799999999999</v>
      </c>
      <c r="E62" s="30"/>
      <c r="G62" s="33">
        <f t="shared" si="7"/>
        <v>7.3398617745655162E-2</v>
      </c>
      <c r="H62" s="33">
        <f t="shared" si="8"/>
        <v>1.3460663139545694E-2</v>
      </c>
      <c r="I62" s="33"/>
      <c r="J62" s="33">
        <f t="shared" si="3"/>
        <v>-2.353760514890265E-2</v>
      </c>
      <c r="K62" s="33">
        <f t="shared" si="4"/>
        <v>-3.867793754172468E-3</v>
      </c>
      <c r="L62" s="33">
        <f t="shared" si="6"/>
        <v>-1.671169965572088E-2</v>
      </c>
      <c r="M62" s="33">
        <f t="shared" si="5"/>
        <v>3.0172362795266576E-2</v>
      </c>
      <c r="N62" s="33"/>
      <c r="O62" s="33"/>
      <c r="P62" s="33"/>
      <c r="Q62" s="33"/>
      <c r="AB62" t="str">
        <f t="shared" si="0"/>
        <v/>
      </c>
      <c r="AC62" s="24" t="s">
        <v>13</v>
      </c>
      <c r="AD62" s="24">
        <v>2.6317352879985517E-2</v>
      </c>
    </row>
    <row r="63" spans="1:35" ht="13.5" thickBot="1" x14ac:dyDescent="0.25">
      <c r="A63" s="4">
        <v>33725</v>
      </c>
      <c r="B63" s="5">
        <v>19.984999999999999</v>
      </c>
      <c r="C63" s="6">
        <v>18.41</v>
      </c>
      <c r="D63" s="5">
        <v>19.904800000000002</v>
      </c>
      <c r="E63" s="30"/>
      <c r="G63" s="33">
        <f t="shared" si="7"/>
        <v>4.9816960847036296E-2</v>
      </c>
      <c r="H63" s="33">
        <f t="shared" si="8"/>
        <v>2.5303880310698579E-2</v>
      </c>
      <c r="I63" s="33"/>
      <c r="J63" s="33">
        <f t="shared" si="3"/>
        <v>7.3398617745655162E-2</v>
      </c>
      <c r="K63" s="33">
        <f t="shared" si="4"/>
        <v>-2.353760514890265E-2</v>
      </c>
      <c r="L63" s="33">
        <f t="shared" si="6"/>
        <v>5.211301859941516E-2</v>
      </c>
      <c r="M63" s="33">
        <f t="shared" si="5"/>
        <v>-2.6809138288716582E-2</v>
      </c>
      <c r="N63" s="33"/>
      <c r="O63" s="33"/>
      <c r="P63" s="33"/>
      <c r="Q63" s="33"/>
      <c r="AB63" t="str">
        <f t="shared" si="0"/>
        <v/>
      </c>
      <c r="AC63" s="25" t="s">
        <v>14</v>
      </c>
      <c r="AD63" s="25">
        <v>12</v>
      </c>
    </row>
    <row r="64" spans="1:35" x14ac:dyDescent="0.2">
      <c r="A64" s="4">
        <v>33756</v>
      </c>
      <c r="B64" s="5">
        <v>21.188400000000001</v>
      </c>
      <c r="C64" s="6">
        <v>19.25</v>
      </c>
      <c r="D64" s="5">
        <v>21.136099999999999</v>
      </c>
      <c r="E64" s="30"/>
      <c r="G64" s="33">
        <f t="shared" si="7"/>
        <v>5.8471869951329108E-2</v>
      </c>
      <c r="H64" s="33">
        <f t="shared" si="8"/>
        <v>4.4617065488806694E-2</v>
      </c>
      <c r="I64" s="33"/>
      <c r="J64" s="33">
        <f t="shared" si="3"/>
        <v>4.9816960847036296E-2</v>
      </c>
      <c r="K64" s="33">
        <f t="shared" si="4"/>
        <v>7.3398617745655162E-2</v>
      </c>
      <c r="L64" s="33">
        <f t="shared" si="6"/>
        <v>3.5370042201395765E-2</v>
      </c>
      <c r="M64" s="33">
        <f t="shared" si="5"/>
        <v>9.2470232874109284E-3</v>
      </c>
      <c r="N64" s="33"/>
      <c r="O64" s="33"/>
      <c r="P64" s="33"/>
      <c r="Q64" s="33"/>
      <c r="AB64" t="str">
        <f t="shared" si="0"/>
        <v/>
      </c>
    </row>
    <row r="65" spans="1:35" ht="13.5" thickBot="1" x14ac:dyDescent="0.25">
      <c r="A65" s="4">
        <v>33786</v>
      </c>
      <c r="B65" s="5">
        <v>20.3324</v>
      </c>
      <c r="C65" s="6">
        <v>20.59</v>
      </c>
      <c r="D65" s="5">
        <v>20.2561</v>
      </c>
      <c r="E65" s="30"/>
      <c r="G65" s="33">
        <f t="shared" si="7"/>
        <v>-4.1238189302271057E-2</v>
      </c>
      <c r="H65" s="33">
        <f t="shared" si="8"/>
        <v>6.7294460305904913E-2</v>
      </c>
      <c r="I65" s="33"/>
      <c r="J65" s="33">
        <f t="shared" si="3"/>
        <v>5.8471869951329108E-2</v>
      </c>
      <c r="K65" s="33">
        <f t="shared" si="4"/>
        <v>4.9816960847036296E-2</v>
      </c>
      <c r="L65" s="33">
        <f t="shared" si="6"/>
        <v>4.1515027665443668E-2</v>
      </c>
      <c r="M65" s="33">
        <f t="shared" si="5"/>
        <v>2.5779432640461244E-2</v>
      </c>
      <c r="N65" s="33"/>
      <c r="O65" s="33"/>
      <c r="P65" s="33"/>
      <c r="Q65" s="33"/>
      <c r="AB65" t="str">
        <f t="shared" si="0"/>
        <v/>
      </c>
      <c r="AC65" t="s">
        <v>15</v>
      </c>
    </row>
    <row r="66" spans="1:35" x14ac:dyDescent="0.2">
      <c r="A66" s="4">
        <v>33817</v>
      </c>
      <c r="B66" s="5">
        <v>19.803799999999999</v>
      </c>
      <c r="C66" s="6">
        <v>20.88</v>
      </c>
      <c r="D66" s="5">
        <v>19.730699999999999</v>
      </c>
      <c r="E66" s="30"/>
      <c r="G66" s="33">
        <f t="shared" si="7"/>
        <v>-2.6341834334068188E-2</v>
      </c>
      <c r="H66" s="33">
        <f t="shared" si="8"/>
        <v>1.398624197473987E-2</v>
      </c>
      <c r="I66" s="33"/>
      <c r="J66" s="33">
        <f t="shared" si="3"/>
        <v>-4.1238189302271057E-2</v>
      </c>
      <c r="K66" s="33">
        <f t="shared" si="4"/>
        <v>5.8471869951329108E-2</v>
      </c>
      <c r="L66" s="33">
        <f t="shared" si="6"/>
        <v>-2.927911440461245E-2</v>
      </c>
      <c r="M66" s="33">
        <f t="shared" si="5"/>
        <v>4.3265356379352318E-2</v>
      </c>
      <c r="N66" s="33"/>
      <c r="O66" s="33"/>
      <c r="P66" s="33"/>
      <c r="Q66" s="33"/>
      <c r="AB66" t="str">
        <f t="shared" si="0"/>
        <v/>
      </c>
      <c r="AC66" s="26"/>
      <c r="AD66" s="26" t="s">
        <v>20</v>
      </c>
      <c r="AE66" s="26" t="s">
        <v>21</v>
      </c>
      <c r="AF66" s="26" t="s">
        <v>22</v>
      </c>
      <c r="AG66" s="26" t="s">
        <v>23</v>
      </c>
      <c r="AH66" s="26" t="s">
        <v>24</v>
      </c>
    </row>
    <row r="67" spans="1:35" x14ac:dyDescent="0.2">
      <c r="A67" s="4">
        <v>33848</v>
      </c>
      <c r="B67" s="5">
        <v>20.285900000000002</v>
      </c>
      <c r="C67" s="6">
        <v>20.34</v>
      </c>
      <c r="D67" s="5">
        <v>20.249300000000002</v>
      </c>
      <c r="E67" s="30"/>
      <c r="G67" s="33">
        <f t="shared" si="7"/>
        <v>2.4052224955342351E-2</v>
      </c>
      <c r="H67" s="33">
        <f t="shared" si="8"/>
        <v>-2.6202372394024072E-2</v>
      </c>
      <c r="I67" s="33"/>
      <c r="J67" s="33">
        <f t="shared" si="3"/>
        <v>-2.6341834334068188E-2</v>
      </c>
      <c r="K67" s="33">
        <f t="shared" si="4"/>
        <v>-4.1238189302271057E-2</v>
      </c>
      <c r="L67" s="33">
        <f t="shared" si="6"/>
        <v>-1.8702702377188414E-2</v>
      </c>
      <c r="M67" s="33">
        <f t="shared" si="5"/>
        <v>-7.4996700168356578E-3</v>
      </c>
      <c r="N67" s="33"/>
      <c r="O67" s="33"/>
      <c r="P67" s="33"/>
      <c r="Q67" s="33"/>
      <c r="AB67" t="str">
        <f t="shared" ref="AB67:AB130" si="9">IF(AC67="X Variable 1", AD67, "")</f>
        <v/>
      </c>
      <c r="AC67" s="24" t="s">
        <v>16</v>
      </c>
      <c r="AD67" s="24">
        <v>1</v>
      </c>
      <c r="AE67" s="24">
        <v>1.5559767214397714E-3</v>
      </c>
      <c r="AF67" s="24">
        <v>1.5559767214397714E-3</v>
      </c>
      <c r="AG67" s="24">
        <v>2.246563443680071</v>
      </c>
      <c r="AH67" s="24">
        <v>0.16479964439676686</v>
      </c>
    </row>
    <row r="68" spans="1:35" x14ac:dyDescent="0.2">
      <c r="A68" s="4">
        <v>33878</v>
      </c>
      <c r="B68" s="5">
        <v>20.299499999999998</v>
      </c>
      <c r="C68" s="6">
        <v>20.239999999999998</v>
      </c>
      <c r="D68" s="5">
        <v>20.246400000000001</v>
      </c>
      <c r="E68" s="30"/>
      <c r="G68" s="33">
        <f t="shared" si="7"/>
        <v>6.7019176891394108E-4</v>
      </c>
      <c r="H68" s="33">
        <f t="shared" si="8"/>
        <v>-4.9285462011492047E-3</v>
      </c>
      <c r="I68" s="33"/>
      <c r="J68" s="33">
        <f t="shared" si="3"/>
        <v>2.4052224955342351E-2</v>
      </c>
      <c r="K68" s="33">
        <f t="shared" si="4"/>
        <v>-2.6341834334068188E-2</v>
      </c>
      <c r="L68" s="33">
        <f t="shared" si="6"/>
        <v>1.7077079718293069E-2</v>
      </c>
      <c r="M68" s="33">
        <f t="shared" si="5"/>
        <v>-2.2005625919442273E-2</v>
      </c>
      <c r="N68" s="33"/>
      <c r="O68" s="33"/>
      <c r="P68" s="33"/>
      <c r="Q68" s="33"/>
      <c r="AB68" t="str">
        <f t="shared" si="9"/>
        <v/>
      </c>
      <c r="AC68" s="24" t="s">
        <v>17</v>
      </c>
      <c r="AD68" s="24">
        <v>10</v>
      </c>
      <c r="AE68" s="24">
        <v>6.9260306260968216E-3</v>
      </c>
      <c r="AF68" s="24">
        <v>6.9260306260968216E-4</v>
      </c>
      <c r="AG68" s="24"/>
      <c r="AH68" s="24"/>
    </row>
    <row r="69" spans="1:35" ht="13.5" thickBot="1" x14ac:dyDescent="0.25">
      <c r="A69" s="4">
        <v>33909</v>
      </c>
      <c r="B69" s="5">
        <v>19.194299999999998</v>
      </c>
      <c r="C69" s="6">
        <v>20.29</v>
      </c>
      <c r="D69" s="5">
        <v>19.189800000000002</v>
      </c>
      <c r="E69" s="30"/>
      <c r="G69" s="33">
        <f t="shared" si="7"/>
        <v>-5.5982895244903512E-2</v>
      </c>
      <c r="H69" s="33">
        <f t="shared" si="8"/>
        <v>2.467309418458621E-3</v>
      </c>
      <c r="I69" s="33"/>
      <c r="J69" s="33">
        <f t="shared" si="3"/>
        <v>6.7019176891394108E-4</v>
      </c>
      <c r="K69" s="33">
        <f t="shared" si="4"/>
        <v>2.4052224955342351E-2</v>
      </c>
      <c r="L69" s="33">
        <f t="shared" si="6"/>
        <v>4.7583615592889815E-4</v>
      </c>
      <c r="M69" s="33">
        <f t="shared" si="5"/>
        <v>1.9914732625297229E-3</v>
      </c>
      <c r="N69" s="33"/>
      <c r="O69" s="33"/>
      <c r="P69" s="33"/>
      <c r="Q69" s="33"/>
      <c r="AB69" t="str">
        <f t="shared" si="9"/>
        <v/>
      </c>
      <c r="AC69" s="25" t="s">
        <v>18</v>
      </c>
      <c r="AD69" s="25">
        <v>11</v>
      </c>
      <c r="AE69" s="25">
        <v>8.482007347536593E-3</v>
      </c>
      <c r="AF69" s="25"/>
      <c r="AG69" s="25"/>
      <c r="AH69" s="25"/>
    </row>
    <row r="70" spans="1:35" ht="13.5" thickBot="1" x14ac:dyDescent="0.25">
      <c r="A70" s="4">
        <v>33939</v>
      </c>
      <c r="B70" s="5">
        <v>18.235499999999998</v>
      </c>
      <c r="C70" s="6">
        <v>19.5</v>
      </c>
      <c r="D70" s="5">
        <v>18.1248</v>
      </c>
      <c r="E70" s="30"/>
      <c r="G70" s="33">
        <f t="shared" si="7"/>
        <v>-5.1243116275808138E-2</v>
      </c>
      <c r="H70" s="33">
        <f t="shared" si="8"/>
        <v>-3.9713688268022171E-2</v>
      </c>
      <c r="I70" s="33"/>
      <c r="J70" s="33">
        <f t="shared" si="3"/>
        <v>-5.5982895244903512E-2</v>
      </c>
      <c r="K70" s="33">
        <f t="shared" si="4"/>
        <v>6.7019176891394108E-4</v>
      </c>
      <c r="L70" s="33">
        <f t="shared" si="6"/>
        <v>-3.9747855623881494E-2</v>
      </c>
      <c r="M70" s="33">
        <f t="shared" si="5"/>
        <v>3.416735585932279E-5</v>
      </c>
      <c r="N70" s="33"/>
      <c r="O70" s="33"/>
      <c r="P70" s="33"/>
      <c r="Q70" s="33"/>
      <c r="AB70" t="str">
        <f t="shared" si="9"/>
        <v/>
      </c>
    </row>
    <row r="71" spans="1:35" x14ac:dyDescent="0.2">
      <c r="A71" s="4">
        <v>33970</v>
      </c>
      <c r="B71" s="5">
        <v>17.5122</v>
      </c>
      <c r="C71" s="6">
        <v>18.61</v>
      </c>
      <c r="D71" s="5">
        <v>17.3673</v>
      </c>
      <c r="E71" s="30"/>
      <c r="G71" s="33">
        <f t="shared" ref="G71:G98" si="10">LN(B71/B70)</f>
        <v>-4.0472462786411534E-2</v>
      </c>
      <c r="H71" s="33">
        <f t="shared" ref="H71:H98" si="11">LN(C71/C70)</f>
        <v>-4.6715394915541768E-2</v>
      </c>
      <c r="I71" s="33"/>
      <c r="J71" s="33">
        <f t="shared" si="3"/>
        <v>-5.1243116275808138E-2</v>
      </c>
      <c r="K71" s="33">
        <f t="shared" si="4"/>
        <v>-5.5982895244903512E-2</v>
      </c>
      <c r="L71" s="33">
        <f t="shared" si="6"/>
        <v>-3.6382612555823778E-2</v>
      </c>
      <c r="M71" s="33">
        <f t="shared" si="5"/>
        <v>-1.033278235971799E-2</v>
      </c>
      <c r="N71" s="33"/>
      <c r="O71" s="33"/>
      <c r="P71" s="33"/>
      <c r="Q71" s="33"/>
      <c r="AB71" t="str">
        <f t="shared" si="9"/>
        <v/>
      </c>
      <c r="AC71" s="26"/>
      <c r="AD71" s="26" t="s">
        <v>25</v>
      </c>
      <c r="AE71" s="26" t="s">
        <v>13</v>
      </c>
      <c r="AF71" s="26" t="s">
        <v>26</v>
      </c>
      <c r="AG71" s="26" t="s">
        <v>27</v>
      </c>
      <c r="AH71" s="26" t="s">
        <v>28</v>
      </c>
      <c r="AI71" s="26" t="s">
        <v>29</v>
      </c>
    </row>
    <row r="72" spans="1:35" x14ac:dyDescent="0.2">
      <c r="A72" s="4">
        <v>34001</v>
      </c>
      <c r="B72" s="5">
        <v>18.468800000000002</v>
      </c>
      <c r="C72" s="6">
        <v>17.760000000000002</v>
      </c>
      <c r="D72" s="5">
        <v>18.4892</v>
      </c>
      <c r="E72" s="30"/>
      <c r="G72" s="33">
        <f t="shared" si="10"/>
        <v>5.3185040983101166E-2</v>
      </c>
      <c r="H72" s="33">
        <f t="shared" si="11"/>
        <v>-4.6750333090135314E-2</v>
      </c>
      <c r="I72" s="33"/>
      <c r="J72" s="33">
        <f t="shared" si="3"/>
        <v>-4.0472462786411534E-2</v>
      </c>
      <c r="K72" s="33">
        <f t="shared" si="4"/>
        <v>-5.1243116275808138E-2</v>
      </c>
      <c r="L72" s="33">
        <f t="shared" si="6"/>
        <v>-2.8735448578352189E-2</v>
      </c>
      <c r="M72" s="33">
        <f t="shared" si="5"/>
        <v>-1.8014884511783125E-2</v>
      </c>
      <c r="N72" s="33"/>
      <c r="O72" s="33"/>
      <c r="P72" s="33"/>
      <c r="Q72" s="33"/>
      <c r="AB72" t="str">
        <f t="shared" si="9"/>
        <v/>
      </c>
      <c r="AC72" s="24" t="s">
        <v>19</v>
      </c>
      <c r="AD72" s="24">
        <v>-2.9752654501077103E-2</v>
      </c>
      <c r="AE72" s="24">
        <v>8.3965210825928602E-3</v>
      </c>
      <c r="AF72" s="24">
        <v>-3.543450222826027</v>
      </c>
      <c r="AG72" s="24">
        <v>5.3260439228821716E-3</v>
      </c>
      <c r="AH72" s="24">
        <v>-4.8461272584193082E-2</v>
      </c>
      <c r="AI72" s="24">
        <v>-1.1044036417961124E-2</v>
      </c>
    </row>
    <row r="73" spans="1:35" ht="13.5" thickBot="1" x14ac:dyDescent="0.25">
      <c r="A73" s="4">
        <v>34029</v>
      </c>
      <c r="B73" s="5">
        <v>18.804300000000001</v>
      </c>
      <c r="C73" s="6">
        <v>18.02</v>
      </c>
      <c r="D73" s="5">
        <v>18.728300000000001</v>
      </c>
      <c r="E73" s="30"/>
      <c r="G73" s="33">
        <f t="shared" si="10"/>
        <v>1.8002745208438066E-2</v>
      </c>
      <c r="H73" s="33">
        <f t="shared" si="11"/>
        <v>1.4533514616167758E-2</v>
      </c>
      <c r="I73" s="33"/>
      <c r="J73" s="33">
        <f t="shared" ref="J73:J136" si="12">G72</f>
        <v>5.3185040983101166E-2</v>
      </c>
      <c r="K73" s="33">
        <f t="shared" ref="K73:K136" si="13">G71</f>
        <v>-4.0472462786411534E-2</v>
      </c>
      <c r="L73" s="33">
        <f t="shared" si="6"/>
        <v>3.7761379098001827E-2</v>
      </c>
      <c r="M73" s="33">
        <f t="shared" ref="M73:M136" si="14">H73-L73</f>
        <v>-2.3227864481834067E-2</v>
      </c>
      <c r="N73" s="33"/>
      <c r="O73" s="33"/>
      <c r="P73" s="33"/>
      <c r="Q73" s="33"/>
      <c r="AB73">
        <f t="shared" si="9"/>
        <v>0.19869634061169428</v>
      </c>
      <c r="AC73" s="25" t="s">
        <v>32</v>
      </c>
      <c r="AD73" s="25">
        <v>0.19869634061169428</v>
      </c>
      <c r="AE73" s="25">
        <v>0.13256550327563388</v>
      </c>
      <c r="AF73" s="25">
        <v>1.498854043487915</v>
      </c>
      <c r="AG73" s="25">
        <v>0.16479964439676653</v>
      </c>
      <c r="AH73" s="25">
        <v>-9.6678058783493059E-2</v>
      </c>
      <c r="AI73" s="25">
        <v>0.49407074000688161</v>
      </c>
    </row>
    <row r="74" spans="1:35" x14ac:dyDescent="0.2">
      <c r="A74" s="4">
        <v>34060</v>
      </c>
      <c r="B74" s="5">
        <v>18.783300000000001</v>
      </c>
      <c r="C74" s="6">
        <v>18.48</v>
      </c>
      <c r="D74" s="5">
        <v>18.6386</v>
      </c>
      <c r="E74" s="30"/>
      <c r="G74" s="33">
        <f t="shared" si="10"/>
        <v>-1.1173898937405938E-3</v>
      </c>
      <c r="H74" s="33">
        <f t="shared" si="11"/>
        <v>2.5206814033346316E-2</v>
      </c>
      <c r="I74" s="33"/>
      <c r="J74" s="33">
        <f t="shared" si="12"/>
        <v>1.8002745208438066E-2</v>
      </c>
      <c r="K74" s="33">
        <f t="shared" si="13"/>
        <v>5.3185040983101166E-2</v>
      </c>
      <c r="L74" s="33">
        <f t="shared" ref="L74:L137" si="15">J74*0.71</f>
        <v>1.2781949097991026E-2</v>
      </c>
      <c r="M74" s="33">
        <f t="shared" si="14"/>
        <v>1.242486493535529E-2</v>
      </c>
      <c r="N74" s="33"/>
      <c r="O74" s="33"/>
      <c r="P74" s="33"/>
      <c r="Q74" s="33"/>
      <c r="AB74" t="str">
        <f t="shared" si="9"/>
        <v/>
      </c>
      <c r="AC74" t="s">
        <v>8</v>
      </c>
    </row>
    <row r="75" spans="1:35" ht="13.5" thickBot="1" x14ac:dyDescent="0.25">
      <c r="A75" s="4">
        <v>34090</v>
      </c>
      <c r="B75" s="5">
        <v>18.611000000000001</v>
      </c>
      <c r="C75" s="6">
        <v>18.89</v>
      </c>
      <c r="D75" s="5">
        <v>18.460799999999999</v>
      </c>
      <c r="E75" s="30"/>
      <c r="G75" s="33">
        <f t="shared" si="10"/>
        <v>-9.2153734313817782E-3</v>
      </c>
      <c r="H75" s="33">
        <f t="shared" si="11"/>
        <v>2.1943615299879985E-2</v>
      </c>
      <c r="I75" s="33"/>
      <c r="J75" s="33">
        <f t="shared" si="12"/>
        <v>-1.1173898937405938E-3</v>
      </c>
      <c r="K75" s="33">
        <f t="shared" si="13"/>
        <v>1.8002745208438066E-2</v>
      </c>
      <c r="L75" s="33">
        <f t="shared" si="15"/>
        <v>-7.9334682455582152E-4</v>
      </c>
      <c r="M75" s="33">
        <f t="shared" si="14"/>
        <v>2.2736962124435808E-2</v>
      </c>
      <c r="N75" s="33"/>
      <c r="O75" s="33"/>
      <c r="P75" s="33"/>
      <c r="Q75" s="33"/>
      <c r="AB75" t="str">
        <f t="shared" si="9"/>
        <v/>
      </c>
    </row>
    <row r="76" spans="1:35" x14ac:dyDescent="0.2">
      <c r="A76" s="4">
        <v>34121</v>
      </c>
      <c r="B76" s="5">
        <v>17.648199999999999</v>
      </c>
      <c r="C76" s="6">
        <v>18.690000000000001</v>
      </c>
      <c r="D76" s="5">
        <v>17.592500000000001</v>
      </c>
      <c r="E76" s="30"/>
      <c r="G76" s="33">
        <f t="shared" si="10"/>
        <v>-5.3119008585973793E-2</v>
      </c>
      <c r="H76" s="33">
        <f t="shared" si="11"/>
        <v>-1.0644060045946667E-2</v>
      </c>
      <c r="I76" s="33"/>
      <c r="J76" s="33">
        <f t="shared" si="12"/>
        <v>-9.2153734313817782E-3</v>
      </c>
      <c r="K76" s="33">
        <f t="shared" si="13"/>
        <v>-1.1173898937405938E-3</v>
      </c>
      <c r="L76" s="33">
        <f t="shared" si="15"/>
        <v>-6.5429151362810618E-3</v>
      </c>
      <c r="M76" s="33">
        <f t="shared" si="14"/>
        <v>-4.1011449096656051E-3</v>
      </c>
      <c r="N76" s="33"/>
      <c r="O76" s="33"/>
      <c r="P76" s="33"/>
      <c r="Q76" s="33"/>
      <c r="AB76" t="str">
        <f t="shared" si="9"/>
        <v/>
      </c>
      <c r="AC76" s="27" t="s">
        <v>9</v>
      </c>
      <c r="AD76" s="27"/>
    </row>
    <row r="77" spans="1:35" x14ac:dyDescent="0.2">
      <c r="A77" s="4">
        <v>34151</v>
      </c>
      <c r="B77" s="5">
        <v>16.814800000000002</v>
      </c>
      <c r="C77" s="6">
        <v>18.16</v>
      </c>
      <c r="D77" s="5">
        <v>16.783899999999999</v>
      </c>
      <c r="E77" s="30"/>
      <c r="G77" s="33">
        <f t="shared" si="10"/>
        <v>-4.8374344196490726E-2</v>
      </c>
      <c r="H77" s="33">
        <f t="shared" si="11"/>
        <v>-2.8767248294324321E-2</v>
      </c>
      <c r="I77" s="33"/>
      <c r="J77" s="33">
        <f t="shared" si="12"/>
        <v>-5.3119008585973793E-2</v>
      </c>
      <c r="K77" s="33">
        <f t="shared" si="13"/>
        <v>-9.2153734313817782E-3</v>
      </c>
      <c r="L77" s="33">
        <f t="shared" si="15"/>
        <v>-3.771449609604139E-2</v>
      </c>
      <c r="M77" s="33">
        <f t="shared" si="14"/>
        <v>8.9472478017170697E-3</v>
      </c>
      <c r="N77" s="33"/>
      <c r="O77" s="33"/>
      <c r="P77" s="33"/>
      <c r="Q77" s="33"/>
      <c r="AB77" t="str">
        <f t="shared" si="9"/>
        <v/>
      </c>
      <c r="AC77" s="24" t="s">
        <v>10</v>
      </c>
      <c r="AD77" s="24">
        <v>0.7355461795619278</v>
      </c>
    </row>
    <row r="78" spans="1:35" x14ac:dyDescent="0.2">
      <c r="A78" s="4">
        <v>34182</v>
      </c>
      <c r="B78" s="5">
        <v>16.824300000000001</v>
      </c>
      <c r="C78" s="6">
        <v>17.100000000000001</v>
      </c>
      <c r="D78" s="5">
        <v>16.714099999999998</v>
      </c>
      <c r="E78" s="30"/>
      <c r="G78" s="33">
        <f t="shared" si="10"/>
        <v>5.6481893109845487E-4</v>
      </c>
      <c r="H78" s="33">
        <f t="shared" si="11"/>
        <v>-6.0142909664533027E-2</v>
      </c>
      <c r="I78" s="33"/>
      <c r="J78" s="33">
        <f t="shared" si="12"/>
        <v>-4.8374344196490726E-2</v>
      </c>
      <c r="K78" s="33">
        <f t="shared" si="13"/>
        <v>-5.3119008585973793E-2</v>
      </c>
      <c r="L78" s="33">
        <f t="shared" si="15"/>
        <v>-3.4345784379508415E-2</v>
      </c>
      <c r="M78" s="33">
        <f t="shared" si="14"/>
        <v>-2.5797125285024612E-2</v>
      </c>
      <c r="N78" s="33"/>
      <c r="O78" s="33"/>
      <c r="P78" s="33"/>
      <c r="Q78" s="33"/>
      <c r="AB78" t="str">
        <f t="shared" si="9"/>
        <v/>
      </c>
      <c r="AC78" s="24" t="s">
        <v>11</v>
      </c>
      <c r="AD78" s="24">
        <v>0.54102818226814775</v>
      </c>
    </row>
    <row r="79" spans="1:35" x14ac:dyDescent="0.2">
      <c r="A79" s="4">
        <v>34213</v>
      </c>
      <c r="B79" s="5">
        <v>16.138000000000002</v>
      </c>
      <c r="C79" s="6">
        <v>16.82</v>
      </c>
      <c r="D79" s="5">
        <v>16.0061</v>
      </c>
      <c r="E79" s="30"/>
      <c r="G79" s="33">
        <f t="shared" si="10"/>
        <v>-4.1647530484145684E-2</v>
      </c>
      <c r="H79" s="33">
        <f t="shared" si="11"/>
        <v>-1.6509808963812253E-2</v>
      </c>
      <c r="I79" s="33"/>
      <c r="J79" s="33">
        <f t="shared" si="12"/>
        <v>5.6481893109845487E-4</v>
      </c>
      <c r="K79" s="33">
        <f t="shared" si="13"/>
        <v>-4.8374344196490726E-2</v>
      </c>
      <c r="L79" s="33">
        <f t="shared" si="15"/>
        <v>4.0102144107990296E-4</v>
      </c>
      <c r="M79" s="33">
        <f t="shared" si="14"/>
        <v>-1.6910830404892156E-2</v>
      </c>
      <c r="N79" s="33"/>
      <c r="O79" s="33"/>
      <c r="P79" s="33"/>
      <c r="Q79" s="33"/>
      <c r="AB79" t="str">
        <f t="shared" si="9"/>
        <v/>
      </c>
      <c r="AC79" s="24" t="s">
        <v>12</v>
      </c>
      <c r="AD79" s="24">
        <v>0.4951310004949625</v>
      </c>
    </row>
    <row r="80" spans="1:35" x14ac:dyDescent="0.2">
      <c r="A80" s="4">
        <v>34243</v>
      </c>
      <c r="B80" s="5">
        <v>16.654299999999999</v>
      </c>
      <c r="C80" s="6">
        <v>16.559999999999999</v>
      </c>
      <c r="D80" s="5">
        <v>16.529299999999999</v>
      </c>
      <c r="E80" s="30"/>
      <c r="G80" s="33">
        <f t="shared" si="10"/>
        <v>3.1491701915472778E-2</v>
      </c>
      <c r="H80" s="33">
        <f t="shared" si="11"/>
        <v>-1.5578505587688448E-2</v>
      </c>
      <c r="I80" s="33"/>
      <c r="J80" s="33">
        <f t="shared" si="12"/>
        <v>-4.1647530484145684E-2</v>
      </c>
      <c r="K80" s="33">
        <f t="shared" si="13"/>
        <v>5.6481893109845487E-4</v>
      </c>
      <c r="L80" s="33">
        <f t="shared" si="15"/>
        <v>-2.9569746643743434E-2</v>
      </c>
      <c r="M80" s="33">
        <f t="shared" si="14"/>
        <v>1.3991241056054987E-2</v>
      </c>
      <c r="N80" s="33"/>
      <c r="O80" s="33"/>
      <c r="P80" s="33"/>
      <c r="Q80" s="33"/>
      <c r="AB80" t="str">
        <f t="shared" si="9"/>
        <v/>
      </c>
      <c r="AC80" s="24" t="s">
        <v>13</v>
      </c>
      <c r="AD80" s="24">
        <v>3.3076341669727033E-2</v>
      </c>
    </row>
    <row r="81" spans="1:35" ht="13.5" thickBot="1" x14ac:dyDescent="0.25">
      <c r="A81" s="4">
        <v>34274</v>
      </c>
      <c r="B81" s="5">
        <v>15.2864</v>
      </c>
      <c r="C81" s="6">
        <v>16.75</v>
      </c>
      <c r="D81" s="5">
        <v>15.0998</v>
      </c>
      <c r="E81" s="30"/>
      <c r="G81" s="33">
        <f t="shared" si="10"/>
        <v>-8.5704897128281943E-2</v>
      </c>
      <c r="H81" s="33">
        <f t="shared" si="11"/>
        <v>1.1408109313961967E-2</v>
      </c>
      <c r="I81" s="33"/>
      <c r="J81" s="33">
        <f t="shared" si="12"/>
        <v>3.1491701915472778E-2</v>
      </c>
      <c r="K81" s="33">
        <f t="shared" si="13"/>
        <v>-4.1647530484145684E-2</v>
      </c>
      <c r="L81" s="33">
        <f t="shared" si="15"/>
        <v>2.2359108359985672E-2</v>
      </c>
      <c r="M81" s="33">
        <f t="shared" si="14"/>
        <v>-1.0950999046023705E-2</v>
      </c>
      <c r="N81" s="33"/>
      <c r="O81" s="33"/>
      <c r="P81" s="33"/>
      <c r="Q81" s="33"/>
      <c r="AB81" t="str">
        <f t="shared" si="9"/>
        <v/>
      </c>
      <c r="AC81" s="25" t="s">
        <v>14</v>
      </c>
      <c r="AD81" s="25">
        <v>12</v>
      </c>
    </row>
    <row r="82" spans="1:35" x14ac:dyDescent="0.2">
      <c r="A82" s="4">
        <v>34304</v>
      </c>
      <c r="B82" s="5">
        <v>13.5525</v>
      </c>
      <c r="C82" s="6">
        <v>16.22</v>
      </c>
      <c r="D82" s="5">
        <v>13.535</v>
      </c>
      <c r="E82" s="30"/>
      <c r="G82" s="33">
        <f t="shared" si="10"/>
        <v>-0.1203925120611495</v>
      </c>
      <c r="H82" s="33">
        <f t="shared" si="11"/>
        <v>-3.2153209583808615E-2</v>
      </c>
      <c r="I82" s="33"/>
      <c r="J82" s="33">
        <f t="shared" si="12"/>
        <v>-8.5704897128281943E-2</v>
      </c>
      <c r="K82" s="33">
        <f t="shared" si="13"/>
        <v>3.1491701915472778E-2</v>
      </c>
      <c r="L82" s="33">
        <f t="shared" si="15"/>
        <v>-6.0850476961080174E-2</v>
      </c>
      <c r="M82" s="33">
        <f t="shared" si="14"/>
        <v>2.869726737727156E-2</v>
      </c>
      <c r="N82" s="33"/>
      <c r="O82" s="33"/>
      <c r="P82" s="33"/>
      <c r="Q82" s="33"/>
      <c r="AB82" t="str">
        <f t="shared" si="9"/>
        <v/>
      </c>
    </row>
    <row r="83" spans="1:35" ht="13.5" thickBot="1" x14ac:dyDescent="0.25">
      <c r="A83" s="4">
        <v>34335</v>
      </c>
      <c r="B83" s="5">
        <v>14.2607</v>
      </c>
      <c r="C83" s="6">
        <v>14.57</v>
      </c>
      <c r="D83" s="5">
        <v>14.2736</v>
      </c>
      <c r="E83" s="30"/>
      <c r="G83" s="33">
        <f t="shared" si="10"/>
        <v>5.0936469988045907E-2</v>
      </c>
      <c r="H83" s="33">
        <f t="shared" si="11"/>
        <v>-0.10728042848015333</v>
      </c>
      <c r="I83" s="33"/>
      <c r="J83" s="33">
        <f t="shared" si="12"/>
        <v>-0.1203925120611495</v>
      </c>
      <c r="K83" s="33">
        <f t="shared" si="13"/>
        <v>-8.5704897128281943E-2</v>
      </c>
      <c r="L83" s="33">
        <f t="shared" si="15"/>
        <v>-8.5478683563416133E-2</v>
      </c>
      <c r="M83" s="33">
        <f t="shared" si="14"/>
        <v>-2.1801744916737198E-2</v>
      </c>
      <c r="N83" s="33"/>
      <c r="O83" s="33"/>
      <c r="P83" s="33"/>
      <c r="Q83" s="33"/>
      <c r="AB83" t="str">
        <f t="shared" si="9"/>
        <v/>
      </c>
      <c r="AC83" t="s">
        <v>15</v>
      </c>
    </row>
    <row r="84" spans="1:35" x14ac:dyDescent="0.2">
      <c r="A84" s="4">
        <v>34366</v>
      </c>
      <c r="B84" s="5">
        <v>13.750999999999999</v>
      </c>
      <c r="C84" s="6">
        <v>14.83</v>
      </c>
      <c r="D84" s="5">
        <v>13.691800000000001</v>
      </c>
      <c r="E84" s="30"/>
      <c r="G84" s="33">
        <f t="shared" si="10"/>
        <v>-3.6395953399594436E-2</v>
      </c>
      <c r="H84" s="33">
        <f t="shared" si="11"/>
        <v>1.7687535942727154E-2</v>
      </c>
      <c r="I84" s="33"/>
      <c r="J84" s="33">
        <f t="shared" si="12"/>
        <v>5.0936469988045907E-2</v>
      </c>
      <c r="K84" s="33">
        <f t="shared" si="13"/>
        <v>-0.1203925120611495</v>
      </c>
      <c r="L84" s="33">
        <f t="shared" si="15"/>
        <v>3.6164893691512594E-2</v>
      </c>
      <c r="M84" s="33">
        <f t="shared" si="14"/>
        <v>-1.847735774878544E-2</v>
      </c>
      <c r="N84" s="33"/>
      <c r="O84" s="33"/>
      <c r="P84" s="33"/>
      <c r="Q84" s="33"/>
      <c r="AB84" t="str">
        <f t="shared" si="9"/>
        <v/>
      </c>
      <c r="AC84" s="26"/>
      <c r="AD84" s="26" t="s">
        <v>20</v>
      </c>
      <c r="AE84" s="26" t="s">
        <v>21</v>
      </c>
      <c r="AF84" s="26" t="s">
        <v>22</v>
      </c>
      <c r="AG84" s="26" t="s">
        <v>23</v>
      </c>
      <c r="AH84" s="26" t="s">
        <v>24</v>
      </c>
    </row>
    <row r="85" spans="1:35" x14ac:dyDescent="0.2">
      <c r="A85" s="10">
        <v>34394</v>
      </c>
      <c r="B85" s="5">
        <v>13.7463</v>
      </c>
      <c r="C85" s="11">
        <v>14.89</v>
      </c>
      <c r="D85" s="5">
        <v>13.9009</v>
      </c>
      <c r="E85" s="30"/>
      <c r="G85" s="33">
        <f t="shared" si="10"/>
        <v>-3.4185174877323206E-4</v>
      </c>
      <c r="H85" s="33">
        <f t="shared" si="11"/>
        <v>4.0376905460769736E-3</v>
      </c>
      <c r="I85" s="33"/>
      <c r="J85" s="33">
        <f t="shared" si="12"/>
        <v>-3.6395953399594436E-2</v>
      </c>
      <c r="K85" s="33">
        <f t="shared" si="13"/>
        <v>5.0936469988045907E-2</v>
      </c>
      <c r="L85" s="33">
        <f t="shared" si="15"/>
        <v>-2.5841126913712049E-2</v>
      </c>
      <c r="M85" s="33">
        <f t="shared" si="14"/>
        <v>2.9878817459789021E-2</v>
      </c>
      <c r="N85" s="33"/>
      <c r="O85" s="33"/>
      <c r="P85" s="33"/>
      <c r="Q85" s="33"/>
      <c r="AB85" t="str">
        <f t="shared" si="9"/>
        <v/>
      </c>
      <c r="AC85" s="24" t="s">
        <v>16</v>
      </c>
      <c r="AD85" s="24">
        <v>1</v>
      </c>
      <c r="AE85" s="24">
        <v>1.2896409287431708E-2</v>
      </c>
      <c r="AF85" s="24">
        <v>1.2896409287431708E-2</v>
      </c>
      <c r="AG85" s="24">
        <v>11.787830131745384</v>
      </c>
      <c r="AH85" s="24">
        <v>6.4025066195076002E-3</v>
      </c>
    </row>
    <row r="86" spans="1:35" x14ac:dyDescent="0.2">
      <c r="A86" s="10">
        <v>34425</v>
      </c>
      <c r="B86" s="5">
        <v>15.1983</v>
      </c>
      <c r="C86" s="12">
        <v>14.57</v>
      </c>
      <c r="D86" s="5">
        <v>15.2012</v>
      </c>
      <c r="E86" s="30"/>
      <c r="G86" s="33">
        <f t="shared" si="10"/>
        <v>0.10041388250013845</v>
      </c>
      <c r="H86" s="33">
        <f t="shared" si="11"/>
        <v>-2.1725226488804188E-2</v>
      </c>
      <c r="I86" s="33"/>
      <c r="J86" s="33">
        <f t="shared" si="12"/>
        <v>-3.4185174877323206E-4</v>
      </c>
      <c r="K86" s="33">
        <f t="shared" si="13"/>
        <v>-3.6395953399594436E-2</v>
      </c>
      <c r="L86" s="33">
        <f t="shared" si="15"/>
        <v>-2.4271474162899476E-4</v>
      </c>
      <c r="M86" s="33">
        <f t="shared" si="14"/>
        <v>-2.1482511747175193E-2</v>
      </c>
      <c r="N86" s="33"/>
      <c r="O86" s="33"/>
      <c r="P86" s="33"/>
      <c r="Q86" s="33"/>
      <c r="AB86" t="str">
        <f t="shared" si="9"/>
        <v/>
      </c>
      <c r="AC86" s="24" t="s">
        <v>17</v>
      </c>
      <c r="AD86" s="24">
        <v>10</v>
      </c>
      <c r="AE86" s="24">
        <v>1.0940443782525209E-2</v>
      </c>
      <c r="AF86" s="24">
        <v>1.0940443782525208E-3</v>
      </c>
      <c r="AG86" s="24"/>
      <c r="AH86" s="24"/>
    </row>
    <row r="87" spans="1:35" ht="13.5" thickBot="1" x14ac:dyDescent="0.25">
      <c r="A87" s="10">
        <v>34455</v>
      </c>
      <c r="B87" s="5">
        <v>16.349299999999999</v>
      </c>
      <c r="C87" s="12">
        <v>15.39</v>
      </c>
      <c r="D87" s="5">
        <v>16.161899999999999</v>
      </c>
      <c r="E87" s="30"/>
      <c r="G87" s="33">
        <f t="shared" si="10"/>
        <v>7.3001503478909921E-2</v>
      </c>
      <c r="H87" s="33">
        <f t="shared" si="11"/>
        <v>5.4753327643674354E-2</v>
      </c>
      <c r="I87" s="33"/>
      <c r="J87" s="33">
        <f t="shared" si="12"/>
        <v>0.10041388250013845</v>
      </c>
      <c r="K87" s="33">
        <f t="shared" si="13"/>
        <v>-3.4185174877323206E-4</v>
      </c>
      <c r="L87" s="33">
        <f t="shared" si="15"/>
        <v>7.1293856575098305E-2</v>
      </c>
      <c r="M87" s="33">
        <f t="shared" si="14"/>
        <v>-1.6540528931423951E-2</v>
      </c>
      <c r="N87" s="33"/>
      <c r="O87" s="33"/>
      <c r="P87" s="33"/>
      <c r="Q87" s="33"/>
      <c r="AB87" t="str">
        <f t="shared" si="9"/>
        <v/>
      </c>
      <c r="AC87" s="25" t="s">
        <v>18</v>
      </c>
      <c r="AD87" s="25">
        <v>11</v>
      </c>
      <c r="AE87" s="25">
        <v>2.3836853069956917E-2</v>
      </c>
      <c r="AF87" s="25"/>
      <c r="AG87" s="25"/>
      <c r="AH87" s="25"/>
    </row>
    <row r="88" spans="1:35" ht="13.5" thickBot="1" x14ac:dyDescent="0.25">
      <c r="A88" s="10">
        <v>34486</v>
      </c>
      <c r="B88" s="5">
        <v>17.085000000000001</v>
      </c>
      <c r="C88" s="12">
        <v>16.32</v>
      </c>
      <c r="D88" s="5">
        <v>16.7502</v>
      </c>
      <c r="E88" s="30"/>
      <c r="G88" s="33">
        <f t="shared" si="10"/>
        <v>4.4015802596172542E-2</v>
      </c>
      <c r="H88" s="33">
        <f t="shared" si="11"/>
        <v>5.8673401685173036E-2</v>
      </c>
      <c r="I88" s="33"/>
      <c r="J88" s="33">
        <f t="shared" si="12"/>
        <v>7.3001503478909921E-2</v>
      </c>
      <c r="K88" s="33">
        <f t="shared" si="13"/>
        <v>0.10041388250013845</v>
      </c>
      <c r="L88" s="33">
        <f t="shared" si="15"/>
        <v>5.183106747002604E-2</v>
      </c>
      <c r="M88" s="33">
        <f t="shared" si="14"/>
        <v>6.842334215146996E-3</v>
      </c>
      <c r="N88" s="33"/>
      <c r="O88" s="33"/>
      <c r="P88" s="33"/>
      <c r="Q88" s="33"/>
      <c r="AB88" t="str">
        <f t="shared" si="9"/>
        <v/>
      </c>
    </row>
    <row r="89" spans="1:35" x14ac:dyDescent="0.2">
      <c r="A89" s="10">
        <v>34516</v>
      </c>
      <c r="B89" s="5">
        <v>18.0869</v>
      </c>
      <c r="C89" s="12">
        <v>17.149999999999999</v>
      </c>
      <c r="D89" s="5">
        <v>17.5717</v>
      </c>
      <c r="E89" s="30"/>
      <c r="G89" s="33">
        <f t="shared" si="10"/>
        <v>5.6987033759975568E-2</v>
      </c>
      <c r="H89" s="33">
        <f t="shared" si="11"/>
        <v>4.9606824075987904E-2</v>
      </c>
      <c r="I89" s="33"/>
      <c r="J89" s="33">
        <f t="shared" si="12"/>
        <v>4.4015802596172542E-2</v>
      </c>
      <c r="K89" s="33">
        <f t="shared" si="13"/>
        <v>7.3001503478909921E-2</v>
      </c>
      <c r="L89" s="33">
        <f t="shared" si="15"/>
        <v>3.1251219843282503E-2</v>
      </c>
      <c r="M89" s="33">
        <f t="shared" si="14"/>
        <v>1.8355604232705401E-2</v>
      </c>
      <c r="N89" s="33"/>
      <c r="O89" s="33"/>
      <c r="P89" s="33"/>
      <c r="Q89" s="33"/>
      <c r="AB89" t="str">
        <f t="shared" si="9"/>
        <v/>
      </c>
      <c r="AC89" s="26"/>
      <c r="AD89" s="26" t="s">
        <v>25</v>
      </c>
      <c r="AE89" s="26" t="s">
        <v>13</v>
      </c>
      <c r="AF89" s="26" t="s">
        <v>26</v>
      </c>
      <c r="AG89" s="26" t="s">
        <v>27</v>
      </c>
      <c r="AH89" s="26" t="s">
        <v>28</v>
      </c>
      <c r="AI89" s="26" t="s">
        <v>29</v>
      </c>
    </row>
    <row r="90" spans="1:35" x14ac:dyDescent="0.2">
      <c r="A90" s="10">
        <v>34547</v>
      </c>
      <c r="B90" s="5">
        <v>16.941500000000001</v>
      </c>
      <c r="C90" s="12">
        <v>18.27</v>
      </c>
      <c r="D90" s="5">
        <v>16.686299999999999</v>
      </c>
      <c r="E90" s="30"/>
      <c r="G90" s="33">
        <f t="shared" si="10"/>
        <v>-6.5421686207628282E-2</v>
      </c>
      <c r="H90" s="33">
        <f t="shared" si="11"/>
        <v>6.3262196777966531E-2</v>
      </c>
      <c r="I90" s="33"/>
      <c r="J90" s="33">
        <f t="shared" si="12"/>
        <v>5.6987033759975568E-2</v>
      </c>
      <c r="K90" s="33">
        <f t="shared" si="13"/>
        <v>4.4015802596172542E-2</v>
      </c>
      <c r="L90" s="33">
        <f t="shared" si="15"/>
        <v>4.0460793969582652E-2</v>
      </c>
      <c r="M90" s="33">
        <f t="shared" si="14"/>
        <v>2.2801402808383879E-2</v>
      </c>
      <c r="N90" s="33"/>
      <c r="O90" s="33"/>
      <c r="P90" s="33"/>
      <c r="Q90" s="33"/>
      <c r="AB90" t="str">
        <f t="shared" si="9"/>
        <v/>
      </c>
      <c r="AC90" s="24" t="s">
        <v>19</v>
      </c>
      <c r="AD90" s="24">
        <v>-2.1263015759935777E-2</v>
      </c>
      <c r="AE90" s="24">
        <v>9.6587596960025952E-3</v>
      </c>
      <c r="AF90" s="24">
        <v>-2.2014230014166061</v>
      </c>
      <c r="AG90" s="24">
        <v>5.231490918942934E-2</v>
      </c>
      <c r="AH90" s="24">
        <v>-4.2784077224751971E-2</v>
      </c>
      <c r="AI90" s="24">
        <v>2.5804570488041287E-4</v>
      </c>
    </row>
    <row r="91" spans="1:35" ht="13.5" thickBot="1" x14ac:dyDescent="0.25">
      <c r="A91" s="10">
        <v>34578</v>
      </c>
      <c r="B91" s="5">
        <v>16.077500000000001</v>
      </c>
      <c r="C91" s="12">
        <v>18.29</v>
      </c>
      <c r="D91" s="5">
        <v>15.849500000000001</v>
      </c>
      <c r="E91" s="30"/>
      <c r="G91" s="33">
        <f t="shared" si="10"/>
        <v>-5.2345454092721372E-2</v>
      </c>
      <c r="H91" s="33">
        <f t="shared" si="11"/>
        <v>1.0940920128590542E-3</v>
      </c>
      <c r="I91" s="33"/>
      <c r="J91" s="33">
        <f t="shared" si="12"/>
        <v>-6.5421686207628282E-2</v>
      </c>
      <c r="K91" s="33">
        <f t="shared" si="13"/>
        <v>5.6987033759975568E-2</v>
      </c>
      <c r="L91" s="33">
        <f t="shared" si="15"/>
        <v>-4.6449397207416081E-2</v>
      </c>
      <c r="M91" s="33">
        <f t="shared" si="14"/>
        <v>4.7543489220275133E-2</v>
      </c>
      <c r="N91" s="33"/>
      <c r="O91" s="33"/>
      <c r="P91" s="33"/>
      <c r="Q91" s="33"/>
      <c r="AB91">
        <f t="shared" si="9"/>
        <v>0.42432810880272653</v>
      </c>
      <c r="AC91" s="25" t="s">
        <v>32</v>
      </c>
      <c r="AD91" s="25">
        <v>0.42432810880272653</v>
      </c>
      <c r="AE91" s="25">
        <v>0.12359043684619479</v>
      </c>
      <c r="AF91" s="25">
        <v>3.433340957689083</v>
      </c>
      <c r="AG91" s="25">
        <v>6.4025066195075985E-3</v>
      </c>
      <c r="AH91" s="25">
        <v>0.14895140707867038</v>
      </c>
      <c r="AI91" s="25">
        <v>0.69970481052678268</v>
      </c>
    </row>
    <row r="92" spans="1:35" x14ac:dyDescent="0.2">
      <c r="A92" s="10">
        <v>34608</v>
      </c>
      <c r="B92" s="5">
        <v>16.588999999999999</v>
      </c>
      <c r="C92" s="12">
        <v>17.63</v>
      </c>
      <c r="D92" s="5">
        <v>16.470700000000001</v>
      </c>
      <c r="E92" s="30"/>
      <c r="G92" s="33">
        <f t="shared" si="10"/>
        <v>3.1319046083256613E-2</v>
      </c>
      <c r="H92" s="33">
        <f t="shared" si="11"/>
        <v>-3.6752465992995441E-2</v>
      </c>
      <c r="I92" s="33"/>
      <c r="J92" s="33">
        <f t="shared" si="12"/>
        <v>-5.2345454092721372E-2</v>
      </c>
      <c r="K92" s="33">
        <f t="shared" si="13"/>
        <v>-6.5421686207628282E-2</v>
      </c>
      <c r="L92" s="33">
        <f t="shared" si="15"/>
        <v>-3.7165272405832173E-2</v>
      </c>
      <c r="M92" s="33">
        <f t="shared" si="14"/>
        <v>4.1280641283673175E-4</v>
      </c>
      <c r="N92" s="33"/>
      <c r="O92" s="33"/>
      <c r="P92" s="33"/>
      <c r="Q92" s="33"/>
      <c r="AB92" t="str">
        <f t="shared" si="9"/>
        <v/>
      </c>
      <c r="AC92" t="s">
        <v>8</v>
      </c>
    </row>
    <row r="93" spans="1:35" ht="13.5" thickBot="1" x14ac:dyDescent="0.25">
      <c r="A93" s="10">
        <v>34639</v>
      </c>
      <c r="B93" s="5">
        <v>17.457999999999998</v>
      </c>
      <c r="C93" s="12">
        <v>17.350000000000001</v>
      </c>
      <c r="D93" s="5">
        <v>17.2684</v>
      </c>
      <c r="E93" s="30"/>
      <c r="G93" s="33">
        <f t="shared" si="10"/>
        <v>5.105817120302001E-2</v>
      </c>
      <c r="H93" s="33">
        <f t="shared" si="11"/>
        <v>-1.6009490016910495E-2</v>
      </c>
      <c r="I93" s="33"/>
      <c r="J93" s="33">
        <f t="shared" si="12"/>
        <v>3.1319046083256613E-2</v>
      </c>
      <c r="K93" s="33">
        <f t="shared" si="13"/>
        <v>-5.2345454092721372E-2</v>
      </c>
      <c r="L93" s="33">
        <f t="shared" si="15"/>
        <v>2.2236522719112195E-2</v>
      </c>
      <c r="M93" s="33">
        <f t="shared" si="14"/>
        <v>-3.824601273602269E-2</v>
      </c>
      <c r="N93" s="33"/>
      <c r="O93" s="33"/>
      <c r="P93" s="33"/>
      <c r="Q93" s="33"/>
      <c r="AB93" t="str">
        <f t="shared" si="9"/>
        <v/>
      </c>
    </row>
    <row r="94" spans="1:35" x14ac:dyDescent="0.2">
      <c r="A94" s="10">
        <v>34669</v>
      </c>
      <c r="B94" s="5">
        <v>16.031400000000001</v>
      </c>
      <c r="C94" s="12">
        <v>17.829999999999998</v>
      </c>
      <c r="D94" s="5">
        <v>15.839499999999999</v>
      </c>
      <c r="E94" s="30"/>
      <c r="G94" s="33">
        <f t="shared" si="10"/>
        <v>-8.5248697260742468E-2</v>
      </c>
      <c r="H94" s="33">
        <f t="shared" si="11"/>
        <v>2.7289925482180667E-2</v>
      </c>
      <c r="I94" s="33"/>
      <c r="J94" s="33">
        <f t="shared" si="12"/>
        <v>5.105817120302001E-2</v>
      </c>
      <c r="K94" s="33">
        <f t="shared" si="13"/>
        <v>3.1319046083256613E-2</v>
      </c>
      <c r="L94" s="33">
        <f t="shared" si="15"/>
        <v>3.6251301554144202E-2</v>
      </c>
      <c r="M94" s="33">
        <f t="shared" si="14"/>
        <v>-8.9613760719635359E-3</v>
      </c>
      <c r="N94" s="33"/>
      <c r="O94" s="33"/>
      <c r="P94" s="33"/>
      <c r="Q94" s="33"/>
      <c r="AB94" t="str">
        <f t="shared" si="9"/>
        <v/>
      </c>
      <c r="AC94" s="27" t="s">
        <v>9</v>
      </c>
      <c r="AD94" s="27"/>
    </row>
    <row r="95" spans="1:35" x14ac:dyDescent="0.2">
      <c r="A95" s="10">
        <v>34700</v>
      </c>
      <c r="B95" s="5">
        <v>16.671399999999998</v>
      </c>
      <c r="C95" s="12">
        <v>17.649999999999999</v>
      </c>
      <c r="D95" s="5">
        <v>16.585699999999999</v>
      </c>
      <c r="E95" s="30"/>
      <c r="G95" s="33">
        <f t="shared" si="10"/>
        <v>3.9145377387254723E-2</v>
      </c>
      <c r="H95" s="33">
        <f t="shared" si="11"/>
        <v>-1.0146648495743229E-2</v>
      </c>
      <c r="I95" s="33"/>
      <c r="J95" s="33">
        <f t="shared" si="12"/>
        <v>-8.5248697260742468E-2</v>
      </c>
      <c r="K95" s="33">
        <f t="shared" si="13"/>
        <v>5.105817120302001E-2</v>
      </c>
      <c r="L95" s="33">
        <f t="shared" si="15"/>
        <v>-6.0526575055127152E-2</v>
      </c>
      <c r="M95" s="33">
        <f t="shared" si="14"/>
        <v>5.037992655938392E-2</v>
      </c>
      <c r="N95" s="33"/>
      <c r="O95" s="33"/>
      <c r="P95" s="33"/>
      <c r="Q95" s="33"/>
      <c r="AB95" t="str">
        <f t="shared" si="9"/>
        <v/>
      </c>
      <c r="AC95" s="24" t="s">
        <v>10</v>
      </c>
      <c r="AD95" s="24">
        <v>0.76576910035508838</v>
      </c>
    </row>
    <row r="96" spans="1:35" x14ac:dyDescent="0.2">
      <c r="A96" s="10">
        <v>34731</v>
      </c>
      <c r="B96" s="5">
        <v>17.315000000000001</v>
      </c>
      <c r="C96" s="12">
        <v>17.989999999999998</v>
      </c>
      <c r="D96" s="5">
        <v>17.145</v>
      </c>
      <c r="E96" s="30"/>
      <c r="G96" s="33">
        <f t="shared" si="10"/>
        <v>3.7878501414715188E-2</v>
      </c>
      <c r="H96" s="33">
        <f t="shared" si="11"/>
        <v>1.9080264583135904E-2</v>
      </c>
      <c r="I96" s="33"/>
      <c r="J96" s="33">
        <f t="shared" si="12"/>
        <v>3.9145377387254723E-2</v>
      </c>
      <c r="K96" s="33">
        <f t="shared" si="13"/>
        <v>-8.5248697260742468E-2</v>
      </c>
      <c r="L96" s="33">
        <f t="shared" si="15"/>
        <v>2.7793217944950852E-2</v>
      </c>
      <c r="M96" s="33">
        <f t="shared" si="14"/>
        <v>-8.7129533618149485E-3</v>
      </c>
      <c r="N96" s="33"/>
      <c r="O96" s="33"/>
      <c r="P96" s="33"/>
      <c r="Q96" s="33"/>
      <c r="AB96" t="str">
        <f t="shared" si="9"/>
        <v/>
      </c>
      <c r="AC96" s="24" t="s">
        <v>11</v>
      </c>
      <c r="AD96" s="24">
        <v>0.58640231505864138</v>
      </c>
    </row>
    <row r="97" spans="1:35" x14ac:dyDescent="0.2">
      <c r="A97" s="10">
        <v>34759</v>
      </c>
      <c r="B97" s="5">
        <v>17.2135</v>
      </c>
      <c r="C97" s="12">
        <v>18.559999999999999</v>
      </c>
      <c r="D97" s="5">
        <v>16.9815</v>
      </c>
      <c r="E97" s="30"/>
      <c r="G97" s="33">
        <f t="shared" si="10"/>
        <v>-5.8792181741964267E-3</v>
      </c>
      <c r="H97" s="33">
        <f t="shared" si="11"/>
        <v>3.1192679395612887E-2</v>
      </c>
      <c r="I97" s="33"/>
      <c r="J97" s="33">
        <f t="shared" si="12"/>
        <v>3.7878501414715188E-2</v>
      </c>
      <c r="K97" s="33">
        <f t="shared" si="13"/>
        <v>3.9145377387254723E-2</v>
      </c>
      <c r="L97" s="33">
        <f t="shared" si="15"/>
        <v>2.689373600444778E-2</v>
      </c>
      <c r="M97" s="33">
        <f t="shared" si="14"/>
        <v>4.2989433911651068E-3</v>
      </c>
      <c r="N97" s="33"/>
      <c r="O97" s="33"/>
      <c r="P97" s="33"/>
      <c r="Q97" s="33"/>
      <c r="AB97" t="str">
        <f t="shared" si="9"/>
        <v/>
      </c>
      <c r="AC97" s="24" t="s">
        <v>12</v>
      </c>
      <c r="AD97" s="24">
        <v>0.54504254656450546</v>
      </c>
    </row>
    <row r="98" spans="1:35" x14ac:dyDescent="0.2">
      <c r="A98" s="10">
        <v>34790</v>
      </c>
      <c r="B98" s="5">
        <v>18.836300000000001</v>
      </c>
      <c r="C98" s="12">
        <v>18.71</v>
      </c>
      <c r="D98" s="5">
        <v>18.6389</v>
      </c>
      <c r="E98" s="30"/>
      <c r="G98" s="33">
        <f t="shared" si="10"/>
        <v>9.0091899522683469E-2</v>
      </c>
      <c r="H98" s="33">
        <f t="shared" si="11"/>
        <v>8.0494129279437936E-3</v>
      </c>
      <c r="I98" s="33"/>
      <c r="J98" s="33">
        <f t="shared" si="12"/>
        <v>-5.8792181741964267E-3</v>
      </c>
      <c r="K98" s="33">
        <f t="shared" si="13"/>
        <v>3.7878501414715188E-2</v>
      </c>
      <c r="L98" s="33">
        <f t="shared" si="15"/>
        <v>-4.1742449036794626E-3</v>
      </c>
      <c r="M98" s="33">
        <f t="shared" si="14"/>
        <v>1.2223657831623255E-2</v>
      </c>
      <c r="N98" s="33"/>
      <c r="O98" s="33"/>
      <c r="P98" s="33"/>
      <c r="Q98" s="33"/>
      <c r="AB98" t="str">
        <f t="shared" si="9"/>
        <v/>
      </c>
      <c r="AC98" s="24" t="s">
        <v>13</v>
      </c>
      <c r="AD98" s="24">
        <v>4.2841611146564464E-2</v>
      </c>
    </row>
    <row r="99" spans="1:35" ht="13.5" thickBot="1" x14ac:dyDescent="0.25">
      <c r="A99" s="10">
        <v>34820</v>
      </c>
      <c r="B99" s="5">
        <v>18.734300000000001</v>
      </c>
      <c r="C99" s="12">
        <v>19.329999999999998</v>
      </c>
      <c r="D99" s="5">
        <v>18.336600000000001</v>
      </c>
      <c r="E99" s="30"/>
      <c r="G99" s="33">
        <f t="shared" ref="G99:G152" si="16">LN(B99/B98)</f>
        <v>-5.4297908791567668E-3</v>
      </c>
      <c r="H99" s="33">
        <f t="shared" ref="H99:H152" si="17">LN(C99/C98)</f>
        <v>3.2600152934241226E-2</v>
      </c>
      <c r="I99" s="33"/>
      <c r="J99" s="33">
        <f t="shared" si="12"/>
        <v>9.0091899522683469E-2</v>
      </c>
      <c r="K99" s="33">
        <f t="shared" si="13"/>
        <v>-5.8792181741964267E-3</v>
      </c>
      <c r="L99" s="33">
        <f t="shared" si="15"/>
        <v>6.3965248661105256E-2</v>
      </c>
      <c r="M99" s="33">
        <f t="shared" si="14"/>
        <v>-3.136509572686403E-2</v>
      </c>
      <c r="N99" s="33"/>
      <c r="O99" s="33"/>
      <c r="P99" s="33"/>
      <c r="Q99" s="33"/>
      <c r="AB99" t="str">
        <f t="shared" si="9"/>
        <v/>
      </c>
      <c r="AC99" s="25" t="s">
        <v>14</v>
      </c>
      <c r="AD99" s="25">
        <v>12</v>
      </c>
    </row>
    <row r="100" spans="1:35" x14ac:dyDescent="0.2">
      <c r="A100" s="10">
        <v>34851</v>
      </c>
      <c r="B100" s="5">
        <v>17.3627</v>
      </c>
      <c r="C100" s="12">
        <v>19.489999999999998</v>
      </c>
      <c r="D100" s="5">
        <v>17.339500000000001</v>
      </c>
      <c r="E100" s="30"/>
      <c r="G100" s="33">
        <f t="shared" si="16"/>
        <v>-7.6031841231123776E-2</v>
      </c>
      <c r="H100" s="33">
        <f t="shared" si="17"/>
        <v>8.2432202992298309E-3</v>
      </c>
      <c r="I100" s="33"/>
      <c r="J100" s="33">
        <f t="shared" si="12"/>
        <v>-5.4297908791567668E-3</v>
      </c>
      <c r="K100" s="33">
        <f t="shared" si="13"/>
        <v>9.0091899522683469E-2</v>
      </c>
      <c r="L100" s="33">
        <f t="shared" si="15"/>
        <v>-3.8551515242013041E-3</v>
      </c>
      <c r="M100" s="33">
        <f t="shared" si="14"/>
        <v>1.2098371823431136E-2</v>
      </c>
      <c r="N100" s="33"/>
      <c r="O100" s="33"/>
      <c r="P100" s="33"/>
      <c r="Q100" s="33"/>
      <c r="AB100" t="str">
        <f t="shared" si="9"/>
        <v/>
      </c>
    </row>
    <row r="101" spans="1:35" ht="13.5" thickBot="1" x14ac:dyDescent="0.25">
      <c r="A101" s="10">
        <v>34881</v>
      </c>
      <c r="B101" s="5">
        <v>16.047599999999999</v>
      </c>
      <c r="C101" s="12">
        <v>18.45</v>
      </c>
      <c r="D101" s="5">
        <v>15.794499999999999</v>
      </c>
      <c r="E101" s="30"/>
      <c r="G101" s="33">
        <f t="shared" si="16"/>
        <v>-7.8764921407977723E-2</v>
      </c>
      <c r="H101" s="33">
        <f t="shared" si="17"/>
        <v>-5.4837143032933175E-2</v>
      </c>
      <c r="I101" s="33"/>
      <c r="J101" s="33">
        <f t="shared" si="12"/>
        <v>-7.6031841231123776E-2</v>
      </c>
      <c r="K101" s="33">
        <f t="shared" si="13"/>
        <v>-5.4297908791567668E-3</v>
      </c>
      <c r="L101" s="33">
        <f t="shared" si="15"/>
        <v>-5.3982607274097878E-2</v>
      </c>
      <c r="M101" s="33">
        <f t="shared" si="14"/>
        <v>-8.545357588352967E-4</v>
      </c>
      <c r="N101" s="33"/>
      <c r="O101" s="33"/>
      <c r="P101" s="33"/>
      <c r="Q101" s="33"/>
      <c r="AB101" t="str">
        <f t="shared" si="9"/>
        <v/>
      </c>
      <c r="AC101" t="s">
        <v>15</v>
      </c>
    </row>
    <row r="102" spans="1:35" x14ac:dyDescent="0.2">
      <c r="A102" s="10">
        <v>34912</v>
      </c>
      <c r="B102" s="5">
        <v>16.232399999999998</v>
      </c>
      <c r="C102" s="12">
        <v>17.38</v>
      </c>
      <c r="D102" s="5">
        <v>16.0413</v>
      </c>
      <c r="E102" s="30"/>
      <c r="G102" s="33">
        <f t="shared" si="16"/>
        <v>1.144993921639733E-2</v>
      </c>
      <c r="H102" s="33">
        <f t="shared" si="17"/>
        <v>-5.9744250649290245E-2</v>
      </c>
      <c r="I102" s="33"/>
      <c r="J102" s="33">
        <f t="shared" si="12"/>
        <v>-7.8764921407977723E-2</v>
      </c>
      <c r="K102" s="33">
        <f t="shared" si="13"/>
        <v>-7.6031841231123776E-2</v>
      </c>
      <c r="L102" s="33">
        <f t="shared" si="15"/>
        <v>-5.5923094199664181E-2</v>
      </c>
      <c r="M102" s="33">
        <f t="shared" si="14"/>
        <v>-3.8211564496260647E-3</v>
      </c>
      <c r="N102" s="33"/>
      <c r="O102" s="33"/>
      <c r="P102" s="33"/>
      <c r="Q102" s="33"/>
      <c r="AB102" t="str">
        <f t="shared" si="9"/>
        <v/>
      </c>
      <c r="AC102" s="26"/>
      <c r="AD102" s="26" t="s">
        <v>20</v>
      </c>
      <c r="AE102" s="26" t="s">
        <v>21</v>
      </c>
      <c r="AF102" s="26" t="s">
        <v>22</v>
      </c>
      <c r="AG102" s="26" t="s">
        <v>23</v>
      </c>
      <c r="AH102" s="26" t="s">
        <v>24</v>
      </c>
    </row>
    <row r="103" spans="1:35" x14ac:dyDescent="0.2">
      <c r="A103" s="10">
        <v>34943</v>
      </c>
      <c r="B103" s="5">
        <v>16.686699999999998</v>
      </c>
      <c r="C103" s="12">
        <v>17.21</v>
      </c>
      <c r="D103" s="5">
        <v>16.6967</v>
      </c>
      <c r="E103" s="30"/>
      <c r="G103" s="33">
        <f t="shared" si="16"/>
        <v>2.7602750035388392E-2</v>
      </c>
      <c r="H103" s="33">
        <f t="shared" si="17"/>
        <v>-9.8295096137977975E-3</v>
      </c>
      <c r="I103" s="33"/>
      <c r="J103" s="33">
        <f t="shared" si="12"/>
        <v>1.144993921639733E-2</v>
      </c>
      <c r="K103" s="33">
        <f t="shared" si="13"/>
        <v>-7.8764921407977723E-2</v>
      </c>
      <c r="L103" s="33">
        <f t="shared" si="15"/>
        <v>8.1294568436421043E-3</v>
      </c>
      <c r="M103" s="33">
        <f t="shared" si="14"/>
        <v>-1.7958966457439902E-2</v>
      </c>
      <c r="N103" s="33"/>
      <c r="O103" s="33"/>
      <c r="P103" s="33"/>
      <c r="Q103" s="33"/>
      <c r="AB103" t="str">
        <f t="shared" si="9"/>
        <v/>
      </c>
      <c r="AC103" s="24" t="s">
        <v>16</v>
      </c>
      <c r="AD103" s="24">
        <v>1</v>
      </c>
      <c r="AE103" s="24">
        <v>2.6022508975578937E-2</v>
      </c>
      <c r="AF103" s="24">
        <v>2.6022508975578937E-2</v>
      </c>
      <c r="AG103" s="24">
        <v>14.178085042758006</v>
      </c>
      <c r="AH103" s="24">
        <v>3.6894177317886774E-3</v>
      </c>
    </row>
    <row r="104" spans="1:35" x14ac:dyDescent="0.2">
      <c r="A104" s="10">
        <v>34973</v>
      </c>
      <c r="B104" s="5">
        <v>16.1889</v>
      </c>
      <c r="C104" s="12">
        <v>17.41</v>
      </c>
      <c r="D104" s="5">
        <v>16.0943</v>
      </c>
      <c r="E104" s="30"/>
      <c r="G104" s="33">
        <f t="shared" si="16"/>
        <v>-3.0286172729897278E-2</v>
      </c>
      <c r="H104" s="33">
        <f t="shared" si="17"/>
        <v>1.1554143556649509E-2</v>
      </c>
      <c r="I104" s="33"/>
      <c r="J104" s="33">
        <f t="shared" si="12"/>
        <v>2.7602750035388392E-2</v>
      </c>
      <c r="K104" s="33">
        <f t="shared" si="13"/>
        <v>1.144993921639733E-2</v>
      </c>
      <c r="L104" s="33">
        <f t="shared" si="15"/>
        <v>1.9597952525125757E-2</v>
      </c>
      <c r="M104" s="33">
        <f t="shared" si="14"/>
        <v>-8.0438089684762484E-3</v>
      </c>
      <c r="N104" s="33"/>
      <c r="O104" s="33"/>
      <c r="P104" s="33"/>
      <c r="Q104" s="33"/>
      <c r="AB104" t="str">
        <f t="shared" si="9"/>
        <v/>
      </c>
      <c r="AC104" s="24" t="s">
        <v>17</v>
      </c>
      <c r="AD104" s="24">
        <v>10</v>
      </c>
      <c r="AE104" s="24">
        <v>1.8354036456334363E-2</v>
      </c>
      <c r="AF104" s="24">
        <v>1.8354036456334362E-3</v>
      </c>
      <c r="AG104" s="24"/>
      <c r="AH104" s="24"/>
    </row>
    <row r="105" spans="1:35" ht="13.5" thickBot="1" x14ac:dyDescent="0.25">
      <c r="A105" s="10">
        <v>35004</v>
      </c>
      <c r="B105" s="5">
        <v>16.909099999999999</v>
      </c>
      <c r="C105" s="12">
        <v>17.100000000000001</v>
      </c>
      <c r="D105" s="5">
        <v>16.820900000000002</v>
      </c>
      <c r="E105" s="30"/>
      <c r="G105" s="33">
        <f t="shared" si="16"/>
        <v>4.3526116342592222E-2</v>
      </c>
      <c r="H105" s="33">
        <f t="shared" si="17"/>
        <v>-1.7966290271483491E-2</v>
      </c>
      <c r="I105" s="33"/>
      <c r="J105" s="33">
        <f t="shared" si="12"/>
        <v>-3.0286172729897278E-2</v>
      </c>
      <c r="K105" s="33">
        <f t="shared" si="13"/>
        <v>2.7602750035388392E-2</v>
      </c>
      <c r="L105" s="33">
        <f t="shared" si="15"/>
        <v>-2.1503182638227068E-2</v>
      </c>
      <c r="M105" s="33">
        <f t="shared" si="14"/>
        <v>3.5368923667435763E-3</v>
      </c>
      <c r="N105" s="33"/>
      <c r="O105" s="33"/>
      <c r="P105" s="33"/>
      <c r="Q105" s="33"/>
      <c r="AB105" t="str">
        <f t="shared" si="9"/>
        <v/>
      </c>
      <c r="AC105" s="25" t="s">
        <v>18</v>
      </c>
      <c r="AD105" s="25">
        <v>11</v>
      </c>
      <c r="AE105" s="25">
        <v>4.43765454319133E-2</v>
      </c>
      <c r="AF105" s="25"/>
      <c r="AG105" s="25"/>
      <c r="AH105" s="25"/>
    </row>
    <row r="106" spans="1:35" ht="13.5" thickBot="1" x14ac:dyDescent="0.25">
      <c r="A106" s="10">
        <v>35034</v>
      </c>
      <c r="B106" s="5">
        <v>18.233499999999999</v>
      </c>
      <c r="C106" s="12">
        <v>17.55</v>
      </c>
      <c r="D106" s="5">
        <v>18.004000000000001</v>
      </c>
      <c r="E106" s="30"/>
      <c r="G106" s="33">
        <f t="shared" si="16"/>
        <v>7.5408622936778982E-2</v>
      </c>
      <c r="H106" s="33">
        <f t="shared" si="17"/>
        <v>2.5975486403260521E-2</v>
      </c>
      <c r="I106" s="33"/>
      <c r="J106" s="33">
        <f t="shared" si="12"/>
        <v>4.3526116342592222E-2</v>
      </c>
      <c r="K106" s="33">
        <f t="shared" si="13"/>
        <v>-3.0286172729897278E-2</v>
      </c>
      <c r="L106" s="33">
        <f t="shared" si="15"/>
        <v>3.0903542603240478E-2</v>
      </c>
      <c r="M106" s="33">
        <f t="shared" si="14"/>
        <v>-4.9280561999799563E-3</v>
      </c>
      <c r="N106" s="33"/>
      <c r="O106" s="33"/>
      <c r="P106" s="33"/>
      <c r="Q106" s="33"/>
      <c r="AB106" t="str">
        <f t="shared" si="9"/>
        <v/>
      </c>
    </row>
    <row r="107" spans="1:35" x14ac:dyDescent="0.2">
      <c r="A107" s="10">
        <v>35065</v>
      </c>
      <c r="B107" s="5">
        <v>18.052299999999999</v>
      </c>
      <c r="C107" s="12">
        <v>18.87</v>
      </c>
      <c r="D107" s="5">
        <v>17.925000000000001</v>
      </c>
      <c r="E107" s="30"/>
      <c r="G107" s="33">
        <f t="shared" si="16"/>
        <v>-9.9874610019948917E-3</v>
      </c>
      <c r="H107" s="33">
        <f t="shared" si="17"/>
        <v>7.2519409468583984E-2</v>
      </c>
      <c r="I107" s="33"/>
      <c r="J107" s="33">
        <f t="shared" si="12"/>
        <v>7.5408622936778982E-2</v>
      </c>
      <c r="K107" s="33">
        <f t="shared" si="13"/>
        <v>4.3526116342592222E-2</v>
      </c>
      <c r="L107" s="33">
        <f t="shared" si="15"/>
        <v>5.3540122285113075E-2</v>
      </c>
      <c r="M107" s="33">
        <f t="shared" si="14"/>
        <v>1.897928718347091E-2</v>
      </c>
      <c r="N107" s="33"/>
      <c r="O107" s="33"/>
      <c r="P107" s="33"/>
      <c r="Q107" s="33"/>
      <c r="AB107" t="str">
        <f t="shared" si="9"/>
        <v/>
      </c>
      <c r="AC107" s="26"/>
      <c r="AD107" s="26" t="s">
        <v>25</v>
      </c>
      <c r="AE107" s="26" t="s">
        <v>13</v>
      </c>
      <c r="AF107" s="26" t="s">
        <v>26</v>
      </c>
      <c r="AG107" s="26" t="s">
        <v>27</v>
      </c>
      <c r="AH107" s="26" t="s">
        <v>28</v>
      </c>
      <c r="AI107" s="26" t="s">
        <v>29</v>
      </c>
    </row>
    <row r="108" spans="1:35" x14ac:dyDescent="0.2">
      <c r="A108" s="10">
        <v>35096</v>
      </c>
      <c r="B108" s="5">
        <v>17.868600000000001</v>
      </c>
      <c r="C108" s="12">
        <v>19.11</v>
      </c>
      <c r="D108" s="5">
        <v>17.9788</v>
      </c>
      <c r="E108" s="30"/>
      <c r="G108" s="33">
        <f t="shared" si="16"/>
        <v>-1.0228117974174972E-2</v>
      </c>
      <c r="H108" s="33">
        <f t="shared" si="17"/>
        <v>1.2638398871722849E-2</v>
      </c>
      <c r="I108" s="33"/>
      <c r="J108" s="33">
        <f t="shared" si="12"/>
        <v>-9.9874610019948917E-3</v>
      </c>
      <c r="K108" s="33">
        <f t="shared" si="13"/>
        <v>7.5408622936778982E-2</v>
      </c>
      <c r="L108" s="33">
        <f t="shared" si="15"/>
        <v>-7.0910973114163729E-3</v>
      </c>
      <c r="M108" s="33">
        <f t="shared" si="14"/>
        <v>1.9729496183139222E-2</v>
      </c>
      <c r="N108" s="33"/>
      <c r="O108" s="33"/>
      <c r="P108" s="33"/>
      <c r="Q108" s="33"/>
      <c r="AB108" t="str">
        <f t="shared" si="9"/>
        <v/>
      </c>
      <c r="AC108" s="24" t="s">
        <v>19</v>
      </c>
      <c r="AD108" s="24">
        <v>-1.4083198544917424E-2</v>
      </c>
      <c r="AE108" s="24">
        <v>1.2367321095642999E-2</v>
      </c>
      <c r="AF108" s="24">
        <v>-1.1387428559511508</v>
      </c>
      <c r="AG108" s="24">
        <v>0.28135503055586542</v>
      </c>
      <c r="AH108" s="24">
        <v>-4.1639311941609948E-2</v>
      </c>
      <c r="AI108" s="24">
        <v>1.3472914851775099E-2</v>
      </c>
    </row>
    <row r="109" spans="1:35" ht="13.5" thickBot="1" x14ac:dyDescent="0.25">
      <c r="A109" s="10">
        <v>35125</v>
      </c>
      <c r="B109" s="5">
        <v>19.7912</v>
      </c>
      <c r="C109" s="12">
        <v>18.72</v>
      </c>
      <c r="D109" s="5">
        <v>19.946400000000001</v>
      </c>
      <c r="E109" s="30"/>
      <c r="G109" s="33">
        <f t="shared" si="16"/>
        <v>0.10219241195163549</v>
      </c>
      <c r="H109" s="33">
        <f t="shared" si="17"/>
        <v>-2.0619287202735703E-2</v>
      </c>
      <c r="I109" s="33"/>
      <c r="J109" s="33">
        <f t="shared" si="12"/>
        <v>-1.0228117974174972E-2</v>
      </c>
      <c r="K109" s="33">
        <f t="shared" si="13"/>
        <v>-9.9874610019948917E-3</v>
      </c>
      <c r="L109" s="33">
        <f t="shared" si="15"/>
        <v>-7.2619637616642297E-3</v>
      </c>
      <c r="M109" s="33">
        <f t="shared" si="14"/>
        <v>-1.3357323441071474E-2</v>
      </c>
      <c r="N109" s="33"/>
      <c r="O109" s="33"/>
      <c r="P109" s="33"/>
      <c r="Q109" s="33"/>
      <c r="AB109">
        <f t="shared" si="9"/>
        <v>0.55595135428617082</v>
      </c>
      <c r="AC109" s="25" t="s">
        <v>32</v>
      </c>
      <c r="AD109" s="25">
        <v>0.55595135428617082</v>
      </c>
      <c r="AE109" s="25">
        <v>0.14764814805607354</v>
      </c>
      <c r="AF109" s="25">
        <v>3.7653798005988715</v>
      </c>
      <c r="AG109" s="25">
        <v>3.6894177317886843E-3</v>
      </c>
      <c r="AH109" s="25">
        <v>0.22697072224952242</v>
      </c>
      <c r="AI109" s="25">
        <v>0.88493198632281922</v>
      </c>
    </row>
    <row r="110" spans="1:35" x14ac:dyDescent="0.2">
      <c r="A110" s="10">
        <v>35156</v>
      </c>
      <c r="B110" s="5">
        <v>21.058599999999998</v>
      </c>
      <c r="C110" s="12">
        <v>19.309999999999999</v>
      </c>
      <c r="D110" s="5">
        <v>20.931899999999999</v>
      </c>
      <c r="E110" s="30"/>
      <c r="G110" s="33">
        <f t="shared" si="16"/>
        <v>6.2071633301670627E-2</v>
      </c>
      <c r="H110" s="33">
        <f t="shared" si="17"/>
        <v>3.1030625390976976E-2</v>
      </c>
      <c r="I110" s="33"/>
      <c r="J110" s="33">
        <f t="shared" si="12"/>
        <v>0.10219241195163549</v>
      </c>
      <c r="K110" s="33">
        <f t="shared" si="13"/>
        <v>-1.0228117974174972E-2</v>
      </c>
      <c r="L110" s="33">
        <f t="shared" si="15"/>
        <v>7.2556612485661198E-2</v>
      </c>
      <c r="M110" s="33">
        <f t="shared" si="14"/>
        <v>-4.1525987094684219E-2</v>
      </c>
      <c r="N110" s="33"/>
      <c r="O110" s="33"/>
      <c r="P110" s="33"/>
      <c r="Q110" s="33"/>
      <c r="AB110" t="str">
        <f t="shared" si="9"/>
        <v/>
      </c>
      <c r="AC110" t="s">
        <v>8</v>
      </c>
    </row>
    <row r="111" spans="1:35" ht="13.5" thickBot="1" x14ac:dyDescent="0.25">
      <c r="A111" s="10">
        <v>35186</v>
      </c>
      <c r="B111" s="5">
        <v>19.296399999999998</v>
      </c>
      <c r="C111" s="12">
        <v>19.87</v>
      </c>
      <c r="D111" s="5">
        <v>19.102499999999999</v>
      </c>
      <c r="E111" s="30"/>
      <c r="G111" s="33">
        <f t="shared" si="16"/>
        <v>-8.7390477748183301E-2</v>
      </c>
      <c r="H111" s="33">
        <f t="shared" si="17"/>
        <v>2.8587960123302506E-2</v>
      </c>
      <c r="I111" s="33"/>
      <c r="J111" s="33">
        <f t="shared" si="12"/>
        <v>6.2071633301670627E-2</v>
      </c>
      <c r="K111" s="33">
        <f t="shared" si="13"/>
        <v>0.10219241195163549</v>
      </c>
      <c r="L111" s="33">
        <f t="shared" si="15"/>
        <v>4.4070859644186146E-2</v>
      </c>
      <c r="M111" s="33">
        <f t="shared" si="14"/>
        <v>-1.548289952088364E-2</v>
      </c>
      <c r="N111" s="33"/>
      <c r="O111" s="33"/>
      <c r="P111" s="33"/>
      <c r="Q111" s="33"/>
      <c r="AB111" t="str">
        <f t="shared" si="9"/>
        <v/>
      </c>
    </row>
    <row r="112" spans="1:35" x14ac:dyDescent="0.2">
      <c r="A112" s="10">
        <v>35217</v>
      </c>
      <c r="B112" s="5">
        <v>18.5398</v>
      </c>
      <c r="C112" s="12">
        <v>19.649999999999999</v>
      </c>
      <c r="D112" s="5">
        <v>18.425000000000001</v>
      </c>
      <c r="E112" s="30"/>
      <c r="G112" s="33">
        <f t="shared" si="16"/>
        <v>-3.99987774218186E-2</v>
      </c>
      <c r="H112" s="33">
        <f t="shared" si="17"/>
        <v>-1.1133718248455321E-2</v>
      </c>
      <c r="I112" s="33"/>
      <c r="J112" s="33">
        <f t="shared" si="12"/>
        <v>-8.7390477748183301E-2</v>
      </c>
      <c r="K112" s="33">
        <f t="shared" si="13"/>
        <v>6.2071633301670627E-2</v>
      </c>
      <c r="L112" s="33">
        <f t="shared" si="15"/>
        <v>-6.2047239201210143E-2</v>
      </c>
      <c r="M112" s="33">
        <f t="shared" si="14"/>
        <v>5.0913520952754823E-2</v>
      </c>
      <c r="N112" s="33"/>
      <c r="O112" s="33"/>
      <c r="P112" s="33"/>
      <c r="Q112" s="33"/>
      <c r="AB112" t="str">
        <f t="shared" si="9"/>
        <v/>
      </c>
      <c r="AC112" s="27" t="s">
        <v>9</v>
      </c>
      <c r="AD112" s="27"/>
    </row>
    <row r="113" spans="1:35" x14ac:dyDescent="0.2">
      <c r="A113" s="10">
        <v>35247</v>
      </c>
      <c r="B113" s="5">
        <v>19.7546</v>
      </c>
      <c r="C113" s="12">
        <v>19.559999999999999</v>
      </c>
      <c r="D113" s="5">
        <v>19.636700000000001</v>
      </c>
      <c r="E113" s="30"/>
      <c r="G113" s="33">
        <f t="shared" si="16"/>
        <v>6.3466603026880369E-2</v>
      </c>
      <c r="H113" s="33">
        <f t="shared" si="17"/>
        <v>-4.5906737085989512E-3</v>
      </c>
      <c r="I113" s="33"/>
      <c r="J113" s="33">
        <f t="shared" si="12"/>
        <v>-3.99987774218186E-2</v>
      </c>
      <c r="K113" s="33">
        <f t="shared" si="13"/>
        <v>-8.7390477748183301E-2</v>
      </c>
      <c r="L113" s="33">
        <f t="shared" si="15"/>
        <v>-2.8399131969491204E-2</v>
      </c>
      <c r="M113" s="33">
        <f t="shared" si="14"/>
        <v>2.3808458260892253E-2</v>
      </c>
      <c r="N113" s="33"/>
      <c r="O113" s="33"/>
      <c r="P113" s="33"/>
      <c r="Q113" s="33"/>
      <c r="AB113" t="str">
        <f t="shared" si="9"/>
        <v/>
      </c>
      <c r="AC113" s="24" t="s">
        <v>10</v>
      </c>
      <c r="AD113" s="24">
        <v>0.70066918516789012</v>
      </c>
    </row>
    <row r="114" spans="1:35" x14ac:dyDescent="0.2">
      <c r="A114" s="10">
        <v>35278</v>
      </c>
      <c r="B114" s="5">
        <v>20.626999999999999</v>
      </c>
      <c r="C114" s="12">
        <v>20.05</v>
      </c>
      <c r="D114" s="5">
        <v>20.557700000000001</v>
      </c>
      <c r="E114" s="30"/>
      <c r="G114" s="33">
        <f t="shared" si="16"/>
        <v>4.3214521596568661E-2</v>
      </c>
      <c r="H114" s="33">
        <f t="shared" si="17"/>
        <v>2.4742489145906956E-2</v>
      </c>
      <c r="I114" s="33"/>
      <c r="J114" s="33">
        <f t="shared" si="12"/>
        <v>6.3466603026880369E-2</v>
      </c>
      <c r="K114" s="33">
        <f t="shared" si="13"/>
        <v>-3.99987774218186E-2</v>
      </c>
      <c r="L114" s="33">
        <f t="shared" si="15"/>
        <v>4.5061288149085062E-2</v>
      </c>
      <c r="M114" s="33">
        <f t="shared" si="14"/>
        <v>-2.0318799003178106E-2</v>
      </c>
      <c r="N114" s="33"/>
      <c r="O114" s="33"/>
      <c r="P114" s="33"/>
      <c r="Q114" s="33"/>
      <c r="AB114" t="str">
        <f t="shared" si="9"/>
        <v/>
      </c>
      <c r="AC114" s="24" t="s">
        <v>11</v>
      </c>
      <c r="AD114" s="24">
        <v>0.49093730704383509</v>
      </c>
    </row>
    <row r="115" spans="1:35" x14ac:dyDescent="0.2">
      <c r="A115" s="10">
        <v>35309</v>
      </c>
      <c r="B115" s="5">
        <v>23.045500000000001</v>
      </c>
      <c r="C115" s="12">
        <v>20.74</v>
      </c>
      <c r="D115" s="5">
        <v>22.636700000000001</v>
      </c>
      <c r="E115" s="30"/>
      <c r="G115" s="33">
        <f t="shared" si="16"/>
        <v>0.11086962540105284</v>
      </c>
      <c r="H115" s="33">
        <f t="shared" si="17"/>
        <v>3.3835049048802961E-2</v>
      </c>
      <c r="I115" s="33"/>
      <c r="J115" s="33">
        <f t="shared" si="12"/>
        <v>4.3214521596568661E-2</v>
      </c>
      <c r="K115" s="33">
        <f t="shared" si="13"/>
        <v>6.3466603026880369E-2</v>
      </c>
      <c r="L115" s="33">
        <f t="shared" si="15"/>
        <v>3.0682310333563747E-2</v>
      </c>
      <c r="M115" s="33">
        <f t="shared" si="14"/>
        <v>3.1527387152392138E-3</v>
      </c>
      <c r="N115" s="33"/>
      <c r="O115" s="33"/>
      <c r="P115" s="33"/>
      <c r="Q115" s="33"/>
      <c r="AB115" t="str">
        <f t="shared" si="9"/>
        <v/>
      </c>
      <c r="AC115" s="24" t="s">
        <v>12</v>
      </c>
      <c r="AD115" s="24">
        <v>0.44003103774821861</v>
      </c>
    </row>
    <row r="116" spans="1:35" x14ac:dyDescent="0.2">
      <c r="A116" s="10">
        <v>35339</v>
      </c>
      <c r="B116" s="5">
        <v>24.2959</v>
      </c>
      <c r="C116" s="12">
        <v>21.9</v>
      </c>
      <c r="D116" s="5">
        <v>24.163900000000002</v>
      </c>
      <c r="E116" s="30"/>
      <c r="G116" s="33">
        <f t="shared" si="16"/>
        <v>5.2837089213614782E-2</v>
      </c>
      <c r="H116" s="33">
        <f t="shared" si="17"/>
        <v>5.4422434021073975E-2</v>
      </c>
      <c r="I116" s="33"/>
      <c r="J116" s="33">
        <f t="shared" si="12"/>
        <v>0.11086962540105284</v>
      </c>
      <c r="K116" s="33">
        <f t="shared" si="13"/>
        <v>4.3214521596568661E-2</v>
      </c>
      <c r="L116" s="33">
        <f t="shared" si="15"/>
        <v>7.8717434034747513E-2</v>
      </c>
      <c r="M116" s="33">
        <f t="shared" si="14"/>
        <v>-2.4295000013673539E-2</v>
      </c>
      <c r="N116" s="33"/>
      <c r="O116" s="33"/>
      <c r="P116" s="33"/>
      <c r="Q116" s="33"/>
      <c r="AB116" t="str">
        <f t="shared" si="9"/>
        <v/>
      </c>
      <c r="AC116" s="24" t="s">
        <v>13</v>
      </c>
      <c r="AD116" s="24">
        <v>5.1430864244929361E-2</v>
      </c>
    </row>
    <row r="117" spans="1:35" ht="13.5" thickBot="1" x14ac:dyDescent="0.25">
      <c r="A117" s="10">
        <v>35370</v>
      </c>
      <c r="B117" s="5">
        <v>23.111699999999999</v>
      </c>
      <c r="C117" s="12">
        <v>23.37</v>
      </c>
      <c r="D117" s="5">
        <v>22.693100000000001</v>
      </c>
      <c r="E117" s="30"/>
      <c r="G117" s="33">
        <f t="shared" si="16"/>
        <v>-4.996862902142471E-2</v>
      </c>
      <c r="H117" s="33">
        <f t="shared" si="17"/>
        <v>6.4966511728311666E-2</v>
      </c>
      <c r="I117" s="33"/>
      <c r="J117" s="33">
        <f t="shared" si="12"/>
        <v>5.2837089213614782E-2</v>
      </c>
      <c r="K117" s="33">
        <f t="shared" si="13"/>
        <v>0.11086962540105284</v>
      </c>
      <c r="L117" s="33">
        <f t="shared" si="15"/>
        <v>3.7514333341666491E-2</v>
      </c>
      <c r="M117" s="33">
        <f t="shared" si="14"/>
        <v>2.7452178386645175E-2</v>
      </c>
      <c r="N117" s="33"/>
      <c r="O117" s="33"/>
      <c r="P117" s="33"/>
      <c r="Q117" s="33"/>
      <c r="AB117" t="str">
        <f t="shared" si="9"/>
        <v/>
      </c>
      <c r="AC117" s="25" t="s">
        <v>14</v>
      </c>
      <c r="AD117" s="25">
        <v>12</v>
      </c>
    </row>
    <row r="118" spans="1:35" x14ac:dyDescent="0.2">
      <c r="A118" s="10">
        <v>35400</v>
      </c>
      <c r="B118" s="5">
        <v>24.0838</v>
      </c>
      <c r="C118" s="12">
        <v>23.47</v>
      </c>
      <c r="D118" s="5">
        <v>23.8931</v>
      </c>
      <c r="E118" s="30"/>
      <c r="G118" s="33">
        <f t="shared" si="16"/>
        <v>4.1200432489626751E-2</v>
      </c>
      <c r="H118" s="33">
        <f t="shared" si="17"/>
        <v>4.2698613121653723E-3</v>
      </c>
      <c r="I118" s="33"/>
      <c r="J118" s="33">
        <f t="shared" si="12"/>
        <v>-4.996862902142471E-2</v>
      </c>
      <c r="K118" s="33">
        <f t="shared" si="13"/>
        <v>5.2837089213614782E-2</v>
      </c>
      <c r="L118" s="33">
        <f t="shared" si="15"/>
        <v>-3.5477726605211542E-2</v>
      </c>
      <c r="M118" s="33">
        <f t="shared" si="14"/>
        <v>3.9747587917376911E-2</v>
      </c>
      <c r="N118" s="33"/>
      <c r="O118" s="33"/>
      <c r="P118" s="33"/>
      <c r="Q118" s="33"/>
      <c r="AB118" t="str">
        <f t="shared" si="9"/>
        <v/>
      </c>
    </row>
    <row r="119" spans="1:35" ht="13.5" thickBot="1" x14ac:dyDescent="0.25">
      <c r="A119" s="10">
        <v>35431</v>
      </c>
      <c r="B119" s="5">
        <v>23.583600000000001</v>
      </c>
      <c r="C119" s="12">
        <v>24.05</v>
      </c>
      <c r="D119" s="5">
        <v>23.448899999999998</v>
      </c>
      <c r="E119" s="30"/>
      <c r="G119" s="33">
        <f t="shared" si="16"/>
        <v>-2.0987860087523236E-2</v>
      </c>
      <c r="H119" s="33">
        <f t="shared" si="17"/>
        <v>2.4411986688838119E-2</v>
      </c>
      <c r="I119" s="33"/>
      <c r="J119" s="33">
        <f t="shared" si="12"/>
        <v>4.1200432489626751E-2</v>
      </c>
      <c r="K119" s="33">
        <f t="shared" si="13"/>
        <v>-4.996862902142471E-2</v>
      </c>
      <c r="L119" s="33">
        <f t="shared" si="15"/>
        <v>2.9252307067634993E-2</v>
      </c>
      <c r="M119" s="33">
        <f t="shared" si="14"/>
        <v>-4.8403203787968745E-3</v>
      </c>
      <c r="N119" s="33"/>
      <c r="O119" s="33"/>
      <c r="P119" s="33"/>
      <c r="Q119" s="33"/>
      <c r="AB119" t="str">
        <f t="shared" si="9"/>
        <v/>
      </c>
      <c r="AC119" t="s">
        <v>15</v>
      </c>
    </row>
    <row r="120" spans="1:35" x14ac:dyDescent="0.2">
      <c r="A120" s="10">
        <v>35462</v>
      </c>
      <c r="B120" s="5">
        <v>20.8962</v>
      </c>
      <c r="C120" s="12">
        <v>24.12</v>
      </c>
      <c r="D120" s="5">
        <v>20.823</v>
      </c>
      <c r="E120" s="30"/>
      <c r="G120" s="33">
        <f t="shared" si="16"/>
        <v>-0.12098423095378584</v>
      </c>
      <c r="H120" s="33">
        <f t="shared" si="17"/>
        <v>2.9063753072145616E-3</v>
      </c>
      <c r="I120" s="33"/>
      <c r="J120" s="33">
        <f t="shared" si="12"/>
        <v>-2.0987860087523236E-2</v>
      </c>
      <c r="K120" s="33">
        <f t="shared" si="13"/>
        <v>4.1200432489626751E-2</v>
      </c>
      <c r="L120" s="33">
        <f t="shared" si="15"/>
        <v>-1.4901380662141497E-2</v>
      </c>
      <c r="M120" s="33">
        <f t="shared" si="14"/>
        <v>1.7807755969356059E-2</v>
      </c>
      <c r="N120" s="33"/>
      <c r="O120" s="33"/>
      <c r="P120" s="33"/>
      <c r="Q120" s="33"/>
      <c r="AB120" t="str">
        <f t="shared" si="9"/>
        <v/>
      </c>
      <c r="AC120" s="26"/>
      <c r="AD120" s="26" t="s">
        <v>20</v>
      </c>
      <c r="AE120" s="26" t="s">
        <v>21</v>
      </c>
      <c r="AF120" s="26" t="s">
        <v>22</v>
      </c>
      <c r="AG120" s="26" t="s">
        <v>23</v>
      </c>
      <c r="AH120" s="26" t="s">
        <v>24</v>
      </c>
    </row>
    <row r="121" spans="1:35" x14ac:dyDescent="0.2">
      <c r="A121" s="10">
        <v>35490</v>
      </c>
      <c r="B121" s="5">
        <v>19.576799999999999</v>
      </c>
      <c r="C121" s="12">
        <v>22.2</v>
      </c>
      <c r="D121" s="5">
        <v>19.057500000000001</v>
      </c>
      <c r="E121" s="30"/>
      <c r="G121" s="33">
        <f t="shared" si="16"/>
        <v>-6.5222132585674539E-2</v>
      </c>
      <c r="H121" s="33">
        <f t="shared" si="17"/>
        <v>-8.2949082980751015E-2</v>
      </c>
      <c r="I121" s="33"/>
      <c r="J121" s="33">
        <f t="shared" si="12"/>
        <v>-0.12098423095378584</v>
      </c>
      <c r="K121" s="33">
        <f t="shared" si="13"/>
        <v>-2.0987860087523236E-2</v>
      </c>
      <c r="L121" s="33">
        <f t="shared" si="15"/>
        <v>-8.5898803977187937E-2</v>
      </c>
      <c r="M121" s="33">
        <f t="shared" si="14"/>
        <v>2.949720996436922E-3</v>
      </c>
      <c r="N121" s="33"/>
      <c r="O121" s="33"/>
      <c r="P121" s="33"/>
      <c r="Q121" s="33"/>
      <c r="AB121" t="str">
        <f t="shared" si="9"/>
        <v/>
      </c>
      <c r="AC121" s="24" t="s">
        <v>16</v>
      </c>
      <c r="AD121" s="24">
        <v>1</v>
      </c>
      <c r="AE121" s="24">
        <v>2.5509527235616739E-2</v>
      </c>
      <c r="AF121" s="24">
        <v>2.5509527235616739E-2</v>
      </c>
      <c r="AG121" s="24">
        <v>9.6439458997265248</v>
      </c>
      <c r="AH121" s="24">
        <v>1.1146324005166788E-2</v>
      </c>
    </row>
    <row r="122" spans="1:35" x14ac:dyDescent="0.2">
      <c r="A122" s="10">
        <v>35521</v>
      </c>
      <c r="B122" s="5">
        <v>17.785900000000002</v>
      </c>
      <c r="C122" s="12">
        <v>20.69</v>
      </c>
      <c r="D122" s="5">
        <v>17.452999999999999</v>
      </c>
      <c r="E122" s="30"/>
      <c r="G122" s="33">
        <f t="shared" si="16"/>
        <v>-9.5939183110340748E-2</v>
      </c>
      <c r="H122" s="33">
        <f t="shared" si="17"/>
        <v>-7.0441797120781954E-2</v>
      </c>
      <c r="I122" s="33"/>
      <c r="J122" s="33">
        <f t="shared" si="12"/>
        <v>-6.5222132585674539E-2</v>
      </c>
      <c r="K122" s="33">
        <f t="shared" si="13"/>
        <v>-0.12098423095378584</v>
      </c>
      <c r="L122" s="33">
        <f t="shared" si="15"/>
        <v>-4.6307714135828917E-2</v>
      </c>
      <c r="M122" s="33">
        <f t="shared" si="14"/>
        <v>-2.4134082984953037E-2</v>
      </c>
      <c r="N122" s="33"/>
      <c r="O122" s="33"/>
      <c r="P122" s="33"/>
      <c r="Q122" s="33"/>
      <c r="AB122" t="str">
        <f t="shared" si="9"/>
        <v/>
      </c>
      <c r="AC122" s="24" t="s">
        <v>17</v>
      </c>
      <c r="AD122" s="24">
        <v>10</v>
      </c>
      <c r="AE122" s="24">
        <v>2.6451337969803534E-2</v>
      </c>
      <c r="AF122" s="24">
        <v>2.6451337969803533E-3</v>
      </c>
      <c r="AG122" s="24"/>
      <c r="AH122" s="24"/>
    </row>
    <row r="123" spans="1:35" ht="13.5" thickBot="1" x14ac:dyDescent="0.25">
      <c r="A123" s="10">
        <v>35551</v>
      </c>
      <c r="B123" s="5">
        <v>19.2043</v>
      </c>
      <c r="C123" s="13">
        <v>19.500491100961181</v>
      </c>
      <c r="D123" s="5">
        <v>19.0688</v>
      </c>
      <c r="E123" s="30"/>
      <c r="G123" s="33">
        <f t="shared" si="16"/>
        <v>7.6728203730142969E-2</v>
      </c>
      <c r="H123" s="33">
        <f t="shared" si="17"/>
        <v>-5.9210841840203046E-2</v>
      </c>
      <c r="I123" s="33"/>
      <c r="J123" s="33">
        <f t="shared" si="12"/>
        <v>-9.5939183110340748E-2</v>
      </c>
      <c r="K123" s="33">
        <f t="shared" si="13"/>
        <v>-6.5222132585674539E-2</v>
      </c>
      <c r="L123" s="33">
        <f t="shared" si="15"/>
        <v>-6.8116820008341933E-2</v>
      </c>
      <c r="M123" s="33">
        <f t="shared" si="14"/>
        <v>8.9059781681388867E-3</v>
      </c>
      <c r="N123" s="33"/>
      <c r="O123" s="33"/>
      <c r="P123" s="33"/>
      <c r="Q123" s="33"/>
      <c r="AB123" t="str">
        <f t="shared" si="9"/>
        <v/>
      </c>
      <c r="AC123" s="25" t="s">
        <v>18</v>
      </c>
      <c r="AD123" s="25">
        <v>11</v>
      </c>
      <c r="AE123" s="25">
        <v>5.1960865205420273E-2</v>
      </c>
      <c r="AF123" s="25"/>
      <c r="AG123" s="25"/>
      <c r="AH123" s="25"/>
    </row>
    <row r="124" spans="1:35" ht="13.5" thickBot="1" x14ac:dyDescent="0.25">
      <c r="A124" s="10">
        <v>35582</v>
      </c>
      <c r="B124" s="5">
        <v>17.8383</v>
      </c>
      <c r="C124" s="13">
        <v>20.053172587466708</v>
      </c>
      <c r="D124" s="5">
        <v>17.577400000000001</v>
      </c>
      <c r="E124" s="30"/>
      <c r="G124" s="33">
        <f t="shared" si="16"/>
        <v>-7.3786381160624248E-2</v>
      </c>
      <c r="H124" s="33">
        <f t="shared" si="17"/>
        <v>2.7947725106547111E-2</v>
      </c>
      <c r="I124" s="33"/>
      <c r="J124" s="33">
        <f t="shared" si="12"/>
        <v>7.6728203730142969E-2</v>
      </c>
      <c r="K124" s="33">
        <f t="shared" si="13"/>
        <v>-9.5939183110340748E-2</v>
      </c>
      <c r="L124" s="33">
        <f t="shared" si="15"/>
        <v>5.4477024648401505E-2</v>
      </c>
      <c r="M124" s="33">
        <f t="shared" si="14"/>
        <v>-2.6529299541854394E-2</v>
      </c>
      <c r="N124" s="33"/>
      <c r="O124" s="33"/>
      <c r="P124" s="33"/>
      <c r="Q124" s="33"/>
      <c r="AB124" t="str">
        <f t="shared" si="9"/>
        <v/>
      </c>
    </row>
    <row r="125" spans="1:35" x14ac:dyDescent="0.2">
      <c r="A125" s="10">
        <v>35612</v>
      </c>
      <c r="B125" s="5">
        <v>18.553000000000001</v>
      </c>
      <c r="C125" s="13">
        <v>19.35906668386767</v>
      </c>
      <c r="D125" s="5">
        <v>18.519100000000002</v>
      </c>
      <c r="E125" s="30"/>
      <c r="G125" s="33">
        <f t="shared" si="16"/>
        <v>3.9283669913219459E-2</v>
      </c>
      <c r="H125" s="33">
        <f t="shared" si="17"/>
        <v>-3.5226502815340621E-2</v>
      </c>
      <c r="I125" s="33"/>
      <c r="J125" s="33">
        <f t="shared" si="12"/>
        <v>-7.3786381160624248E-2</v>
      </c>
      <c r="K125" s="33">
        <f t="shared" si="13"/>
        <v>7.6728203730142969E-2</v>
      </c>
      <c r="L125" s="33">
        <f t="shared" si="15"/>
        <v>-5.2388330624043217E-2</v>
      </c>
      <c r="M125" s="33">
        <f t="shared" si="14"/>
        <v>1.7161827808702595E-2</v>
      </c>
      <c r="N125" s="33"/>
      <c r="O125" s="33"/>
      <c r="P125" s="33"/>
      <c r="Q125" s="33"/>
      <c r="AB125" t="str">
        <f t="shared" si="9"/>
        <v/>
      </c>
      <c r="AC125" s="26"/>
      <c r="AD125" s="26" t="s">
        <v>25</v>
      </c>
      <c r="AE125" s="26" t="s">
        <v>13</v>
      </c>
      <c r="AF125" s="26" t="s">
        <v>26</v>
      </c>
      <c r="AG125" s="26" t="s">
        <v>27</v>
      </c>
      <c r="AH125" s="26" t="s">
        <v>28</v>
      </c>
      <c r="AI125" s="26" t="s">
        <v>29</v>
      </c>
    </row>
    <row r="126" spans="1:35" x14ac:dyDescent="0.2">
      <c r="A126" s="10">
        <v>35643</v>
      </c>
      <c r="B126" s="5">
        <v>18.7881</v>
      </c>
      <c r="C126" s="13">
        <v>18.794896820892394</v>
      </c>
      <c r="D126" s="5">
        <v>18.6374</v>
      </c>
      <c r="E126" s="30"/>
      <c r="G126" s="33">
        <f t="shared" si="16"/>
        <v>1.2592189652149463E-2</v>
      </c>
      <c r="H126" s="33">
        <f t="shared" si="17"/>
        <v>-2.9575484917816485E-2</v>
      </c>
      <c r="I126" s="33"/>
      <c r="J126" s="33">
        <f t="shared" si="12"/>
        <v>3.9283669913219459E-2</v>
      </c>
      <c r="K126" s="33">
        <f t="shared" si="13"/>
        <v>-7.3786381160624248E-2</v>
      </c>
      <c r="L126" s="33">
        <f t="shared" si="15"/>
        <v>2.7891405638385814E-2</v>
      </c>
      <c r="M126" s="33">
        <f t="shared" si="14"/>
        <v>-5.7466890556202299E-2</v>
      </c>
      <c r="N126" s="33"/>
      <c r="O126" s="33"/>
      <c r="P126" s="33"/>
      <c r="Q126" s="33"/>
      <c r="AB126" t="str">
        <f t="shared" si="9"/>
        <v/>
      </c>
      <c r="AC126" s="24" t="s">
        <v>19</v>
      </c>
      <c r="AD126" s="24">
        <v>-8.9782858000985715E-3</v>
      </c>
      <c r="AE126" s="24">
        <v>1.486790132422201E-2</v>
      </c>
      <c r="AF126" s="24">
        <v>-0.60387041885135573</v>
      </c>
      <c r="AG126" s="24">
        <v>0.55937865251792962</v>
      </c>
      <c r="AH126" s="24">
        <v>-4.2106040120752079E-2</v>
      </c>
      <c r="AI126" s="24">
        <v>2.4149468520554933E-2</v>
      </c>
    </row>
    <row r="127" spans="1:35" ht="13.5" thickBot="1" x14ac:dyDescent="0.25">
      <c r="A127" s="10">
        <v>35674</v>
      </c>
      <c r="B127" s="5">
        <v>18.571999999999999</v>
      </c>
      <c r="C127" s="12">
        <v>19.18</v>
      </c>
      <c r="D127" s="5">
        <v>18.444299999999998</v>
      </c>
      <c r="E127" s="30"/>
      <c r="G127" s="33">
        <f t="shared" si="16"/>
        <v>-1.1568620539214904E-2</v>
      </c>
      <c r="H127" s="33">
        <f t="shared" si="17"/>
        <v>2.0282682164653371E-2</v>
      </c>
      <c r="I127" s="33"/>
      <c r="J127" s="33">
        <f t="shared" si="12"/>
        <v>1.2592189652149463E-2</v>
      </c>
      <c r="K127" s="33">
        <f t="shared" si="13"/>
        <v>3.9283669913219459E-2</v>
      </c>
      <c r="L127" s="33">
        <f t="shared" si="15"/>
        <v>8.940454653026118E-3</v>
      </c>
      <c r="M127" s="33">
        <f t="shared" si="14"/>
        <v>1.1342227511627253E-2</v>
      </c>
      <c r="N127" s="33"/>
      <c r="O127" s="33"/>
      <c r="P127" s="33"/>
      <c r="Q127" s="33"/>
      <c r="AB127">
        <f t="shared" si="9"/>
        <v>0.56633191419273499</v>
      </c>
      <c r="AC127" s="25" t="s">
        <v>32</v>
      </c>
      <c r="AD127" s="25">
        <v>0.56633191419273499</v>
      </c>
      <c r="AE127" s="25">
        <v>0.18236590792709054</v>
      </c>
      <c r="AF127" s="25">
        <v>3.1054703186033716</v>
      </c>
      <c r="AG127" s="25">
        <v>1.1146324005166786E-2</v>
      </c>
      <c r="AH127" s="25">
        <v>0.15999527914732459</v>
      </c>
      <c r="AI127" s="25">
        <v>0.97266854923814539</v>
      </c>
    </row>
    <row r="128" spans="1:35" x14ac:dyDescent="0.2">
      <c r="A128" s="10">
        <v>35704</v>
      </c>
      <c r="B128" s="5">
        <v>20.109300000000001</v>
      </c>
      <c r="C128" s="12">
        <v>19.48</v>
      </c>
      <c r="D128" s="5">
        <v>19.885000000000002</v>
      </c>
      <c r="E128" s="30"/>
      <c r="G128" s="33">
        <f t="shared" si="16"/>
        <v>7.9527324468094976E-2</v>
      </c>
      <c r="H128" s="33">
        <f t="shared" si="17"/>
        <v>1.552022875909697E-2</v>
      </c>
      <c r="I128" s="33"/>
      <c r="J128" s="33">
        <f t="shared" si="12"/>
        <v>-1.1568620539214904E-2</v>
      </c>
      <c r="K128" s="33">
        <f t="shared" si="13"/>
        <v>1.2592189652149463E-2</v>
      </c>
      <c r="L128" s="33">
        <f t="shared" si="15"/>
        <v>-8.2137205828425805E-3</v>
      </c>
      <c r="M128" s="33">
        <f t="shared" si="14"/>
        <v>2.373394934193955E-2</v>
      </c>
      <c r="N128" s="33"/>
      <c r="O128" s="33"/>
      <c r="P128" s="33"/>
      <c r="Q128" s="33"/>
      <c r="AB128" t="str">
        <f t="shared" si="9"/>
        <v/>
      </c>
      <c r="AC128" t="s">
        <v>8</v>
      </c>
    </row>
    <row r="129" spans="1:35" ht="13.5" thickBot="1" x14ac:dyDescent="0.25">
      <c r="A129" s="10">
        <v>35735</v>
      </c>
      <c r="B129" s="5">
        <v>19.346499999999999</v>
      </c>
      <c r="C129" s="12">
        <v>20.18</v>
      </c>
      <c r="D129" s="5">
        <v>19.152999999999999</v>
      </c>
      <c r="E129" s="30"/>
      <c r="G129" s="33">
        <f t="shared" si="16"/>
        <v>-3.8670870063449443E-2</v>
      </c>
      <c r="H129" s="33">
        <f t="shared" si="17"/>
        <v>3.5303716711073754E-2</v>
      </c>
      <c r="I129" s="33"/>
      <c r="J129" s="33">
        <f t="shared" si="12"/>
        <v>7.9527324468094976E-2</v>
      </c>
      <c r="K129" s="33">
        <f t="shared" si="13"/>
        <v>-1.1568620539214904E-2</v>
      </c>
      <c r="L129" s="33">
        <f t="shared" si="15"/>
        <v>5.6464400372347429E-2</v>
      </c>
      <c r="M129" s="33">
        <f t="shared" si="14"/>
        <v>-2.1160683661273674E-2</v>
      </c>
      <c r="N129" s="33"/>
      <c r="O129" s="33"/>
      <c r="P129" s="33"/>
      <c r="Q129" s="33"/>
      <c r="AB129" t="str">
        <f t="shared" si="9"/>
        <v/>
      </c>
    </row>
    <row r="130" spans="1:35" x14ac:dyDescent="0.2">
      <c r="A130" s="10">
        <v>35765</v>
      </c>
      <c r="B130" s="5">
        <v>17.434799999999999</v>
      </c>
      <c r="C130">
        <v>20.46</v>
      </c>
      <c r="D130" s="5">
        <v>17.102699999999999</v>
      </c>
      <c r="E130" s="30"/>
      <c r="G130" s="33">
        <f t="shared" si="16"/>
        <v>-0.10404331567916447</v>
      </c>
      <c r="H130" s="33">
        <f t="shared" si="17"/>
        <v>1.3779745598017593E-2</v>
      </c>
      <c r="I130" s="33"/>
      <c r="J130" s="33">
        <f t="shared" si="12"/>
        <v>-3.8670870063449443E-2</v>
      </c>
      <c r="K130" s="33">
        <f t="shared" si="13"/>
        <v>7.9527324468094976E-2</v>
      </c>
      <c r="L130" s="33">
        <f t="shared" si="15"/>
        <v>-2.7456317745049103E-2</v>
      </c>
      <c r="M130" s="33">
        <f t="shared" si="14"/>
        <v>4.1236063343066696E-2</v>
      </c>
      <c r="N130" s="33"/>
      <c r="O130" s="33"/>
      <c r="P130" s="33"/>
      <c r="Q130" s="33"/>
      <c r="AB130" t="str">
        <f t="shared" si="9"/>
        <v/>
      </c>
      <c r="AC130" s="27" t="s">
        <v>9</v>
      </c>
      <c r="AD130" s="27"/>
    </row>
    <row r="131" spans="1:35" x14ac:dyDescent="0.2">
      <c r="A131" s="10">
        <v>35796</v>
      </c>
      <c r="B131" s="5">
        <v>15.476699999999999</v>
      </c>
      <c r="C131" s="14">
        <v>18.309999999999999</v>
      </c>
      <c r="D131" s="5">
        <v>15.115500000000001</v>
      </c>
      <c r="E131" s="30"/>
      <c r="G131" s="33">
        <f t="shared" si="16"/>
        <v>-0.1191325417418715</v>
      </c>
      <c r="H131" s="33">
        <f t="shared" si="17"/>
        <v>-0.11102440183706122</v>
      </c>
      <c r="I131" s="33"/>
      <c r="J131" s="33">
        <f t="shared" si="12"/>
        <v>-0.10404331567916447</v>
      </c>
      <c r="K131" s="33">
        <f t="shared" si="13"/>
        <v>-3.8670870063449443E-2</v>
      </c>
      <c r="L131" s="33">
        <f t="shared" si="15"/>
        <v>-7.387075413220677E-2</v>
      </c>
      <c r="M131" s="33">
        <f t="shared" si="14"/>
        <v>-3.7153647704854451E-2</v>
      </c>
      <c r="N131" s="33"/>
      <c r="O131" s="33"/>
      <c r="P131" s="33"/>
      <c r="Q131" s="33"/>
      <c r="AB131" t="str">
        <f t="shared" ref="AB131:AB194" si="18">IF(AC131="X Variable 1", AD131, "")</f>
        <v/>
      </c>
      <c r="AC131" s="24" t="s">
        <v>10</v>
      </c>
      <c r="AD131" s="24">
        <v>0.70170349801136678</v>
      </c>
    </row>
    <row r="132" spans="1:35" x14ac:dyDescent="0.2">
      <c r="A132" s="10">
        <v>35827</v>
      </c>
      <c r="B132" s="5">
        <v>14.3728</v>
      </c>
      <c r="C132" s="14">
        <v>15.5</v>
      </c>
      <c r="D132" s="5">
        <v>13.952500000000001</v>
      </c>
      <c r="E132" s="30"/>
      <c r="G132" s="33">
        <f t="shared" si="16"/>
        <v>-7.3998135648479749E-2</v>
      </c>
      <c r="H132" s="33">
        <f t="shared" si="17"/>
        <v>-0.16660733476121831</v>
      </c>
      <c r="I132" s="33"/>
      <c r="J132" s="33">
        <f t="shared" si="12"/>
        <v>-0.1191325417418715</v>
      </c>
      <c r="K132" s="33">
        <f t="shared" si="13"/>
        <v>-0.10404331567916447</v>
      </c>
      <c r="L132" s="33">
        <f t="shared" si="15"/>
        <v>-8.458410463672876E-2</v>
      </c>
      <c r="M132" s="33">
        <f t="shared" si="14"/>
        <v>-8.2023230124489546E-2</v>
      </c>
      <c r="N132" s="33"/>
      <c r="O132" s="33"/>
      <c r="P132" s="33"/>
      <c r="Q132" s="33"/>
      <c r="AB132" t="str">
        <f t="shared" si="18"/>
        <v/>
      </c>
      <c r="AC132" s="24" t="s">
        <v>11</v>
      </c>
      <c r="AD132" s="24">
        <v>0.49238779912138819</v>
      </c>
    </row>
    <row r="133" spans="1:35" x14ac:dyDescent="0.2">
      <c r="A133" s="10">
        <v>35855</v>
      </c>
      <c r="B133" s="5">
        <v>13.458</v>
      </c>
      <c r="C133" s="15">
        <v>13.86</v>
      </c>
      <c r="D133" s="5">
        <v>13.056100000000001</v>
      </c>
      <c r="E133" s="30"/>
      <c r="G133" s="33">
        <f t="shared" si="16"/>
        <v>-6.5763806726678878E-2</v>
      </c>
      <c r="H133" s="33">
        <f t="shared" si="17"/>
        <v>-0.11183303016344379</v>
      </c>
      <c r="I133" s="33"/>
      <c r="J133" s="33">
        <f t="shared" si="12"/>
        <v>-7.3998135648479749E-2</v>
      </c>
      <c r="K133" s="33">
        <f t="shared" si="13"/>
        <v>-0.1191325417418715</v>
      </c>
      <c r="L133" s="33">
        <f t="shared" si="15"/>
        <v>-5.2538676310420619E-2</v>
      </c>
      <c r="M133" s="33">
        <f t="shared" si="14"/>
        <v>-5.9294353853023167E-2</v>
      </c>
      <c r="N133" s="33"/>
      <c r="O133" s="33"/>
      <c r="P133" s="33"/>
      <c r="Q133" s="33"/>
      <c r="AB133" t="str">
        <f t="shared" si="18"/>
        <v/>
      </c>
      <c r="AC133" s="24" t="s">
        <v>12</v>
      </c>
      <c r="AD133" s="24">
        <v>0.44162657903352703</v>
      </c>
    </row>
    <row r="134" spans="1:35" x14ac:dyDescent="0.2">
      <c r="A134" s="10">
        <v>35886</v>
      </c>
      <c r="B134" s="5">
        <v>13.793799999999999</v>
      </c>
      <c r="C134" s="15">
        <v>12.74</v>
      </c>
      <c r="D134" s="5">
        <v>13.4312</v>
      </c>
      <c r="E134" s="30"/>
      <c r="G134" s="33">
        <f t="shared" si="16"/>
        <v>2.4645491080299519E-2</v>
      </c>
      <c r="H134" s="33">
        <f t="shared" si="17"/>
        <v>-8.4260343617739847E-2</v>
      </c>
      <c r="I134" s="33"/>
      <c r="J134" s="33">
        <f t="shared" si="12"/>
        <v>-6.5763806726678878E-2</v>
      </c>
      <c r="K134" s="33">
        <f t="shared" si="13"/>
        <v>-7.3998135648479749E-2</v>
      </c>
      <c r="L134" s="33">
        <f t="shared" si="15"/>
        <v>-4.6692302775942003E-2</v>
      </c>
      <c r="M134" s="33">
        <f t="shared" si="14"/>
        <v>-3.7568040841797844E-2</v>
      </c>
      <c r="N134" s="33"/>
      <c r="O134" s="33"/>
      <c r="P134" s="33"/>
      <c r="Q134" s="33"/>
      <c r="AB134" t="str">
        <f t="shared" si="18"/>
        <v/>
      </c>
      <c r="AC134" s="24" t="s">
        <v>13</v>
      </c>
      <c r="AD134" s="24">
        <v>5.1549984612217235E-2</v>
      </c>
    </row>
    <row r="135" spans="1:35" ht="13.5" thickBot="1" x14ac:dyDescent="0.25">
      <c r="A135" s="10">
        <v>35916</v>
      </c>
      <c r="B135" s="5">
        <v>14.563000000000001</v>
      </c>
      <c r="C135" s="15">
        <v>13.23</v>
      </c>
      <c r="D135" s="5">
        <v>14.4383</v>
      </c>
      <c r="E135" s="30"/>
      <c r="G135" s="33">
        <f t="shared" si="16"/>
        <v>5.4264849654017441E-2</v>
      </c>
      <c r="H135" s="33">
        <f t="shared" si="17"/>
        <v>3.7740327982847113E-2</v>
      </c>
      <c r="I135" s="33"/>
      <c r="J135" s="33">
        <f t="shared" si="12"/>
        <v>2.4645491080299519E-2</v>
      </c>
      <c r="K135" s="33">
        <f t="shared" si="13"/>
        <v>-6.5763806726678878E-2</v>
      </c>
      <c r="L135" s="33">
        <f t="shared" si="15"/>
        <v>1.7498298667012659E-2</v>
      </c>
      <c r="M135" s="33">
        <f t="shared" si="14"/>
        <v>2.0242029315834454E-2</v>
      </c>
      <c r="N135" s="33"/>
      <c r="O135" s="33"/>
      <c r="P135" s="33"/>
      <c r="Q135" s="33"/>
      <c r="AB135" t="str">
        <f t="shared" si="18"/>
        <v/>
      </c>
      <c r="AC135" s="25" t="s">
        <v>14</v>
      </c>
      <c r="AD135" s="25">
        <v>12</v>
      </c>
    </row>
    <row r="136" spans="1:35" x14ac:dyDescent="0.2">
      <c r="A136" s="10">
        <v>35947</v>
      </c>
      <c r="B136" s="5">
        <v>13.001799999999999</v>
      </c>
      <c r="C136" s="15">
        <v>13.55</v>
      </c>
      <c r="D136" s="5">
        <v>12.053599999999999</v>
      </c>
      <c r="E136" s="30"/>
      <c r="G136" s="33">
        <f t="shared" si="16"/>
        <v>-0.11339625608535918</v>
      </c>
      <c r="H136" s="33">
        <f t="shared" si="17"/>
        <v>2.3899569198845713E-2</v>
      </c>
      <c r="I136" s="33"/>
      <c r="J136" s="33">
        <f t="shared" si="12"/>
        <v>5.4264849654017441E-2</v>
      </c>
      <c r="K136" s="33">
        <f t="shared" si="13"/>
        <v>2.4645491080299519E-2</v>
      </c>
      <c r="L136" s="33">
        <f t="shared" si="15"/>
        <v>3.8528043254352384E-2</v>
      </c>
      <c r="M136" s="33">
        <f t="shared" si="14"/>
        <v>-1.4628474055506671E-2</v>
      </c>
      <c r="N136" s="33"/>
      <c r="O136" s="33"/>
      <c r="P136" s="33"/>
      <c r="Q136" s="33"/>
      <c r="AB136" t="str">
        <f t="shared" si="18"/>
        <v/>
      </c>
    </row>
    <row r="137" spans="1:35" ht="13.5" thickBot="1" x14ac:dyDescent="0.25">
      <c r="A137" s="10">
        <v>35977</v>
      </c>
      <c r="B137" s="5">
        <v>12.5557</v>
      </c>
      <c r="C137" s="15">
        <v>13.08</v>
      </c>
      <c r="D137" s="5">
        <v>12.0443</v>
      </c>
      <c r="E137" s="30"/>
      <c r="G137" s="33">
        <f t="shared" si="16"/>
        <v>-3.4913063680359666E-2</v>
      </c>
      <c r="H137" s="33">
        <f t="shared" si="17"/>
        <v>-3.530220129665735E-2</v>
      </c>
      <c r="I137" s="33"/>
      <c r="J137" s="33">
        <f t="shared" ref="J137:J152" si="19">G136</f>
        <v>-0.11339625608535918</v>
      </c>
      <c r="K137" s="33">
        <f t="shared" ref="K137:K152" si="20">G135</f>
        <v>5.4264849654017441E-2</v>
      </c>
      <c r="L137" s="33">
        <f t="shared" si="15"/>
        <v>-8.0511341820605015E-2</v>
      </c>
      <c r="M137" s="33">
        <f t="shared" ref="M137:M152" si="21">H137-L137</f>
        <v>4.5209140523947665E-2</v>
      </c>
      <c r="N137" s="33"/>
      <c r="O137" s="33"/>
      <c r="P137" s="33"/>
      <c r="Q137" s="33"/>
      <c r="AB137" t="str">
        <f t="shared" si="18"/>
        <v/>
      </c>
      <c r="AC137" t="s">
        <v>15</v>
      </c>
    </row>
    <row r="138" spans="1:35" x14ac:dyDescent="0.2">
      <c r="A138" s="16">
        <v>36008</v>
      </c>
      <c r="B138" s="17">
        <v>12.2029</v>
      </c>
      <c r="C138" s="18">
        <v>13.11</v>
      </c>
      <c r="D138" s="17">
        <v>11.954499999999999</v>
      </c>
      <c r="E138" s="32"/>
      <c r="G138" s="33">
        <f t="shared" si="16"/>
        <v>-2.8501117324818685E-2</v>
      </c>
      <c r="H138" s="33">
        <f t="shared" si="17"/>
        <v>2.2909517465557624E-3</v>
      </c>
      <c r="I138" s="33"/>
      <c r="J138" s="33">
        <f t="shared" si="19"/>
        <v>-3.4913063680359666E-2</v>
      </c>
      <c r="K138" s="33">
        <f t="shared" si="20"/>
        <v>-0.11339625608535918</v>
      </c>
      <c r="L138" s="33">
        <f t="shared" ref="L138:L152" si="22">J138*0.71</f>
        <v>-2.478827521305536E-2</v>
      </c>
      <c r="M138" s="33">
        <f t="shared" si="21"/>
        <v>2.7079226959611121E-2</v>
      </c>
      <c r="N138" s="33"/>
      <c r="O138" s="33"/>
      <c r="P138" s="33"/>
      <c r="Q138" s="33"/>
      <c r="AB138" t="str">
        <f t="shared" si="18"/>
        <v/>
      </c>
      <c r="AC138" s="26"/>
      <c r="AD138" s="26" t="s">
        <v>20</v>
      </c>
      <c r="AE138" s="26" t="s">
        <v>21</v>
      </c>
      <c r="AF138" s="26" t="s">
        <v>22</v>
      </c>
      <c r="AG138" s="26" t="s">
        <v>23</v>
      </c>
      <c r="AH138" s="26" t="s">
        <v>24</v>
      </c>
    </row>
    <row r="139" spans="1:35" x14ac:dyDescent="0.2">
      <c r="A139" s="10">
        <v>36039</v>
      </c>
      <c r="B139" s="5">
        <v>13.622999999999999</v>
      </c>
      <c r="C139" s="15">
        <v>12.75</v>
      </c>
      <c r="D139" s="5">
        <v>13.39</v>
      </c>
      <c r="E139" s="30"/>
      <c r="G139" s="33">
        <f t="shared" si="16"/>
        <v>0.11008591237401791</v>
      </c>
      <c r="H139" s="33">
        <f t="shared" si="17"/>
        <v>-2.7844026171173229E-2</v>
      </c>
      <c r="I139" s="33"/>
      <c r="J139" s="33">
        <f t="shared" si="19"/>
        <v>-2.8501117324818685E-2</v>
      </c>
      <c r="K139" s="33">
        <f t="shared" si="20"/>
        <v>-3.4913063680359666E-2</v>
      </c>
      <c r="L139" s="33">
        <f t="shared" si="22"/>
        <v>-2.0235793300621266E-2</v>
      </c>
      <c r="M139" s="33">
        <f t="shared" si="21"/>
        <v>-7.6082328705519633E-3</v>
      </c>
      <c r="N139" s="33"/>
      <c r="O139" s="33"/>
      <c r="P139" s="33"/>
      <c r="Q139" s="33"/>
      <c r="AB139" t="str">
        <f t="shared" si="18"/>
        <v/>
      </c>
      <c r="AC139" s="24" t="s">
        <v>16</v>
      </c>
      <c r="AD139" s="24">
        <v>1</v>
      </c>
      <c r="AE139" s="24">
        <v>2.5776996394617783E-2</v>
      </c>
      <c r="AF139" s="24">
        <v>2.5776996394617783E-2</v>
      </c>
      <c r="AG139" s="24">
        <v>9.7000780964115503</v>
      </c>
      <c r="AH139" s="24">
        <v>1.0976357521830012E-2</v>
      </c>
    </row>
    <row r="140" spans="1:35" x14ac:dyDescent="0.2">
      <c r="A140" s="10">
        <v>36069</v>
      </c>
      <c r="B140" s="5">
        <v>12.9209</v>
      </c>
      <c r="C140" s="15">
        <v>13.85</v>
      </c>
      <c r="D140" s="5">
        <v>12.640700000000001</v>
      </c>
      <c r="E140" s="30"/>
      <c r="G140" s="33">
        <f t="shared" si="16"/>
        <v>-5.2913385412849762E-2</v>
      </c>
      <c r="H140" s="33">
        <f t="shared" si="17"/>
        <v>8.2753961028912276E-2</v>
      </c>
      <c r="I140" s="33"/>
      <c r="J140" s="33">
        <f t="shared" si="19"/>
        <v>0.11008591237401791</v>
      </c>
      <c r="K140" s="33">
        <f t="shared" si="20"/>
        <v>-2.8501117324818685E-2</v>
      </c>
      <c r="L140" s="33">
        <f t="shared" si="22"/>
        <v>7.8160997785552716E-2</v>
      </c>
      <c r="M140" s="33">
        <f t="shared" si="21"/>
        <v>4.5929632433595602E-3</v>
      </c>
      <c r="N140" s="33"/>
      <c r="O140" s="33"/>
      <c r="P140" s="33"/>
      <c r="Q140" s="33"/>
      <c r="AB140" t="str">
        <f t="shared" si="18"/>
        <v/>
      </c>
      <c r="AC140" s="24" t="s">
        <v>17</v>
      </c>
      <c r="AD140" s="24">
        <v>10</v>
      </c>
      <c r="AE140" s="24">
        <v>2.6574009135198338E-2</v>
      </c>
      <c r="AF140" s="24">
        <v>2.6574009135198339E-3</v>
      </c>
      <c r="AG140" s="24"/>
      <c r="AH140" s="24"/>
    </row>
    <row r="141" spans="1:35" ht="13.5" thickBot="1" x14ac:dyDescent="0.25">
      <c r="A141" s="10">
        <v>36100</v>
      </c>
      <c r="B141" s="5">
        <v>11.478999999999999</v>
      </c>
      <c r="C141" s="15">
        <v>13.74</v>
      </c>
      <c r="D141" s="5">
        <v>10.962899999999999</v>
      </c>
      <c r="E141" s="30"/>
      <c r="G141" s="33">
        <f t="shared" si="16"/>
        <v>-0.11832687628771434</v>
      </c>
      <c r="H141" s="33">
        <f t="shared" si="17"/>
        <v>-7.9739458391442277E-3</v>
      </c>
      <c r="I141" s="33"/>
      <c r="J141" s="33">
        <f t="shared" si="19"/>
        <v>-5.2913385412849762E-2</v>
      </c>
      <c r="K141" s="33">
        <f t="shared" si="20"/>
        <v>0.11008591237401791</v>
      </c>
      <c r="L141" s="33">
        <f t="shared" si="22"/>
        <v>-3.7568503643123329E-2</v>
      </c>
      <c r="M141" s="33">
        <f t="shared" si="21"/>
        <v>2.9594557803979099E-2</v>
      </c>
      <c r="N141" s="33"/>
      <c r="O141" s="33"/>
      <c r="P141" s="33"/>
      <c r="Q141" s="33"/>
      <c r="AB141" t="str">
        <f t="shared" si="18"/>
        <v/>
      </c>
      <c r="AC141" s="25" t="s">
        <v>18</v>
      </c>
      <c r="AD141" s="25">
        <v>11</v>
      </c>
      <c r="AE141" s="25">
        <v>5.2351005529816121E-2</v>
      </c>
      <c r="AF141" s="25"/>
      <c r="AG141" s="25"/>
      <c r="AH141" s="25"/>
    </row>
    <row r="142" spans="1:35" ht="13.5" thickBot="1" x14ac:dyDescent="0.25">
      <c r="A142" s="10">
        <v>36130</v>
      </c>
      <c r="B142" s="5">
        <v>10.1966</v>
      </c>
      <c r="C142" s="15">
        <v>12.87</v>
      </c>
      <c r="D142" s="5">
        <v>9.8751999999999995</v>
      </c>
      <c r="E142" s="30"/>
      <c r="G142" s="33">
        <f t="shared" si="16"/>
        <v>-0.11846494769437189</v>
      </c>
      <c r="H142" s="33">
        <f t="shared" si="17"/>
        <v>-6.5412265186168078E-2</v>
      </c>
      <c r="I142" s="33"/>
      <c r="J142" s="33">
        <f t="shared" si="19"/>
        <v>-0.11832687628771434</v>
      </c>
      <c r="K142" s="33">
        <f t="shared" si="20"/>
        <v>-5.2913385412849762E-2</v>
      </c>
      <c r="L142" s="33">
        <f t="shared" si="22"/>
        <v>-8.4012082164277177E-2</v>
      </c>
      <c r="M142" s="33">
        <f t="shared" si="21"/>
        <v>1.8599816978109099E-2</v>
      </c>
      <c r="N142" s="33"/>
      <c r="O142" s="33"/>
      <c r="P142" s="33"/>
      <c r="Q142" s="33"/>
      <c r="AB142" t="str">
        <f t="shared" si="18"/>
        <v/>
      </c>
    </row>
    <row r="143" spans="1:35" x14ac:dyDescent="0.2">
      <c r="A143" s="10">
        <v>36161</v>
      </c>
      <c r="B143" s="5">
        <v>11.2258</v>
      </c>
      <c r="C143" s="15">
        <v>11.35</v>
      </c>
      <c r="D143" s="5">
        <v>11.1153</v>
      </c>
      <c r="E143" s="30"/>
      <c r="G143" s="33">
        <f t="shared" si="16"/>
        <v>9.61603691875315E-2</v>
      </c>
      <c r="H143" s="33">
        <f t="shared" si="17"/>
        <v>-0.12568127768062354</v>
      </c>
      <c r="I143" s="33"/>
      <c r="J143" s="33">
        <f t="shared" si="19"/>
        <v>-0.11846494769437189</v>
      </c>
      <c r="K143" s="33">
        <f t="shared" si="20"/>
        <v>-0.11832687628771434</v>
      </c>
      <c r="L143" s="33">
        <f t="shared" si="22"/>
        <v>-8.4110112863004044E-2</v>
      </c>
      <c r="M143" s="33">
        <f t="shared" si="21"/>
        <v>-4.1571164817619494E-2</v>
      </c>
      <c r="N143" s="33"/>
      <c r="O143" s="33"/>
      <c r="P143" s="33"/>
      <c r="Q143" s="33"/>
      <c r="AB143" t="str">
        <f t="shared" si="18"/>
        <v/>
      </c>
      <c r="AC143" s="26"/>
      <c r="AD143" s="26" t="s">
        <v>25</v>
      </c>
      <c r="AE143" s="26" t="s">
        <v>13</v>
      </c>
      <c r="AF143" s="26" t="s">
        <v>26</v>
      </c>
      <c r="AG143" s="26" t="s">
        <v>27</v>
      </c>
      <c r="AH143" s="26" t="s">
        <v>28</v>
      </c>
      <c r="AI143" s="26" t="s">
        <v>29</v>
      </c>
    </row>
    <row r="144" spans="1:35" x14ac:dyDescent="0.2">
      <c r="A144" s="10">
        <v>36192</v>
      </c>
      <c r="B144" s="5">
        <v>10.4315</v>
      </c>
      <c r="C144" s="15">
        <v>11.48</v>
      </c>
      <c r="D144" s="5">
        <v>10.226699999999999</v>
      </c>
      <c r="E144" s="30"/>
      <c r="G144" s="33">
        <f t="shared" si="16"/>
        <v>-7.3384625988727609E-2</v>
      </c>
      <c r="H144" s="33">
        <f t="shared" si="17"/>
        <v>1.1388646964008811E-2</v>
      </c>
      <c r="I144" s="33"/>
      <c r="J144" s="33">
        <f t="shared" si="19"/>
        <v>9.61603691875315E-2</v>
      </c>
      <c r="K144" s="33">
        <f t="shared" si="20"/>
        <v>-0.11846494769437189</v>
      </c>
      <c r="L144" s="33">
        <f t="shared" si="22"/>
        <v>6.8273862123147358E-2</v>
      </c>
      <c r="M144" s="33">
        <f t="shared" si="21"/>
        <v>-5.6885215159138545E-2</v>
      </c>
      <c r="N144" s="33"/>
      <c r="O144" s="33"/>
      <c r="P144" s="33"/>
      <c r="Q144" s="33"/>
      <c r="AB144" t="str">
        <f t="shared" si="18"/>
        <v/>
      </c>
      <c r="AC144" s="24" t="s">
        <v>19</v>
      </c>
      <c r="AD144" s="24">
        <v>-1.0454946454638412E-2</v>
      </c>
      <c r="AE144" s="24">
        <v>1.5279955136205829E-2</v>
      </c>
      <c r="AF144" s="24">
        <v>-0.6842262533785477</v>
      </c>
      <c r="AG144" s="24">
        <v>0.50937764671882502</v>
      </c>
      <c r="AH144" s="24">
        <v>-4.4500814041758797E-2</v>
      </c>
      <c r="AI144" s="24">
        <v>2.3590921132481978E-2</v>
      </c>
    </row>
    <row r="145" spans="1:35" ht="13.5" thickBot="1" x14ac:dyDescent="0.25">
      <c r="A145" s="10">
        <v>36220</v>
      </c>
      <c r="B145" s="5">
        <v>12.872</v>
      </c>
      <c r="C145" s="15">
        <v>11.23</v>
      </c>
      <c r="D145" s="5">
        <v>12.5017</v>
      </c>
      <c r="E145" s="30"/>
      <c r="G145" s="33">
        <f t="shared" si="16"/>
        <v>0.21022433510229047</v>
      </c>
      <c r="H145" s="33">
        <f t="shared" si="17"/>
        <v>-2.2017622141068536E-2</v>
      </c>
      <c r="I145" s="33"/>
      <c r="J145" s="33">
        <f t="shared" si="19"/>
        <v>-7.3384625988727609E-2</v>
      </c>
      <c r="K145" s="33">
        <f t="shared" si="20"/>
        <v>9.61603691875315E-2</v>
      </c>
      <c r="L145" s="33">
        <f t="shared" si="22"/>
        <v>-5.2103084451996601E-2</v>
      </c>
      <c r="M145" s="33">
        <f t="shared" si="21"/>
        <v>3.0085462310928065E-2</v>
      </c>
      <c r="N145" s="33"/>
      <c r="O145" s="33"/>
      <c r="P145" s="33"/>
      <c r="Q145" s="33"/>
      <c r="AB145">
        <f t="shared" si="18"/>
        <v>0.55685041232480548</v>
      </c>
      <c r="AC145" s="25" t="s">
        <v>32</v>
      </c>
      <c r="AD145" s="25">
        <v>0.55685041232480548</v>
      </c>
      <c r="AE145" s="25">
        <v>0.17879317233626585</v>
      </c>
      <c r="AF145" s="25">
        <v>3.1144948380775257</v>
      </c>
      <c r="AG145" s="25">
        <v>1.0976357521830009E-2</v>
      </c>
      <c r="AH145" s="25">
        <v>0.15847432963473485</v>
      </c>
      <c r="AI145" s="25">
        <v>0.95522649501487611</v>
      </c>
    </row>
    <row r="146" spans="1:35" x14ac:dyDescent="0.2">
      <c r="A146" s="10">
        <v>36251</v>
      </c>
      <c r="B146" s="5">
        <v>15.571</v>
      </c>
      <c r="C146" s="15">
        <v>11.79</v>
      </c>
      <c r="D146" s="5">
        <v>15.327400000000001</v>
      </c>
      <c r="E146" s="30"/>
      <c r="G146" s="33">
        <f t="shared" si="16"/>
        <v>0.1903558001692055</v>
      </c>
      <c r="H146" s="33">
        <f t="shared" si="17"/>
        <v>4.8662945798927541E-2</v>
      </c>
      <c r="I146" s="33"/>
      <c r="J146" s="33">
        <f t="shared" si="19"/>
        <v>0.21022433510229047</v>
      </c>
      <c r="K146" s="33">
        <f t="shared" si="20"/>
        <v>-7.3384625988727609E-2</v>
      </c>
      <c r="L146" s="33">
        <f t="shared" si="22"/>
        <v>0.14925927792262622</v>
      </c>
      <c r="M146" s="33">
        <f t="shared" si="21"/>
        <v>-0.10059633212369867</v>
      </c>
      <c r="N146" s="33"/>
      <c r="O146" s="33"/>
      <c r="P146" s="33"/>
      <c r="Q146" s="33"/>
      <c r="AB146" t="str">
        <f t="shared" si="18"/>
        <v/>
      </c>
      <c r="AC146" t="s">
        <v>8</v>
      </c>
    </row>
    <row r="147" spans="1:35" ht="13.5" thickBot="1" x14ac:dyDescent="0.25">
      <c r="A147" s="10">
        <v>36281</v>
      </c>
      <c r="B147" s="5">
        <v>15.810499999999999</v>
      </c>
      <c r="C147" s="19">
        <v>15.520083247032678</v>
      </c>
      <c r="D147" s="5">
        <v>15.3048</v>
      </c>
      <c r="E147" s="30"/>
      <c r="G147" s="33">
        <f t="shared" si="16"/>
        <v>1.5264066415462912E-2</v>
      </c>
      <c r="H147" s="33">
        <f t="shared" si="17"/>
        <v>0.27488316404660607</v>
      </c>
      <c r="I147" s="33"/>
      <c r="J147" s="33">
        <f t="shared" si="19"/>
        <v>0.1903558001692055</v>
      </c>
      <c r="K147" s="33">
        <f t="shared" si="20"/>
        <v>0.21022433510229047</v>
      </c>
      <c r="L147" s="33">
        <f t="shared" si="22"/>
        <v>0.1351526181201359</v>
      </c>
      <c r="M147" s="33">
        <f t="shared" si="21"/>
        <v>0.13973054592647016</v>
      </c>
      <c r="N147" s="33"/>
      <c r="O147" s="33"/>
      <c r="P147" s="33"/>
      <c r="Q147" s="33"/>
      <c r="AB147" t="str">
        <f t="shared" si="18"/>
        <v/>
      </c>
    </row>
    <row r="148" spans="1:35" x14ac:dyDescent="0.2">
      <c r="A148" s="10">
        <v>36312</v>
      </c>
      <c r="B148" s="5">
        <v>16.132000000000001</v>
      </c>
      <c r="C148" s="19">
        <v>16.336755158474698</v>
      </c>
      <c r="D148" s="5">
        <v>15.8186</v>
      </c>
      <c r="E148" s="30"/>
      <c r="G148" s="33">
        <f t="shared" si="16"/>
        <v>2.0130600736371265E-2</v>
      </c>
      <c r="H148" s="33">
        <f t="shared" si="17"/>
        <v>5.1282608403126706E-2</v>
      </c>
      <c r="I148" s="33"/>
      <c r="J148" s="33">
        <f t="shared" si="19"/>
        <v>1.5264066415462912E-2</v>
      </c>
      <c r="K148" s="33">
        <f t="shared" si="20"/>
        <v>0.1903558001692055</v>
      </c>
      <c r="L148" s="33">
        <f t="shared" si="22"/>
        <v>1.0837487154978667E-2</v>
      </c>
      <c r="M148" s="33">
        <f t="shared" si="21"/>
        <v>4.0445121248148037E-2</v>
      </c>
      <c r="N148" s="33"/>
      <c r="O148" s="33"/>
      <c r="P148" s="33"/>
      <c r="Q148" s="33"/>
      <c r="AB148" t="str">
        <f t="shared" si="18"/>
        <v/>
      </c>
      <c r="AC148" s="27" t="s">
        <v>9</v>
      </c>
      <c r="AD148" s="27"/>
    </row>
    <row r="149" spans="1:35" x14ac:dyDescent="0.2">
      <c r="A149" s="10">
        <v>36342</v>
      </c>
      <c r="B149" s="5">
        <v>19.0655</v>
      </c>
      <c r="C149" s="19">
        <v>16.669341762171115</v>
      </c>
      <c r="D149" s="5">
        <v>19.033000000000001</v>
      </c>
      <c r="E149" s="30"/>
      <c r="G149" s="33">
        <f t="shared" si="16"/>
        <v>0.16707554202322028</v>
      </c>
      <c r="H149" s="33">
        <f t="shared" si="17"/>
        <v>2.015372261162417E-2</v>
      </c>
      <c r="I149" s="33"/>
      <c r="J149" s="33">
        <f t="shared" si="19"/>
        <v>2.0130600736371265E-2</v>
      </c>
      <c r="K149" s="33">
        <f t="shared" si="20"/>
        <v>1.5264066415462912E-2</v>
      </c>
      <c r="L149" s="33">
        <f t="shared" si="22"/>
        <v>1.4292726522823597E-2</v>
      </c>
      <c r="M149" s="33">
        <f t="shared" si="21"/>
        <v>5.8609960888005731E-3</v>
      </c>
      <c r="N149" s="33"/>
      <c r="O149" s="33"/>
      <c r="P149" s="33"/>
      <c r="Q149" s="33"/>
      <c r="AB149" t="str">
        <f t="shared" si="18"/>
        <v/>
      </c>
      <c r="AC149" s="24" t="s">
        <v>10</v>
      </c>
      <c r="AD149" s="24">
        <v>0.76393221522586918</v>
      </c>
    </row>
    <row r="150" spans="1:35" x14ac:dyDescent="0.2">
      <c r="A150" s="10">
        <v>36373</v>
      </c>
      <c r="B150" s="5">
        <v>20.617699999999999</v>
      </c>
      <c r="C150" s="19">
        <v>18.508693269194438</v>
      </c>
      <c r="D150" s="5">
        <v>20.311800000000002</v>
      </c>
      <c r="E150" s="30"/>
      <c r="G150" s="33">
        <f t="shared" si="16"/>
        <v>7.8269511141132397E-2</v>
      </c>
      <c r="H150" s="33">
        <f t="shared" si="17"/>
        <v>0.10466931854512723</v>
      </c>
      <c r="I150" s="33"/>
      <c r="J150" s="33">
        <f t="shared" si="19"/>
        <v>0.16707554202322028</v>
      </c>
      <c r="K150" s="33">
        <f t="shared" si="20"/>
        <v>2.0130600736371265E-2</v>
      </c>
      <c r="L150" s="33">
        <f t="shared" si="22"/>
        <v>0.1186236348364864</v>
      </c>
      <c r="M150" s="33">
        <f t="shared" si="21"/>
        <v>-1.3954316291359167E-2</v>
      </c>
      <c r="N150" s="33"/>
      <c r="O150" s="33"/>
      <c r="P150" s="33"/>
      <c r="Q150" s="33"/>
      <c r="AB150" t="str">
        <f t="shared" si="18"/>
        <v/>
      </c>
      <c r="AC150" s="24" t="s">
        <v>11</v>
      </c>
      <c r="AD150" s="24">
        <v>0.58359242945990375</v>
      </c>
    </row>
    <row r="151" spans="1:35" x14ac:dyDescent="0.2">
      <c r="A151" s="10">
        <v>36404</v>
      </c>
      <c r="B151">
        <v>23.186800000000002</v>
      </c>
      <c r="C151" s="19">
        <v>20.212832852657939</v>
      </c>
      <c r="D151" s="5">
        <v>22.4757</v>
      </c>
      <c r="E151" s="30"/>
      <c r="G151" s="33">
        <f t="shared" si="16"/>
        <v>0.11743322105724695</v>
      </c>
      <c r="H151" s="33">
        <f t="shared" si="17"/>
        <v>8.807716427583813E-2</v>
      </c>
      <c r="I151" s="33"/>
      <c r="J151" s="33">
        <f t="shared" si="19"/>
        <v>7.8269511141132397E-2</v>
      </c>
      <c r="K151" s="33">
        <f t="shared" si="20"/>
        <v>0.16707554202322028</v>
      </c>
      <c r="L151" s="33">
        <f t="shared" si="22"/>
        <v>5.5571352910204E-2</v>
      </c>
      <c r="M151" s="33">
        <f t="shared" si="21"/>
        <v>3.250581136563413E-2</v>
      </c>
      <c r="N151" s="33"/>
      <c r="O151" s="33"/>
      <c r="P151" s="33"/>
      <c r="Q151" s="33"/>
      <c r="AB151" t="str">
        <f t="shared" si="18"/>
        <v/>
      </c>
      <c r="AC151" s="24" t="s">
        <v>12</v>
      </c>
      <c r="AD151" s="24">
        <v>0.54195167240589415</v>
      </c>
    </row>
    <row r="152" spans="1:35" x14ac:dyDescent="0.2">
      <c r="A152" s="20">
        <v>36434</v>
      </c>
      <c r="B152" s="21">
        <v>22.251899999999999</v>
      </c>
      <c r="C152" s="22">
        <v>22.537090943626065</v>
      </c>
      <c r="D152" s="8">
        <v>22.0076</v>
      </c>
      <c r="E152" s="31"/>
      <c r="G152" s="34">
        <f t="shared" si="16"/>
        <v>-4.115575300784189E-2</v>
      </c>
      <c r="H152" s="34">
        <f t="shared" si="17"/>
        <v>0.10884474589988909</v>
      </c>
      <c r="I152" s="34"/>
      <c r="J152" s="34">
        <f t="shared" si="19"/>
        <v>0.11743322105724695</v>
      </c>
      <c r="K152" s="34">
        <f t="shared" si="20"/>
        <v>7.8269511141132397E-2</v>
      </c>
      <c r="L152" s="33">
        <f t="shared" si="22"/>
        <v>8.337758695064533E-2</v>
      </c>
      <c r="M152" s="33">
        <f t="shared" si="21"/>
        <v>2.5467158949243757E-2</v>
      </c>
      <c r="N152" s="33"/>
      <c r="O152" s="33"/>
      <c r="P152" s="33"/>
      <c r="Q152" s="33"/>
      <c r="AB152" t="str">
        <f t="shared" si="18"/>
        <v/>
      </c>
      <c r="AC152" s="24" t="s">
        <v>13</v>
      </c>
      <c r="AD152" s="24">
        <v>4.8308363280898117E-2</v>
      </c>
    </row>
    <row r="153" spans="1:35" ht="13.5" thickBot="1" x14ac:dyDescent="0.25">
      <c r="A153" s="10">
        <v>36465</v>
      </c>
      <c r="B153">
        <v>24.8216</v>
      </c>
      <c r="D153" s="5">
        <v>24.6875</v>
      </c>
      <c r="E153" s="30"/>
      <c r="AB153" t="str">
        <f t="shared" si="18"/>
        <v/>
      </c>
      <c r="AC153" s="25" t="s">
        <v>14</v>
      </c>
      <c r="AD153" s="25">
        <v>12</v>
      </c>
    </row>
    <row r="154" spans="1:35" x14ac:dyDescent="0.2">
      <c r="A154" s="10">
        <v>36495</v>
      </c>
      <c r="B154">
        <v>25.754999999999999</v>
      </c>
      <c r="D154" s="5">
        <v>25.573399999999999</v>
      </c>
      <c r="E154" s="30"/>
      <c r="AB154" t="str">
        <f t="shared" si="18"/>
        <v/>
      </c>
    </row>
    <row r="155" spans="1:35" ht="13.5" thickBot="1" x14ac:dyDescent="0.25">
      <c r="AB155" t="str">
        <f t="shared" si="18"/>
        <v/>
      </c>
      <c r="AC155" t="s">
        <v>15</v>
      </c>
    </row>
    <row r="156" spans="1:35" x14ac:dyDescent="0.2">
      <c r="AB156" t="str">
        <f t="shared" si="18"/>
        <v/>
      </c>
      <c r="AC156" s="26"/>
      <c r="AD156" s="26" t="s">
        <v>20</v>
      </c>
      <c r="AE156" s="26" t="s">
        <v>21</v>
      </c>
      <c r="AF156" s="26" t="s">
        <v>22</v>
      </c>
      <c r="AG156" s="26" t="s">
        <v>23</v>
      </c>
      <c r="AH156" s="26" t="s">
        <v>24</v>
      </c>
    </row>
    <row r="157" spans="1:35" x14ac:dyDescent="0.2">
      <c r="AB157" t="str">
        <f t="shared" si="18"/>
        <v/>
      </c>
      <c r="AC157" s="24" t="s">
        <v>16</v>
      </c>
      <c r="AD157" s="24">
        <v>1</v>
      </c>
      <c r="AE157" s="24">
        <v>3.2706621111999554E-2</v>
      </c>
      <c r="AF157" s="24">
        <v>3.2706621111999554E-2</v>
      </c>
      <c r="AG157" s="24">
        <v>14.014933222826921</v>
      </c>
      <c r="AH157" s="24">
        <v>3.8235083142496447E-3</v>
      </c>
    </row>
    <row r="158" spans="1:35" x14ac:dyDescent="0.2">
      <c r="AB158" t="str">
        <f t="shared" si="18"/>
        <v/>
      </c>
      <c r="AC158" s="24" t="s">
        <v>17</v>
      </c>
      <c r="AD158" s="24">
        <v>10</v>
      </c>
      <c r="AE158" s="24">
        <v>2.3336979628792252E-2</v>
      </c>
      <c r="AF158" s="24">
        <v>2.3336979628792252E-3</v>
      </c>
      <c r="AG158" s="24"/>
      <c r="AH158" s="24"/>
    </row>
    <row r="159" spans="1:35" ht="13.5" thickBot="1" x14ac:dyDescent="0.25">
      <c r="AB159" t="str">
        <f t="shared" si="18"/>
        <v/>
      </c>
      <c r="AC159" s="25" t="s">
        <v>18</v>
      </c>
      <c r="AD159" s="25">
        <v>11</v>
      </c>
      <c r="AE159" s="25">
        <v>5.6043600740791802E-2</v>
      </c>
      <c r="AF159" s="25"/>
      <c r="AG159" s="25"/>
      <c r="AH159" s="25"/>
    </row>
    <row r="160" spans="1:35" ht="13.5" thickBot="1" x14ac:dyDescent="0.25">
      <c r="AB160" t="str">
        <f t="shared" si="18"/>
        <v/>
      </c>
    </row>
    <row r="161" spans="28:35" x14ac:dyDescent="0.2">
      <c r="AB161" t="str">
        <f t="shared" si="18"/>
        <v/>
      </c>
      <c r="AC161" s="26"/>
      <c r="AD161" s="26" t="s">
        <v>25</v>
      </c>
      <c r="AE161" s="26" t="s">
        <v>13</v>
      </c>
      <c r="AF161" s="26" t="s">
        <v>26</v>
      </c>
      <c r="AG161" s="26" t="s">
        <v>27</v>
      </c>
      <c r="AH161" s="26" t="s">
        <v>28</v>
      </c>
      <c r="AI161" s="26" t="s">
        <v>29</v>
      </c>
    </row>
    <row r="162" spans="28:35" x14ac:dyDescent="0.2">
      <c r="AB162" t="str">
        <f t="shared" si="18"/>
        <v/>
      </c>
      <c r="AC162" s="24" t="s">
        <v>19</v>
      </c>
      <c r="AD162" s="24">
        <v>-3.3553457145162418E-3</v>
      </c>
      <c r="AE162" s="24">
        <v>1.4178995579586181E-2</v>
      </c>
      <c r="AF162" s="24">
        <v>-0.2366419888970844</v>
      </c>
      <c r="AG162" s="24">
        <v>0.81771147225978547</v>
      </c>
      <c r="AH162" s="24">
        <v>-3.4948122114566903E-2</v>
      </c>
      <c r="AI162" s="24">
        <v>2.8237430685534422E-2</v>
      </c>
    </row>
    <row r="163" spans="28:35" ht="13.5" thickBot="1" x14ac:dyDescent="0.25">
      <c r="AB163">
        <f t="shared" si="18"/>
        <v>0.65949737872834058</v>
      </c>
      <c r="AC163" s="25" t="s">
        <v>32</v>
      </c>
      <c r="AD163" s="25">
        <v>0.65949737872834058</v>
      </c>
      <c r="AE163" s="25">
        <v>0.17616415999425511</v>
      </c>
      <c r="AF163" s="25">
        <v>3.7436523907578447</v>
      </c>
      <c r="AG163" s="25">
        <v>3.8235083142496421E-3</v>
      </c>
      <c r="AH163" s="25">
        <v>0.26697910159353078</v>
      </c>
      <c r="AI163" s="25">
        <v>1.0520156558631504</v>
      </c>
    </row>
    <row r="164" spans="28:35" x14ac:dyDescent="0.2">
      <c r="AB164" t="str">
        <f t="shared" si="18"/>
        <v/>
      </c>
      <c r="AC164" t="s">
        <v>8</v>
      </c>
    </row>
    <row r="165" spans="28:35" ht="13.5" thickBot="1" x14ac:dyDescent="0.25">
      <c r="AB165" t="str">
        <f t="shared" si="18"/>
        <v/>
      </c>
    </row>
    <row r="166" spans="28:35" x14ac:dyDescent="0.2">
      <c r="AB166" t="str">
        <f t="shared" si="18"/>
        <v/>
      </c>
      <c r="AC166" s="27" t="s">
        <v>9</v>
      </c>
      <c r="AD166" s="27"/>
    </row>
    <row r="167" spans="28:35" x14ac:dyDescent="0.2">
      <c r="AB167" t="str">
        <f t="shared" si="18"/>
        <v/>
      </c>
      <c r="AC167" s="24" t="s">
        <v>10</v>
      </c>
      <c r="AD167" s="24">
        <v>0.73732842415231947</v>
      </c>
    </row>
    <row r="168" spans="28:35" x14ac:dyDescent="0.2">
      <c r="AB168" t="str">
        <f t="shared" si="18"/>
        <v/>
      </c>
      <c r="AC168" s="24" t="s">
        <v>11</v>
      </c>
      <c r="AD168" s="24">
        <v>0.54365320506294268</v>
      </c>
    </row>
    <row r="169" spans="28:35" x14ac:dyDescent="0.2">
      <c r="AB169" t="str">
        <f t="shared" si="18"/>
        <v/>
      </c>
      <c r="AC169" s="24" t="s">
        <v>12</v>
      </c>
      <c r="AD169" s="24">
        <v>0.49801852556923693</v>
      </c>
    </row>
    <row r="170" spans="28:35" x14ac:dyDescent="0.2">
      <c r="AB170" t="str">
        <f t="shared" si="18"/>
        <v/>
      </c>
      <c r="AC170" s="24" t="s">
        <v>13</v>
      </c>
      <c r="AD170" s="24">
        <v>5.0174050417608557E-2</v>
      </c>
    </row>
    <row r="171" spans="28:35" ht="13.5" thickBot="1" x14ac:dyDescent="0.25">
      <c r="AB171" t="str">
        <f t="shared" si="18"/>
        <v/>
      </c>
      <c r="AC171" s="25" t="s">
        <v>14</v>
      </c>
      <c r="AD171" s="25">
        <v>12</v>
      </c>
    </row>
    <row r="172" spans="28:35" x14ac:dyDescent="0.2">
      <c r="AB172" t="str">
        <f t="shared" si="18"/>
        <v/>
      </c>
    </row>
    <row r="173" spans="28:35" ht="13.5" thickBot="1" x14ac:dyDescent="0.25">
      <c r="AB173" t="str">
        <f t="shared" si="18"/>
        <v/>
      </c>
      <c r="AC173" t="s">
        <v>15</v>
      </c>
    </row>
    <row r="174" spans="28:35" x14ac:dyDescent="0.2">
      <c r="AB174" t="str">
        <f t="shared" si="18"/>
        <v/>
      </c>
      <c r="AC174" s="26"/>
      <c r="AD174" s="26" t="s">
        <v>20</v>
      </c>
      <c r="AE174" s="26" t="s">
        <v>21</v>
      </c>
      <c r="AF174" s="26" t="s">
        <v>22</v>
      </c>
      <c r="AG174" s="26" t="s">
        <v>23</v>
      </c>
      <c r="AH174" s="26" t="s">
        <v>24</v>
      </c>
    </row>
    <row r="175" spans="28:35" x14ac:dyDescent="0.2">
      <c r="AB175" t="str">
        <f t="shared" si="18"/>
        <v/>
      </c>
      <c r="AC175" s="24" t="s">
        <v>16</v>
      </c>
      <c r="AD175" s="24">
        <v>1</v>
      </c>
      <c r="AE175" s="24">
        <v>2.9990608102508132E-2</v>
      </c>
      <c r="AF175" s="24">
        <v>2.9990608102508132E-2</v>
      </c>
      <c r="AG175" s="24">
        <v>11.913159270416863</v>
      </c>
      <c r="AH175" s="24">
        <v>6.2100883812991814E-3</v>
      </c>
    </row>
    <row r="176" spans="28:35" x14ac:dyDescent="0.2">
      <c r="AB176" t="str">
        <f t="shared" si="18"/>
        <v/>
      </c>
      <c r="AC176" s="24" t="s">
        <v>17</v>
      </c>
      <c r="AD176" s="24">
        <v>10</v>
      </c>
      <c r="AE176" s="24">
        <v>2.5174353353087261E-2</v>
      </c>
      <c r="AF176" s="24">
        <v>2.5174353353087263E-3</v>
      </c>
      <c r="AG176" s="24"/>
      <c r="AH176" s="24"/>
    </row>
    <row r="177" spans="28:35" ht="13.5" thickBot="1" x14ac:dyDescent="0.25">
      <c r="AB177" t="str">
        <f t="shared" si="18"/>
        <v/>
      </c>
      <c r="AC177" s="25" t="s">
        <v>18</v>
      </c>
      <c r="AD177" s="25">
        <v>11</v>
      </c>
      <c r="AE177" s="25">
        <v>5.5164961455595393E-2</v>
      </c>
      <c r="AF177" s="25"/>
      <c r="AG177" s="25"/>
      <c r="AH177" s="25"/>
    </row>
    <row r="178" spans="28:35" ht="13.5" thickBot="1" x14ac:dyDescent="0.25">
      <c r="AB178" t="str">
        <f t="shared" si="18"/>
        <v/>
      </c>
    </row>
    <row r="179" spans="28:35" x14ac:dyDescent="0.2">
      <c r="AB179" t="str">
        <f t="shared" si="18"/>
        <v/>
      </c>
      <c r="AC179" s="26"/>
      <c r="AD179" s="26" t="s">
        <v>25</v>
      </c>
      <c r="AE179" s="26" t="s">
        <v>13</v>
      </c>
      <c r="AF179" s="26" t="s">
        <v>26</v>
      </c>
      <c r="AG179" s="26" t="s">
        <v>27</v>
      </c>
      <c r="AH179" s="26" t="s">
        <v>28</v>
      </c>
      <c r="AI179" s="26" t="s">
        <v>29</v>
      </c>
    </row>
    <row r="180" spans="28:35" x14ac:dyDescent="0.2">
      <c r="AB180" t="str">
        <f t="shared" si="18"/>
        <v/>
      </c>
      <c r="AC180" s="24" t="s">
        <v>19</v>
      </c>
      <c r="AD180" s="24">
        <v>2.583770086078721E-3</v>
      </c>
      <c r="AE180" s="24">
        <v>1.4572352753224186E-2</v>
      </c>
      <c r="AF180" s="24">
        <v>0.17730630940889436</v>
      </c>
      <c r="AG180" s="24">
        <v>0.86280767891831189</v>
      </c>
      <c r="AH180" s="24">
        <v>-2.9885460866930065E-2</v>
      </c>
      <c r="AI180" s="24">
        <v>3.5053001039087504E-2</v>
      </c>
    </row>
    <row r="181" spans="28:35" ht="13.5" thickBot="1" x14ac:dyDescent="0.25">
      <c r="AB181">
        <f t="shared" si="18"/>
        <v>0.60410169310927109</v>
      </c>
      <c r="AC181" s="25" t="s">
        <v>32</v>
      </c>
      <c r="AD181" s="25">
        <v>0.60410169310927109</v>
      </c>
      <c r="AE181" s="25">
        <v>0.17502358648261729</v>
      </c>
      <c r="AF181" s="25">
        <v>3.4515444760884746</v>
      </c>
      <c r="AG181" s="25">
        <v>6.2100883812991866E-3</v>
      </c>
      <c r="AH181" s="25">
        <v>0.21412477256906193</v>
      </c>
      <c r="AI181" s="25">
        <v>0.99407861364948025</v>
      </c>
    </row>
    <row r="182" spans="28:35" x14ac:dyDescent="0.2">
      <c r="AB182" t="str">
        <f t="shared" si="18"/>
        <v/>
      </c>
      <c r="AC182" t="s">
        <v>8</v>
      </c>
    </row>
    <row r="183" spans="28:35" ht="13.5" thickBot="1" x14ac:dyDescent="0.25">
      <c r="AB183" t="str">
        <f t="shared" si="18"/>
        <v/>
      </c>
    </row>
    <row r="184" spans="28:35" x14ac:dyDescent="0.2">
      <c r="AB184" t="str">
        <f t="shared" si="18"/>
        <v/>
      </c>
      <c r="AC184" s="27" t="s">
        <v>9</v>
      </c>
      <c r="AD184" s="27"/>
    </row>
    <row r="185" spans="28:35" x14ac:dyDescent="0.2">
      <c r="AB185" t="str">
        <f t="shared" si="18"/>
        <v/>
      </c>
      <c r="AC185" s="24" t="s">
        <v>10</v>
      </c>
      <c r="AD185" s="24">
        <v>0.7396787875576355</v>
      </c>
    </row>
    <row r="186" spans="28:35" x14ac:dyDescent="0.2">
      <c r="AB186" t="str">
        <f t="shared" si="18"/>
        <v/>
      </c>
      <c r="AC186" s="24" t="s">
        <v>11</v>
      </c>
      <c r="AD186" s="24">
        <v>0.54712470876273367</v>
      </c>
    </row>
    <row r="187" spans="28:35" x14ac:dyDescent="0.2">
      <c r="AB187" t="str">
        <f t="shared" si="18"/>
        <v/>
      </c>
      <c r="AC187" s="24" t="s">
        <v>12</v>
      </c>
      <c r="AD187" s="24">
        <v>0.50183717963900709</v>
      </c>
    </row>
    <row r="188" spans="28:35" x14ac:dyDescent="0.2">
      <c r="AB188" t="str">
        <f t="shared" si="18"/>
        <v/>
      </c>
      <c r="AC188" s="24" t="s">
        <v>13</v>
      </c>
      <c r="AD188" s="24">
        <v>5.0142894123378481E-2</v>
      </c>
    </row>
    <row r="189" spans="28:35" ht="13.5" thickBot="1" x14ac:dyDescent="0.25">
      <c r="AB189" t="str">
        <f t="shared" si="18"/>
        <v/>
      </c>
      <c r="AC189" s="25" t="s">
        <v>14</v>
      </c>
      <c r="AD189" s="25">
        <v>12</v>
      </c>
    </row>
    <row r="190" spans="28:35" x14ac:dyDescent="0.2">
      <c r="AB190" t="str">
        <f t="shared" si="18"/>
        <v/>
      </c>
    </row>
    <row r="191" spans="28:35" ht="13.5" thickBot="1" x14ac:dyDescent="0.25">
      <c r="AB191" t="str">
        <f t="shared" si="18"/>
        <v/>
      </c>
      <c r="AC191" t="s">
        <v>15</v>
      </c>
    </row>
    <row r="192" spans="28:35" x14ac:dyDescent="0.2">
      <c r="AB192" t="str">
        <f t="shared" si="18"/>
        <v/>
      </c>
      <c r="AC192" s="26"/>
      <c r="AD192" s="26" t="s">
        <v>20</v>
      </c>
      <c r="AE192" s="26" t="s">
        <v>21</v>
      </c>
      <c r="AF192" s="26" t="s">
        <v>22</v>
      </c>
      <c r="AG192" s="26" t="s">
        <v>23</v>
      </c>
      <c r="AH192" s="26" t="s">
        <v>24</v>
      </c>
    </row>
    <row r="193" spans="28:35" x14ac:dyDescent="0.2">
      <c r="AB193" t="str">
        <f t="shared" si="18"/>
        <v/>
      </c>
      <c r="AC193" s="24" t="s">
        <v>16</v>
      </c>
      <c r="AD193" s="24">
        <v>1</v>
      </c>
      <c r="AE193" s="24">
        <v>3.0375714036070742E-2</v>
      </c>
      <c r="AF193" s="24">
        <v>3.0375714036070742E-2</v>
      </c>
      <c r="AG193" s="24">
        <v>12.081134019654188</v>
      </c>
      <c r="AH193" s="24">
        <v>5.963023109159464E-3</v>
      </c>
    </row>
    <row r="194" spans="28:35" x14ac:dyDescent="0.2">
      <c r="AB194" t="str">
        <f t="shared" si="18"/>
        <v/>
      </c>
      <c r="AC194" s="24" t="s">
        <v>17</v>
      </c>
      <c r="AD194" s="24">
        <v>10</v>
      </c>
      <c r="AE194" s="24">
        <v>2.514309831068344E-2</v>
      </c>
      <c r="AF194" s="24">
        <v>2.5143098310683441E-3</v>
      </c>
      <c r="AG194" s="24"/>
      <c r="AH194" s="24"/>
    </row>
    <row r="195" spans="28:35" ht="13.5" thickBot="1" x14ac:dyDescent="0.25">
      <c r="AB195" t="str">
        <f t="shared" ref="AB195:AB258" si="23">IF(AC195="X Variable 1", AD195, "")</f>
        <v/>
      </c>
      <c r="AC195" s="25" t="s">
        <v>18</v>
      </c>
      <c r="AD195" s="25">
        <v>11</v>
      </c>
      <c r="AE195" s="25">
        <v>5.5518812346754182E-2</v>
      </c>
      <c r="AF195" s="25"/>
      <c r="AG195" s="25"/>
      <c r="AH195" s="25"/>
    </row>
    <row r="196" spans="28:35" ht="13.5" thickBot="1" x14ac:dyDescent="0.25">
      <c r="AB196" t="str">
        <f t="shared" si="23"/>
        <v/>
      </c>
    </row>
    <row r="197" spans="28:35" x14ac:dyDescent="0.2">
      <c r="AB197" t="str">
        <f t="shared" si="23"/>
        <v/>
      </c>
      <c r="AC197" s="26"/>
      <c r="AD197" s="26" t="s">
        <v>25</v>
      </c>
      <c r="AE197" s="26" t="s">
        <v>13</v>
      </c>
      <c r="AF197" s="26" t="s">
        <v>26</v>
      </c>
      <c r="AG197" s="26" t="s">
        <v>27</v>
      </c>
      <c r="AH197" s="26" t="s">
        <v>28</v>
      </c>
      <c r="AI197" s="26" t="s">
        <v>29</v>
      </c>
    </row>
    <row r="198" spans="28:35" x14ac:dyDescent="0.2">
      <c r="AB198" t="str">
        <f t="shared" si="23"/>
        <v/>
      </c>
      <c r="AC198" s="24" t="s">
        <v>19</v>
      </c>
      <c r="AD198" s="24">
        <v>1.6828034998312216E-3</v>
      </c>
      <c r="AE198" s="24">
        <v>1.4577508477201117E-2</v>
      </c>
      <c r="AF198" s="24">
        <v>0.11543834822412123</v>
      </c>
      <c r="AG198" s="24">
        <v>0.91038285145461006</v>
      </c>
      <c r="AH198" s="24">
        <v>-3.0797915124068584E-2</v>
      </c>
      <c r="AI198" s="24">
        <v>3.4163522123731027E-2</v>
      </c>
    </row>
    <row r="199" spans="28:35" ht="13.5" thickBot="1" x14ac:dyDescent="0.25">
      <c r="AB199">
        <f t="shared" si="23"/>
        <v>0.61140795035139484</v>
      </c>
      <c r="AC199" s="25" t="s">
        <v>32</v>
      </c>
      <c r="AD199" s="25">
        <v>0.61140795035139484</v>
      </c>
      <c r="AE199" s="25">
        <v>0.17590461377636146</v>
      </c>
      <c r="AF199" s="25">
        <v>3.4757925743136902</v>
      </c>
      <c r="AG199" s="25">
        <v>5.9630231091594588E-3</v>
      </c>
      <c r="AH199" s="25">
        <v>0.21946797832863391</v>
      </c>
      <c r="AI199" s="25">
        <v>1.0033479223741557</v>
      </c>
    </row>
    <row r="200" spans="28:35" x14ac:dyDescent="0.2">
      <c r="AB200" t="str">
        <f t="shared" si="23"/>
        <v/>
      </c>
      <c r="AC200" t="s">
        <v>8</v>
      </c>
    </row>
    <row r="201" spans="28:35" ht="13.5" thickBot="1" x14ac:dyDescent="0.25">
      <c r="AB201" t="str">
        <f t="shared" si="23"/>
        <v/>
      </c>
    </row>
    <row r="202" spans="28:35" x14ac:dyDescent="0.2">
      <c r="AB202" t="str">
        <f t="shared" si="23"/>
        <v/>
      </c>
      <c r="AC202" s="27" t="s">
        <v>9</v>
      </c>
      <c r="AD202" s="27"/>
    </row>
    <row r="203" spans="28:35" x14ac:dyDescent="0.2">
      <c r="AB203" t="str">
        <f t="shared" si="23"/>
        <v/>
      </c>
      <c r="AC203" s="24" t="s">
        <v>10</v>
      </c>
      <c r="AD203" s="24">
        <v>0.72212730085079968</v>
      </c>
    </row>
    <row r="204" spans="28:35" x14ac:dyDescent="0.2">
      <c r="AB204" t="str">
        <f t="shared" si="23"/>
        <v/>
      </c>
      <c r="AC204" s="24" t="s">
        <v>11</v>
      </c>
      <c r="AD204" s="24">
        <v>0.52146783863406143</v>
      </c>
    </row>
    <row r="205" spans="28:35" x14ac:dyDescent="0.2">
      <c r="AB205" t="str">
        <f t="shared" si="23"/>
        <v/>
      </c>
      <c r="AC205" s="24" t="s">
        <v>12</v>
      </c>
      <c r="AD205" s="24">
        <v>0.47361462249746761</v>
      </c>
    </row>
    <row r="206" spans="28:35" x14ac:dyDescent="0.2">
      <c r="AB206" t="str">
        <f t="shared" si="23"/>
        <v/>
      </c>
      <c r="AC206" s="24" t="s">
        <v>13</v>
      </c>
      <c r="AD206" s="24">
        <v>5.0238413584235718E-2</v>
      </c>
    </row>
    <row r="207" spans="28:35" ht="13.5" thickBot="1" x14ac:dyDescent="0.25">
      <c r="AB207" t="str">
        <f t="shared" si="23"/>
        <v/>
      </c>
      <c r="AC207" s="25" t="s">
        <v>14</v>
      </c>
      <c r="AD207" s="25">
        <v>12</v>
      </c>
    </row>
    <row r="208" spans="28:35" x14ac:dyDescent="0.2">
      <c r="AB208" t="str">
        <f t="shared" si="23"/>
        <v/>
      </c>
    </row>
    <row r="209" spans="28:35" ht="13.5" thickBot="1" x14ac:dyDescent="0.25">
      <c r="AB209" t="str">
        <f t="shared" si="23"/>
        <v/>
      </c>
      <c r="AC209" t="s">
        <v>15</v>
      </c>
    </row>
    <row r="210" spans="28:35" x14ac:dyDescent="0.2">
      <c r="AB210" t="str">
        <f t="shared" si="23"/>
        <v/>
      </c>
      <c r="AC210" s="26"/>
      <c r="AD210" s="26" t="s">
        <v>20</v>
      </c>
      <c r="AE210" s="26" t="s">
        <v>21</v>
      </c>
      <c r="AF210" s="26" t="s">
        <v>22</v>
      </c>
      <c r="AG210" s="26" t="s">
        <v>23</v>
      </c>
      <c r="AH210" s="26" t="s">
        <v>24</v>
      </c>
    </row>
    <row r="211" spans="28:35" x14ac:dyDescent="0.2">
      <c r="AB211" t="str">
        <f t="shared" si="23"/>
        <v/>
      </c>
      <c r="AC211" s="24" t="s">
        <v>16</v>
      </c>
      <c r="AD211" s="24">
        <v>1</v>
      </c>
      <c r="AE211" s="24">
        <v>2.7503516905705343E-2</v>
      </c>
      <c r="AF211" s="24">
        <v>2.7503516905705343E-2</v>
      </c>
      <c r="AG211" s="24">
        <v>10.897237024687451</v>
      </c>
      <c r="AH211" s="24">
        <v>7.9986739652784522E-3</v>
      </c>
    </row>
    <row r="212" spans="28:35" x14ac:dyDescent="0.2">
      <c r="AB212" t="str">
        <f t="shared" si="23"/>
        <v/>
      </c>
      <c r="AC212" s="24" t="s">
        <v>17</v>
      </c>
      <c r="AD212" s="24">
        <v>10</v>
      </c>
      <c r="AE212" s="24">
        <v>2.5238981994607196E-2</v>
      </c>
      <c r="AF212" s="24">
        <v>2.5238981994607198E-3</v>
      </c>
      <c r="AG212" s="24"/>
      <c r="AH212" s="24"/>
    </row>
    <row r="213" spans="28:35" ht="13.5" thickBot="1" x14ac:dyDescent="0.25">
      <c r="AB213" t="str">
        <f t="shared" si="23"/>
        <v/>
      </c>
      <c r="AC213" s="25" t="s">
        <v>18</v>
      </c>
      <c r="AD213" s="25">
        <v>11</v>
      </c>
      <c r="AE213" s="25">
        <v>5.2742498900312539E-2</v>
      </c>
      <c r="AF213" s="25"/>
      <c r="AG213" s="25"/>
      <c r="AH213" s="25"/>
    </row>
    <row r="214" spans="28:35" ht="13.5" thickBot="1" x14ac:dyDescent="0.25">
      <c r="AB214" t="str">
        <f t="shared" si="23"/>
        <v/>
      </c>
    </row>
    <row r="215" spans="28:35" x14ac:dyDescent="0.2">
      <c r="AB215" t="str">
        <f t="shared" si="23"/>
        <v/>
      </c>
      <c r="AC215" s="26"/>
      <c r="AD215" s="26" t="s">
        <v>25</v>
      </c>
      <c r="AE215" s="26" t="s">
        <v>13</v>
      </c>
      <c r="AF215" s="26" t="s">
        <v>26</v>
      </c>
      <c r="AG215" s="26" t="s">
        <v>27</v>
      </c>
      <c r="AH215" s="26" t="s">
        <v>28</v>
      </c>
      <c r="AI215" s="26" t="s">
        <v>29</v>
      </c>
    </row>
    <row r="216" spans="28:35" x14ac:dyDescent="0.2">
      <c r="AB216" t="str">
        <f t="shared" si="23"/>
        <v/>
      </c>
      <c r="AC216" s="24" t="s">
        <v>19</v>
      </c>
      <c r="AD216" s="24">
        <v>1.7494139304133638E-3</v>
      </c>
      <c r="AE216" s="24">
        <v>1.4735759007949868E-2</v>
      </c>
      <c r="AF216" s="24">
        <v>0.1187189563475871</v>
      </c>
      <c r="AG216" s="24">
        <v>0.90784899042118095</v>
      </c>
      <c r="AH216" s="24">
        <v>-3.108390891041226E-2</v>
      </c>
      <c r="AI216" s="24">
        <v>3.4582736771238985E-2</v>
      </c>
    </row>
    <row r="217" spans="28:35" ht="13.5" thickBot="1" x14ac:dyDescent="0.25">
      <c r="AB217">
        <f t="shared" si="23"/>
        <v>0.59343879007058142</v>
      </c>
      <c r="AC217" s="25" t="s">
        <v>32</v>
      </c>
      <c r="AD217" s="25">
        <v>0.59343879007058142</v>
      </c>
      <c r="AE217" s="25">
        <v>0.17977021253788875</v>
      </c>
      <c r="AF217" s="25">
        <v>3.3010963367777464</v>
      </c>
      <c r="AG217" s="25">
        <v>7.9986739652784383E-3</v>
      </c>
      <c r="AH217" s="25">
        <v>0.19288572577060231</v>
      </c>
      <c r="AI217" s="25">
        <v>0.99399185437056059</v>
      </c>
    </row>
    <row r="218" spans="28:35" x14ac:dyDescent="0.2">
      <c r="AB218" t="str">
        <f t="shared" si="23"/>
        <v/>
      </c>
      <c r="AC218" t="s">
        <v>8</v>
      </c>
    </row>
    <row r="219" spans="28:35" ht="13.5" thickBot="1" x14ac:dyDescent="0.25">
      <c r="AB219" t="str">
        <f t="shared" si="23"/>
        <v/>
      </c>
    </row>
    <row r="220" spans="28:35" x14ac:dyDescent="0.2">
      <c r="AB220" t="str">
        <f t="shared" si="23"/>
        <v/>
      </c>
      <c r="AC220" s="27" t="s">
        <v>9</v>
      </c>
      <c r="AD220" s="27"/>
    </row>
    <row r="221" spans="28:35" x14ac:dyDescent="0.2">
      <c r="AB221" t="str">
        <f t="shared" si="23"/>
        <v/>
      </c>
      <c r="AC221" s="24" t="s">
        <v>10</v>
      </c>
      <c r="AD221" s="24">
        <v>0.7325996974448119</v>
      </c>
    </row>
    <row r="222" spans="28:35" x14ac:dyDescent="0.2">
      <c r="AB222" t="str">
        <f t="shared" si="23"/>
        <v/>
      </c>
      <c r="AC222" s="24" t="s">
        <v>11</v>
      </c>
      <c r="AD222" s="24">
        <v>0.53670231669622992</v>
      </c>
    </row>
    <row r="223" spans="28:35" x14ac:dyDescent="0.2">
      <c r="AB223" t="str">
        <f t="shared" si="23"/>
        <v/>
      </c>
      <c r="AC223" s="24" t="s">
        <v>12</v>
      </c>
      <c r="AD223" s="24">
        <v>0.49037254836585287</v>
      </c>
    </row>
    <row r="224" spans="28:35" x14ac:dyDescent="0.2">
      <c r="AB224" t="str">
        <f t="shared" si="23"/>
        <v/>
      </c>
      <c r="AC224" s="24" t="s">
        <v>13</v>
      </c>
      <c r="AD224" s="24">
        <v>4.9228229018551124E-2</v>
      </c>
    </row>
    <row r="225" spans="28:35" ht="13.5" thickBot="1" x14ac:dyDescent="0.25">
      <c r="AB225" t="str">
        <f t="shared" si="23"/>
        <v/>
      </c>
      <c r="AC225" s="25" t="s">
        <v>14</v>
      </c>
      <c r="AD225" s="25">
        <v>12</v>
      </c>
    </row>
    <row r="226" spans="28:35" x14ac:dyDescent="0.2">
      <c r="AB226" t="str">
        <f t="shared" si="23"/>
        <v/>
      </c>
    </row>
    <row r="227" spans="28:35" ht="13.5" thickBot="1" x14ac:dyDescent="0.25">
      <c r="AB227" t="str">
        <f t="shared" si="23"/>
        <v/>
      </c>
      <c r="AC227" t="s">
        <v>15</v>
      </c>
    </row>
    <row r="228" spans="28:35" x14ac:dyDescent="0.2">
      <c r="AB228" t="str">
        <f t="shared" si="23"/>
        <v/>
      </c>
      <c r="AC228" s="26"/>
      <c r="AD228" s="26" t="s">
        <v>20</v>
      </c>
      <c r="AE228" s="26" t="s">
        <v>21</v>
      </c>
      <c r="AF228" s="26" t="s">
        <v>22</v>
      </c>
      <c r="AG228" s="26" t="s">
        <v>23</v>
      </c>
      <c r="AH228" s="26" t="s">
        <v>24</v>
      </c>
    </row>
    <row r="229" spans="28:35" x14ac:dyDescent="0.2">
      <c r="AB229" t="str">
        <f t="shared" si="23"/>
        <v/>
      </c>
      <c r="AC229" s="24" t="s">
        <v>16</v>
      </c>
      <c r="AD229" s="24">
        <v>1</v>
      </c>
      <c r="AE229" s="24">
        <v>2.8073836487517129E-2</v>
      </c>
      <c r="AF229" s="24">
        <v>2.8073836487517129E-2</v>
      </c>
      <c r="AG229" s="24">
        <v>11.584394570441455</v>
      </c>
      <c r="AH229" s="24">
        <v>6.730405820108051E-3</v>
      </c>
    </row>
    <row r="230" spans="28:35" x14ac:dyDescent="0.2">
      <c r="AB230" t="str">
        <f t="shared" si="23"/>
        <v/>
      </c>
      <c r="AC230" s="24" t="s">
        <v>17</v>
      </c>
      <c r="AD230" s="24">
        <v>10</v>
      </c>
      <c r="AE230" s="24">
        <v>2.4234185323029185E-2</v>
      </c>
      <c r="AF230" s="24">
        <v>2.4234185323029184E-3</v>
      </c>
      <c r="AG230" s="24"/>
      <c r="AH230" s="24"/>
    </row>
    <row r="231" spans="28:35" ht="13.5" thickBot="1" x14ac:dyDescent="0.25">
      <c r="AB231" t="str">
        <f t="shared" si="23"/>
        <v/>
      </c>
      <c r="AC231" s="25" t="s">
        <v>18</v>
      </c>
      <c r="AD231" s="25">
        <v>11</v>
      </c>
      <c r="AE231" s="25">
        <v>5.2308021810546314E-2</v>
      </c>
      <c r="AF231" s="25"/>
      <c r="AG231" s="25"/>
      <c r="AH231" s="25"/>
    </row>
    <row r="232" spans="28:35" ht="13.5" thickBot="1" x14ac:dyDescent="0.25">
      <c r="AB232" t="str">
        <f t="shared" si="23"/>
        <v/>
      </c>
    </row>
    <row r="233" spans="28:35" x14ac:dyDescent="0.2">
      <c r="AB233" t="str">
        <f t="shared" si="23"/>
        <v/>
      </c>
      <c r="AC233" s="26"/>
      <c r="AD233" s="26" t="s">
        <v>25</v>
      </c>
      <c r="AE233" s="26" t="s">
        <v>13</v>
      </c>
      <c r="AF233" s="26" t="s">
        <v>26</v>
      </c>
      <c r="AG233" s="26" t="s">
        <v>27</v>
      </c>
      <c r="AH233" s="26" t="s">
        <v>28</v>
      </c>
      <c r="AI233" s="26" t="s">
        <v>29</v>
      </c>
    </row>
    <row r="234" spans="28:35" x14ac:dyDescent="0.2">
      <c r="AB234" t="str">
        <f t="shared" si="23"/>
        <v/>
      </c>
      <c r="AC234" s="24" t="s">
        <v>19</v>
      </c>
      <c r="AD234" s="24">
        <v>4.2595038653121158E-3</v>
      </c>
      <c r="AE234" s="24">
        <v>1.4343763007929168E-2</v>
      </c>
      <c r="AF234" s="24">
        <v>0.29695860583847355</v>
      </c>
      <c r="AG234" s="24">
        <v>0.77257478023405002</v>
      </c>
      <c r="AH234" s="24">
        <v>-2.7700397306901239E-2</v>
      </c>
      <c r="AI234" s="24">
        <v>3.6219405037525472E-2</v>
      </c>
    </row>
    <row r="235" spans="28:35" ht="13.5" thickBot="1" x14ac:dyDescent="0.25">
      <c r="AB235">
        <f t="shared" si="23"/>
        <v>0.59052953875501057</v>
      </c>
      <c r="AC235" s="25" t="s">
        <v>32</v>
      </c>
      <c r="AD235" s="25">
        <v>0.59052953875501057</v>
      </c>
      <c r="AE235" s="25">
        <v>0.17350218783563498</v>
      </c>
      <c r="AF235" s="25">
        <v>3.4035855462205524</v>
      </c>
      <c r="AG235" s="25">
        <v>6.730405820108051E-3</v>
      </c>
      <c r="AH235" s="25">
        <v>0.20394250623611176</v>
      </c>
      <c r="AI235" s="25">
        <v>0.97711657127390938</v>
      </c>
    </row>
    <row r="236" spans="28:35" x14ac:dyDescent="0.2">
      <c r="AB236" t="str">
        <f t="shared" si="23"/>
        <v/>
      </c>
      <c r="AC236" t="s">
        <v>8</v>
      </c>
    </row>
    <row r="237" spans="28:35" ht="13.5" thickBot="1" x14ac:dyDescent="0.25">
      <c r="AB237" t="str">
        <f t="shared" si="23"/>
        <v/>
      </c>
    </row>
    <row r="238" spans="28:35" x14ac:dyDescent="0.2">
      <c r="AB238" t="str">
        <f t="shared" si="23"/>
        <v/>
      </c>
      <c r="AC238" s="27" t="s">
        <v>9</v>
      </c>
      <c r="AD238" s="27"/>
    </row>
    <row r="239" spans="28:35" x14ac:dyDescent="0.2">
      <c r="AB239" t="str">
        <f t="shared" si="23"/>
        <v/>
      </c>
      <c r="AC239" s="24" t="s">
        <v>10</v>
      </c>
      <c r="AD239" s="24">
        <v>0.70637348691143342</v>
      </c>
    </row>
    <row r="240" spans="28:35" x14ac:dyDescent="0.2">
      <c r="AB240" t="str">
        <f t="shared" si="23"/>
        <v/>
      </c>
      <c r="AC240" s="24" t="s">
        <v>11</v>
      </c>
      <c r="AD240" s="24">
        <v>0.49896350301141706</v>
      </c>
    </row>
    <row r="241" spans="28:35" x14ac:dyDescent="0.2">
      <c r="AB241" t="str">
        <f t="shared" si="23"/>
        <v/>
      </c>
      <c r="AC241" s="24" t="s">
        <v>12</v>
      </c>
      <c r="AD241" s="24">
        <v>0.44885985331255879</v>
      </c>
    </row>
    <row r="242" spans="28:35" x14ac:dyDescent="0.2">
      <c r="AB242" t="str">
        <f t="shared" si="23"/>
        <v/>
      </c>
      <c r="AC242" s="24" t="s">
        <v>13</v>
      </c>
      <c r="AD242" s="24">
        <v>4.9314037993005648E-2</v>
      </c>
    </row>
    <row r="243" spans="28:35" ht="13.5" thickBot="1" x14ac:dyDescent="0.25">
      <c r="AB243" t="str">
        <f t="shared" si="23"/>
        <v/>
      </c>
      <c r="AC243" s="25" t="s">
        <v>14</v>
      </c>
      <c r="AD243" s="25">
        <v>12</v>
      </c>
    </row>
    <row r="244" spans="28:35" x14ac:dyDescent="0.2">
      <c r="AB244" t="str">
        <f t="shared" si="23"/>
        <v/>
      </c>
    </row>
    <row r="245" spans="28:35" ht="13.5" thickBot="1" x14ac:dyDescent="0.25">
      <c r="AB245" t="str">
        <f t="shared" si="23"/>
        <v/>
      </c>
      <c r="AC245" t="s">
        <v>15</v>
      </c>
    </row>
    <row r="246" spans="28:35" x14ac:dyDescent="0.2">
      <c r="AB246" t="str">
        <f t="shared" si="23"/>
        <v/>
      </c>
      <c r="AC246" s="26"/>
      <c r="AD246" s="26" t="s">
        <v>20</v>
      </c>
      <c r="AE246" s="26" t="s">
        <v>21</v>
      </c>
      <c r="AF246" s="26" t="s">
        <v>22</v>
      </c>
      <c r="AG246" s="26" t="s">
        <v>23</v>
      </c>
      <c r="AH246" s="26" t="s">
        <v>24</v>
      </c>
    </row>
    <row r="247" spans="28:35" x14ac:dyDescent="0.2">
      <c r="AB247" t="str">
        <f t="shared" si="23"/>
        <v/>
      </c>
      <c r="AC247" s="24" t="s">
        <v>16</v>
      </c>
      <c r="AD247" s="24">
        <v>1</v>
      </c>
      <c r="AE247" s="24">
        <v>2.4218126792111487E-2</v>
      </c>
      <c r="AF247" s="24">
        <v>2.4218126792111487E-2</v>
      </c>
      <c r="AG247" s="24">
        <v>9.9586258887401353</v>
      </c>
      <c r="AH247" s="24">
        <v>1.0232815342897255E-2</v>
      </c>
    </row>
    <row r="248" spans="28:35" x14ac:dyDescent="0.2">
      <c r="AB248" t="str">
        <f t="shared" si="23"/>
        <v/>
      </c>
      <c r="AC248" s="24" t="s">
        <v>17</v>
      </c>
      <c r="AD248" s="24">
        <v>10</v>
      </c>
      <c r="AE248" s="24">
        <v>2.4318743431756044E-2</v>
      </c>
      <c r="AF248" s="24">
        <v>2.4318743431756044E-3</v>
      </c>
      <c r="AG248" s="24"/>
      <c r="AH248" s="24"/>
    </row>
    <row r="249" spans="28:35" ht="13.5" thickBot="1" x14ac:dyDescent="0.25">
      <c r="AB249" t="str">
        <f t="shared" si="23"/>
        <v/>
      </c>
      <c r="AC249" s="25" t="s">
        <v>18</v>
      </c>
      <c r="AD249" s="25">
        <v>11</v>
      </c>
      <c r="AE249" s="25">
        <v>4.8536870223867531E-2</v>
      </c>
      <c r="AF249" s="25"/>
      <c r="AG249" s="25"/>
      <c r="AH249" s="25"/>
    </row>
    <row r="250" spans="28:35" ht="13.5" thickBot="1" x14ac:dyDescent="0.25">
      <c r="AB250" t="str">
        <f t="shared" si="23"/>
        <v/>
      </c>
    </row>
    <row r="251" spans="28:35" x14ac:dyDescent="0.2">
      <c r="AB251" t="str">
        <f t="shared" si="23"/>
        <v/>
      </c>
      <c r="AC251" s="26"/>
      <c r="AD251" s="26" t="s">
        <v>25</v>
      </c>
      <c r="AE251" s="26" t="s">
        <v>13</v>
      </c>
      <c r="AF251" s="26" t="s">
        <v>26</v>
      </c>
      <c r="AG251" s="26" t="s">
        <v>27</v>
      </c>
      <c r="AH251" s="26" t="s">
        <v>28</v>
      </c>
      <c r="AI251" s="26" t="s">
        <v>29</v>
      </c>
    </row>
    <row r="252" spans="28:35" x14ac:dyDescent="0.2">
      <c r="AB252" t="str">
        <f t="shared" si="23"/>
        <v/>
      </c>
      <c r="AC252" s="24" t="s">
        <v>19</v>
      </c>
      <c r="AD252" s="24">
        <v>4.5970908499620944E-4</v>
      </c>
      <c r="AE252" s="24">
        <v>1.5010301762963434E-2</v>
      </c>
      <c r="AF252" s="24">
        <v>3.0626238716299506E-2</v>
      </c>
      <c r="AG252" s="24">
        <v>0.97617024522628781</v>
      </c>
      <c r="AH252" s="24">
        <v>-3.2985333240662676E-2</v>
      </c>
      <c r="AI252" s="24">
        <v>3.390475141065509E-2</v>
      </c>
    </row>
    <row r="253" spans="28:35" ht="13.5" thickBot="1" x14ac:dyDescent="0.25">
      <c r="AB253">
        <f t="shared" si="23"/>
        <v>0.61855783921208807</v>
      </c>
      <c r="AC253" s="25" t="s">
        <v>32</v>
      </c>
      <c r="AD253" s="25">
        <v>0.61855783921208807</v>
      </c>
      <c r="AE253" s="25">
        <v>0.19601107313242186</v>
      </c>
      <c r="AF253" s="25">
        <v>3.1557290581956079</v>
      </c>
      <c r="AG253" s="25">
        <v>1.0232815342897255E-2</v>
      </c>
      <c r="AH253" s="25">
        <v>0.18181787616970502</v>
      </c>
      <c r="AI253" s="25">
        <v>1.0552978022544712</v>
      </c>
    </row>
    <row r="254" spans="28:35" x14ac:dyDescent="0.2">
      <c r="AB254" t="str">
        <f t="shared" si="23"/>
        <v/>
      </c>
      <c r="AC254" t="s">
        <v>8</v>
      </c>
    </row>
    <row r="255" spans="28:35" ht="13.5" thickBot="1" x14ac:dyDescent="0.25">
      <c r="AB255" t="str">
        <f t="shared" si="23"/>
        <v/>
      </c>
    </row>
    <row r="256" spans="28:35" x14ac:dyDescent="0.2">
      <c r="AB256" t="str">
        <f t="shared" si="23"/>
        <v/>
      </c>
      <c r="AC256" s="27" t="s">
        <v>9</v>
      </c>
      <c r="AD256" s="27"/>
    </row>
    <row r="257" spans="28:35" x14ac:dyDescent="0.2">
      <c r="AB257" t="str">
        <f t="shared" si="23"/>
        <v/>
      </c>
      <c r="AC257" s="24" t="s">
        <v>10</v>
      </c>
      <c r="AD257" s="24">
        <v>0.64022825996606081</v>
      </c>
    </row>
    <row r="258" spans="28:35" x14ac:dyDescent="0.2">
      <c r="AB258" t="str">
        <f t="shared" si="23"/>
        <v/>
      </c>
      <c r="AC258" s="24" t="s">
        <v>11</v>
      </c>
      <c r="AD258" s="24">
        <v>0.40989222485916987</v>
      </c>
    </row>
    <row r="259" spans="28:35" x14ac:dyDescent="0.2">
      <c r="AB259" t="str">
        <f t="shared" ref="AB259:AB322" si="24">IF(AC259="X Variable 1", AD259, "")</f>
        <v/>
      </c>
      <c r="AC259" s="24" t="s">
        <v>12</v>
      </c>
      <c r="AD259" s="24">
        <v>0.35088144734508686</v>
      </c>
    </row>
    <row r="260" spans="28:35" x14ac:dyDescent="0.2">
      <c r="AB260" t="str">
        <f t="shared" si="24"/>
        <v/>
      </c>
      <c r="AC260" s="24" t="s">
        <v>13</v>
      </c>
      <c r="AD260" s="24">
        <v>4.2938141511488295E-2</v>
      </c>
    </row>
    <row r="261" spans="28:35" ht="13.5" thickBot="1" x14ac:dyDescent="0.25">
      <c r="AB261" t="str">
        <f t="shared" si="24"/>
        <v/>
      </c>
      <c r="AC261" s="25" t="s">
        <v>14</v>
      </c>
      <c r="AD261" s="25">
        <v>12</v>
      </c>
    </row>
    <row r="262" spans="28:35" x14ac:dyDescent="0.2">
      <c r="AB262" t="str">
        <f t="shared" si="24"/>
        <v/>
      </c>
    </row>
    <row r="263" spans="28:35" ht="13.5" thickBot="1" x14ac:dyDescent="0.25">
      <c r="AB263" t="str">
        <f t="shared" si="24"/>
        <v/>
      </c>
      <c r="AC263" t="s">
        <v>15</v>
      </c>
    </row>
    <row r="264" spans="28:35" x14ac:dyDescent="0.2">
      <c r="AB264" t="str">
        <f t="shared" si="24"/>
        <v/>
      </c>
      <c r="AC264" s="26"/>
      <c r="AD264" s="26" t="s">
        <v>20</v>
      </c>
      <c r="AE264" s="26" t="s">
        <v>21</v>
      </c>
      <c r="AF264" s="26" t="s">
        <v>22</v>
      </c>
      <c r="AG264" s="26" t="s">
        <v>23</v>
      </c>
      <c r="AH264" s="26" t="s">
        <v>24</v>
      </c>
    </row>
    <row r="265" spans="28:35" x14ac:dyDescent="0.2">
      <c r="AB265" t="str">
        <f t="shared" si="24"/>
        <v/>
      </c>
      <c r="AC265" s="24" t="s">
        <v>16</v>
      </c>
      <c r="AD265" s="24">
        <v>1</v>
      </c>
      <c r="AE265" s="24">
        <v>1.2806334149149744E-2</v>
      </c>
      <c r="AF265" s="24">
        <v>1.2806334149149744E-2</v>
      </c>
      <c r="AG265" s="24">
        <v>6.946057010710434</v>
      </c>
      <c r="AH265" s="24">
        <v>2.4924150013536182E-2</v>
      </c>
    </row>
    <row r="266" spans="28:35" x14ac:dyDescent="0.2">
      <c r="AB266" t="str">
        <f t="shared" si="24"/>
        <v/>
      </c>
      <c r="AC266" s="24" t="s">
        <v>17</v>
      </c>
      <c r="AD266" s="24">
        <v>10</v>
      </c>
      <c r="AE266" s="24">
        <v>1.8436839964605947E-2</v>
      </c>
      <c r="AF266" s="24">
        <v>1.8436839964605946E-3</v>
      </c>
      <c r="AG266" s="24"/>
      <c r="AH266" s="24"/>
    </row>
    <row r="267" spans="28:35" ht="13.5" thickBot="1" x14ac:dyDescent="0.25">
      <c r="AB267" t="str">
        <f t="shared" si="24"/>
        <v/>
      </c>
      <c r="AC267" s="25" t="s">
        <v>18</v>
      </c>
      <c r="AD267" s="25">
        <v>11</v>
      </c>
      <c r="AE267" s="25">
        <v>3.1243174113755691E-2</v>
      </c>
      <c r="AF267" s="25"/>
      <c r="AG267" s="25"/>
      <c r="AH267" s="25"/>
    </row>
    <row r="268" spans="28:35" ht="13.5" thickBot="1" x14ac:dyDescent="0.25">
      <c r="AB268" t="str">
        <f t="shared" si="24"/>
        <v/>
      </c>
    </row>
    <row r="269" spans="28:35" x14ac:dyDescent="0.2">
      <c r="AB269" t="str">
        <f t="shared" si="24"/>
        <v/>
      </c>
      <c r="AC269" s="26"/>
      <c r="AD269" s="26" t="s">
        <v>25</v>
      </c>
      <c r="AE269" s="26" t="s">
        <v>13</v>
      </c>
      <c r="AF269" s="26" t="s">
        <v>26</v>
      </c>
      <c r="AG269" s="26" t="s">
        <v>27</v>
      </c>
      <c r="AH269" s="26" t="s">
        <v>28</v>
      </c>
      <c r="AI269" s="26" t="s">
        <v>29</v>
      </c>
    </row>
    <row r="270" spans="28:35" x14ac:dyDescent="0.2">
      <c r="AB270" t="str">
        <f t="shared" si="24"/>
        <v/>
      </c>
      <c r="AC270" s="24" t="s">
        <v>19</v>
      </c>
      <c r="AD270" s="24">
        <v>9.929950281703839E-3</v>
      </c>
      <c r="AE270" s="24">
        <v>1.398743738610707E-2</v>
      </c>
      <c r="AF270" s="24">
        <v>0.7099191944599299</v>
      </c>
      <c r="AG270" s="24">
        <v>0.49397569905221794</v>
      </c>
      <c r="AH270" s="24">
        <v>-2.1236007791180109E-2</v>
      </c>
      <c r="AI270" s="24">
        <v>4.1095908354587783E-2</v>
      </c>
    </row>
    <row r="271" spans="28:35" ht="13.5" thickBot="1" x14ac:dyDescent="0.25">
      <c r="AB271">
        <f t="shared" si="24"/>
        <v>0.48181334840375617</v>
      </c>
      <c r="AC271" s="25" t="s">
        <v>32</v>
      </c>
      <c r="AD271" s="25">
        <v>0.48181334840375617</v>
      </c>
      <c r="AE271" s="25">
        <v>0.1828140862077853</v>
      </c>
      <c r="AF271" s="25">
        <v>2.6355373286505408</v>
      </c>
      <c r="AG271" s="25">
        <v>2.4924150013536189E-2</v>
      </c>
      <c r="AH271" s="25">
        <v>7.4478109745708065E-2</v>
      </c>
      <c r="AI271" s="25">
        <v>0.88914858706180433</v>
      </c>
    </row>
    <row r="272" spans="28:35" x14ac:dyDescent="0.2">
      <c r="AB272" t="str">
        <f t="shared" si="24"/>
        <v/>
      </c>
      <c r="AC272" t="s">
        <v>8</v>
      </c>
    </row>
    <row r="273" spans="28:35" ht="13.5" thickBot="1" x14ac:dyDescent="0.25">
      <c r="AB273" t="str">
        <f t="shared" si="24"/>
        <v/>
      </c>
    </row>
    <row r="274" spans="28:35" x14ac:dyDescent="0.2">
      <c r="AB274" t="str">
        <f t="shared" si="24"/>
        <v/>
      </c>
      <c r="AC274" s="27" t="s">
        <v>9</v>
      </c>
      <c r="AD274" s="27"/>
    </row>
    <row r="275" spans="28:35" x14ac:dyDescent="0.2">
      <c r="AB275" t="str">
        <f t="shared" si="24"/>
        <v/>
      </c>
      <c r="AC275" s="24" t="s">
        <v>10</v>
      </c>
      <c r="AD275" s="24">
        <v>0.71229496558273486</v>
      </c>
    </row>
    <row r="276" spans="28:35" x14ac:dyDescent="0.2">
      <c r="AB276" t="str">
        <f t="shared" si="24"/>
        <v/>
      </c>
      <c r="AC276" s="24" t="s">
        <v>11</v>
      </c>
      <c r="AD276" s="24">
        <v>0.50736411799450942</v>
      </c>
    </row>
    <row r="277" spans="28:35" x14ac:dyDescent="0.2">
      <c r="AB277" t="str">
        <f t="shared" si="24"/>
        <v/>
      </c>
      <c r="AC277" s="24" t="s">
        <v>12</v>
      </c>
      <c r="AD277" s="24">
        <v>0.45810052979396038</v>
      </c>
    </row>
    <row r="278" spans="28:35" x14ac:dyDescent="0.2">
      <c r="AB278" t="str">
        <f t="shared" si="24"/>
        <v/>
      </c>
      <c r="AC278" s="24" t="s">
        <v>13</v>
      </c>
      <c r="AD278" s="24">
        <v>3.6286372073784059E-2</v>
      </c>
    </row>
    <row r="279" spans="28:35" ht="13.5" thickBot="1" x14ac:dyDescent="0.25">
      <c r="AB279" t="str">
        <f t="shared" si="24"/>
        <v/>
      </c>
      <c r="AC279" s="25" t="s">
        <v>14</v>
      </c>
      <c r="AD279" s="25">
        <v>12</v>
      </c>
    </row>
    <row r="280" spans="28:35" x14ac:dyDescent="0.2">
      <c r="AB280" t="str">
        <f t="shared" si="24"/>
        <v/>
      </c>
    </row>
    <row r="281" spans="28:35" ht="13.5" thickBot="1" x14ac:dyDescent="0.25">
      <c r="AB281" t="str">
        <f t="shared" si="24"/>
        <v/>
      </c>
      <c r="AC281" t="s">
        <v>15</v>
      </c>
    </row>
    <row r="282" spans="28:35" x14ac:dyDescent="0.2">
      <c r="AB282" t="str">
        <f t="shared" si="24"/>
        <v/>
      </c>
      <c r="AC282" s="26"/>
      <c r="AD282" s="26" t="s">
        <v>20</v>
      </c>
      <c r="AE282" s="26" t="s">
        <v>21</v>
      </c>
      <c r="AF282" s="26" t="s">
        <v>22</v>
      </c>
      <c r="AG282" s="26" t="s">
        <v>23</v>
      </c>
      <c r="AH282" s="26" t="s">
        <v>24</v>
      </c>
    </row>
    <row r="283" spans="28:35" x14ac:dyDescent="0.2">
      <c r="AB283" t="str">
        <f t="shared" si="24"/>
        <v/>
      </c>
      <c r="AC283" s="24" t="s">
        <v>16</v>
      </c>
      <c r="AD283" s="24">
        <v>1</v>
      </c>
      <c r="AE283" s="24">
        <v>1.3560659375052983E-2</v>
      </c>
      <c r="AF283" s="24">
        <v>1.3560659375052983E-2</v>
      </c>
      <c r="AG283" s="24">
        <v>10.298967990903567</v>
      </c>
      <c r="AH283" s="24">
        <v>9.3447065967345866E-3</v>
      </c>
    </row>
    <row r="284" spans="28:35" x14ac:dyDescent="0.2">
      <c r="AB284" t="str">
        <f t="shared" si="24"/>
        <v/>
      </c>
      <c r="AC284" s="24" t="s">
        <v>17</v>
      </c>
      <c r="AD284" s="24">
        <v>10</v>
      </c>
      <c r="AE284" s="24">
        <v>1.3167007982770958E-2</v>
      </c>
      <c r="AF284" s="24">
        <v>1.3167007982770958E-3</v>
      </c>
      <c r="AG284" s="24"/>
      <c r="AH284" s="24"/>
    </row>
    <row r="285" spans="28:35" ht="13.5" thickBot="1" x14ac:dyDescent="0.25">
      <c r="AB285" t="str">
        <f t="shared" si="24"/>
        <v/>
      </c>
      <c r="AC285" s="25" t="s">
        <v>18</v>
      </c>
      <c r="AD285" s="25">
        <v>11</v>
      </c>
      <c r="AE285" s="25">
        <v>2.6727667357823941E-2</v>
      </c>
      <c r="AF285" s="25"/>
      <c r="AG285" s="25"/>
      <c r="AH285" s="25"/>
    </row>
    <row r="286" spans="28:35" ht="13.5" thickBot="1" x14ac:dyDescent="0.25">
      <c r="AB286" t="str">
        <f t="shared" si="24"/>
        <v/>
      </c>
    </row>
    <row r="287" spans="28:35" x14ac:dyDescent="0.2">
      <c r="AB287" t="str">
        <f t="shared" si="24"/>
        <v/>
      </c>
      <c r="AC287" s="26"/>
      <c r="AD287" s="26" t="s">
        <v>25</v>
      </c>
      <c r="AE287" s="26" t="s">
        <v>13</v>
      </c>
      <c r="AF287" s="26" t="s">
        <v>26</v>
      </c>
      <c r="AG287" s="26" t="s">
        <v>27</v>
      </c>
      <c r="AH287" s="26" t="s">
        <v>28</v>
      </c>
      <c r="AI287" s="26" t="s">
        <v>29</v>
      </c>
    </row>
    <row r="288" spans="28:35" x14ac:dyDescent="0.2">
      <c r="AB288" t="str">
        <f t="shared" si="24"/>
        <v/>
      </c>
      <c r="AC288" s="24" t="s">
        <v>19</v>
      </c>
      <c r="AD288" s="24">
        <v>1.4996973278863167E-2</v>
      </c>
      <c r="AE288" s="24">
        <v>1.1618176705088563E-2</v>
      </c>
      <c r="AF288" s="24">
        <v>1.2908198643849813</v>
      </c>
      <c r="AG288" s="24">
        <v>0.22580955034774819</v>
      </c>
      <c r="AH288" s="24">
        <v>-1.0889942106637842E-2</v>
      </c>
      <c r="AI288" s="24">
        <v>4.0883888664364175E-2</v>
      </c>
    </row>
    <row r="289" spans="28:35" ht="13.5" thickBot="1" x14ac:dyDescent="0.25">
      <c r="AB289">
        <f t="shared" si="24"/>
        <v>0.49262138475005868</v>
      </c>
      <c r="AC289" s="25" t="s">
        <v>32</v>
      </c>
      <c r="AD289" s="25">
        <v>0.49262138475005868</v>
      </c>
      <c r="AE289" s="25">
        <v>0.15350283703404458</v>
      </c>
      <c r="AF289" s="25">
        <v>3.2092005220776656</v>
      </c>
      <c r="AG289" s="25">
        <v>9.3447065967345901E-3</v>
      </c>
      <c r="AH289" s="25">
        <v>0.15059569047788918</v>
      </c>
      <c r="AI289" s="25">
        <v>0.83464707902222823</v>
      </c>
    </row>
    <row r="290" spans="28:35" x14ac:dyDescent="0.2">
      <c r="AB290" t="str">
        <f t="shared" si="24"/>
        <v/>
      </c>
      <c r="AC290" t="s">
        <v>8</v>
      </c>
    </row>
    <row r="291" spans="28:35" ht="13.5" thickBot="1" x14ac:dyDescent="0.25">
      <c r="AB291" t="str">
        <f t="shared" si="24"/>
        <v/>
      </c>
    </row>
    <row r="292" spans="28:35" x14ac:dyDescent="0.2">
      <c r="AB292" t="str">
        <f t="shared" si="24"/>
        <v/>
      </c>
      <c r="AC292" s="27" t="s">
        <v>9</v>
      </c>
      <c r="AD292" s="27"/>
    </row>
    <row r="293" spans="28:35" x14ac:dyDescent="0.2">
      <c r="AB293" t="str">
        <f t="shared" si="24"/>
        <v/>
      </c>
      <c r="AC293" s="24" t="s">
        <v>10</v>
      </c>
      <c r="AD293" s="24">
        <v>0.64177908621508017</v>
      </c>
    </row>
    <row r="294" spans="28:35" x14ac:dyDescent="0.2">
      <c r="AB294" t="str">
        <f t="shared" si="24"/>
        <v/>
      </c>
      <c r="AC294" s="24" t="s">
        <v>11</v>
      </c>
      <c r="AD294" s="24">
        <v>0.41188039550306327</v>
      </c>
    </row>
    <row r="295" spans="28:35" x14ac:dyDescent="0.2">
      <c r="AB295" t="str">
        <f t="shared" si="24"/>
        <v/>
      </c>
      <c r="AC295" s="24" t="s">
        <v>12</v>
      </c>
      <c r="AD295" s="24">
        <v>0.3530684350533696</v>
      </c>
    </row>
    <row r="296" spans="28:35" x14ac:dyDescent="0.2">
      <c r="AB296" t="str">
        <f t="shared" si="24"/>
        <v/>
      </c>
      <c r="AC296" s="24" t="s">
        <v>13</v>
      </c>
      <c r="AD296" s="24">
        <v>3.6782058855048552E-2</v>
      </c>
    </row>
    <row r="297" spans="28:35" ht="13.5" thickBot="1" x14ac:dyDescent="0.25">
      <c r="AB297" t="str">
        <f t="shared" si="24"/>
        <v/>
      </c>
      <c r="AC297" s="25" t="s">
        <v>14</v>
      </c>
      <c r="AD297" s="25">
        <v>12</v>
      </c>
    </row>
    <row r="298" spans="28:35" x14ac:dyDescent="0.2">
      <c r="AB298" t="str">
        <f t="shared" si="24"/>
        <v/>
      </c>
    </row>
    <row r="299" spans="28:35" ht="13.5" thickBot="1" x14ac:dyDescent="0.25">
      <c r="AB299" t="str">
        <f t="shared" si="24"/>
        <v/>
      </c>
      <c r="AC299" t="s">
        <v>15</v>
      </c>
    </row>
    <row r="300" spans="28:35" x14ac:dyDescent="0.2">
      <c r="AB300" t="str">
        <f t="shared" si="24"/>
        <v/>
      </c>
      <c r="AC300" s="26"/>
      <c r="AD300" s="26" t="s">
        <v>20</v>
      </c>
      <c r="AE300" s="26" t="s">
        <v>21</v>
      </c>
      <c r="AF300" s="26" t="s">
        <v>22</v>
      </c>
      <c r="AG300" s="26" t="s">
        <v>23</v>
      </c>
      <c r="AH300" s="26" t="s">
        <v>24</v>
      </c>
    </row>
    <row r="301" spans="28:35" x14ac:dyDescent="0.2">
      <c r="AB301" t="str">
        <f t="shared" si="24"/>
        <v/>
      </c>
      <c r="AC301" s="24" t="s">
        <v>16</v>
      </c>
      <c r="AD301" s="24">
        <v>1</v>
      </c>
      <c r="AE301" s="24">
        <v>9.4749632579934212E-3</v>
      </c>
      <c r="AF301" s="24">
        <v>9.4749632579934212E-3</v>
      </c>
      <c r="AG301" s="24">
        <v>7.0033440877281388</v>
      </c>
      <c r="AH301" s="24">
        <v>2.4464461300624584E-2</v>
      </c>
    </row>
    <row r="302" spans="28:35" x14ac:dyDescent="0.2">
      <c r="AB302" t="str">
        <f t="shared" si="24"/>
        <v/>
      </c>
      <c r="AC302" s="24" t="s">
        <v>17</v>
      </c>
      <c r="AD302" s="24">
        <v>10</v>
      </c>
      <c r="AE302" s="24">
        <v>1.3529198536162555E-2</v>
      </c>
      <c r="AF302" s="24">
        <v>1.3529198536162555E-3</v>
      </c>
      <c r="AG302" s="24"/>
      <c r="AH302" s="24"/>
    </row>
    <row r="303" spans="28:35" ht="13.5" thickBot="1" x14ac:dyDescent="0.25">
      <c r="AB303" t="str">
        <f t="shared" si="24"/>
        <v/>
      </c>
      <c r="AC303" s="25" t="s">
        <v>18</v>
      </c>
      <c r="AD303" s="25">
        <v>11</v>
      </c>
      <c r="AE303" s="25">
        <v>2.3004161794155976E-2</v>
      </c>
      <c r="AF303" s="25"/>
      <c r="AG303" s="25"/>
      <c r="AH303" s="25"/>
    </row>
    <row r="304" spans="28:35" ht="13.5" thickBot="1" x14ac:dyDescent="0.25">
      <c r="AB304" t="str">
        <f t="shared" si="24"/>
        <v/>
      </c>
    </row>
    <row r="305" spans="28:35" x14ac:dyDescent="0.2">
      <c r="AB305" t="str">
        <f t="shared" si="24"/>
        <v/>
      </c>
      <c r="AC305" s="26"/>
      <c r="AD305" s="26" t="s">
        <v>25</v>
      </c>
      <c r="AE305" s="26" t="s">
        <v>13</v>
      </c>
      <c r="AF305" s="26" t="s">
        <v>26</v>
      </c>
      <c r="AG305" s="26" t="s">
        <v>27</v>
      </c>
      <c r="AH305" s="26" t="s">
        <v>28</v>
      </c>
      <c r="AI305" s="26" t="s">
        <v>29</v>
      </c>
    </row>
    <row r="306" spans="28:35" x14ac:dyDescent="0.2">
      <c r="AB306" t="str">
        <f t="shared" si="24"/>
        <v/>
      </c>
      <c r="AC306" s="24" t="s">
        <v>19</v>
      </c>
      <c r="AD306" s="24">
        <v>1.6487231570104285E-2</v>
      </c>
      <c r="AE306" s="24">
        <v>1.142188001382856E-2</v>
      </c>
      <c r="AF306" s="24">
        <v>1.4434779169578968</v>
      </c>
      <c r="AG306" s="24">
        <v>0.17947214360814878</v>
      </c>
      <c r="AH306" s="24">
        <v>-8.9623074553973198E-3</v>
      </c>
      <c r="AI306" s="24">
        <v>4.1936770595605889E-2</v>
      </c>
    </row>
    <row r="307" spans="28:35" ht="13.5" thickBot="1" x14ac:dyDescent="0.25">
      <c r="AB307">
        <f t="shared" si="24"/>
        <v>0.49681263927197206</v>
      </c>
      <c r="AC307" s="25" t="s">
        <v>32</v>
      </c>
      <c r="AD307" s="25">
        <v>0.49681263927197206</v>
      </c>
      <c r="AE307" s="25">
        <v>0.1877326902706806</v>
      </c>
      <c r="AF307" s="25">
        <v>2.6463832087829107</v>
      </c>
      <c r="AG307" s="25">
        <v>2.4464461300624598E-2</v>
      </c>
      <c r="AH307" s="25">
        <v>7.8518065907370149E-2</v>
      </c>
      <c r="AI307" s="25">
        <v>0.91510721263657402</v>
      </c>
    </row>
    <row r="308" spans="28:35" x14ac:dyDescent="0.2">
      <c r="AB308" t="str">
        <f t="shared" si="24"/>
        <v/>
      </c>
      <c r="AC308" t="s">
        <v>8</v>
      </c>
    </row>
    <row r="309" spans="28:35" ht="13.5" thickBot="1" x14ac:dyDescent="0.25">
      <c r="AB309" t="str">
        <f t="shared" si="24"/>
        <v/>
      </c>
    </row>
    <row r="310" spans="28:35" x14ac:dyDescent="0.2">
      <c r="AB310" t="str">
        <f t="shared" si="24"/>
        <v/>
      </c>
      <c r="AC310" s="27" t="s">
        <v>9</v>
      </c>
      <c r="AD310" s="27"/>
    </row>
    <row r="311" spans="28:35" x14ac:dyDescent="0.2">
      <c r="AB311" t="str">
        <f t="shared" si="24"/>
        <v/>
      </c>
      <c r="AC311" s="24" t="s">
        <v>10</v>
      </c>
      <c r="AD311" s="24">
        <v>0.43318195277629051</v>
      </c>
    </row>
    <row r="312" spans="28:35" x14ac:dyDescent="0.2">
      <c r="AB312" t="str">
        <f t="shared" si="24"/>
        <v/>
      </c>
      <c r="AC312" s="24" t="s">
        <v>11</v>
      </c>
      <c r="AD312" s="24">
        <v>0.18764660421108037</v>
      </c>
    </row>
    <row r="313" spans="28:35" x14ac:dyDescent="0.2">
      <c r="AB313" t="str">
        <f t="shared" si="24"/>
        <v/>
      </c>
      <c r="AC313" s="24" t="s">
        <v>12</v>
      </c>
      <c r="AD313" s="24">
        <v>0.10641126463218842</v>
      </c>
    </row>
    <row r="314" spans="28:35" x14ac:dyDescent="0.2">
      <c r="AB314" t="str">
        <f t="shared" si="24"/>
        <v/>
      </c>
      <c r="AC314" s="24" t="s">
        <v>13</v>
      </c>
      <c r="AD314" s="24">
        <v>3.3394350460874307E-2</v>
      </c>
    </row>
    <row r="315" spans="28:35" ht="13.5" thickBot="1" x14ac:dyDescent="0.25">
      <c r="AB315" t="str">
        <f t="shared" si="24"/>
        <v/>
      </c>
      <c r="AC315" s="25" t="s">
        <v>14</v>
      </c>
      <c r="AD315" s="25">
        <v>12</v>
      </c>
    </row>
    <row r="316" spans="28:35" x14ac:dyDescent="0.2">
      <c r="AB316" t="str">
        <f t="shared" si="24"/>
        <v/>
      </c>
    </row>
    <row r="317" spans="28:35" ht="13.5" thickBot="1" x14ac:dyDescent="0.25">
      <c r="AB317" t="str">
        <f t="shared" si="24"/>
        <v/>
      </c>
      <c r="AC317" t="s">
        <v>15</v>
      </c>
    </row>
    <row r="318" spans="28:35" x14ac:dyDescent="0.2">
      <c r="AB318" t="str">
        <f t="shared" si="24"/>
        <v/>
      </c>
      <c r="AC318" s="26"/>
      <c r="AD318" s="26" t="s">
        <v>20</v>
      </c>
      <c r="AE318" s="26" t="s">
        <v>21</v>
      </c>
      <c r="AF318" s="26" t="s">
        <v>22</v>
      </c>
      <c r="AG318" s="26" t="s">
        <v>23</v>
      </c>
      <c r="AH318" s="26" t="s">
        <v>24</v>
      </c>
    </row>
    <row r="319" spans="28:35" x14ac:dyDescent="0.2">
      <c r="AB319" t="str">
        <f t="shared" si="24"/>
        <v/>
      </c>
      <c r="AC319" s="24" t="s">
        <v>16</v>
      </c>
      <c r="AD319" s="24">
        <v>1</v>
      </c>
      <c r="AE319" s="24">
        <v>2.5759753952313245E-3</v>
      </c>
      <c r="AF319" s="24">
        <v>2.5759753952313245E-3</v>
      </c>
      <c r="AG319" s="24">
        <v>2.3099134586474741</v>
      </c>
      <c r="AH319" s="24">
        <v>0.15951748663134713</v>
      </c>
    </row>
    <row r="320" spans="28:35" x14ac:dyDescent="0.2">
      <c r="AB320" t="str">
        <f t="shared" si="24"/>
        <v/>
      </c>
      <c r="AC320" s="24" t="s">
        <v>17</v>
      </c>
      <c r="AD320" s="24">
        <v>10</v>
      </c>
      <c r="AE320" s="24">
        <v>1.115182642703696E-2</v>
      </c>
      <c r="AF320" s="24">
        <v>1.115182642703696E-3</v>
      </c>
      <c r="AG320" s="24"/>
      <c r="AH320" s="24"/>
    </row>
    <row r="321" spans="28:35" ht="13.5" thickBot="1" x14ac:dyDescent="0.25">
      <c r="AB321" t="str">
        <f t="shared" si="24"/>
        <v/>
      </c>
      <c r="AC321" s="25" t="s">
        <v>18</v>
      </c>
      <c r="AD321" s="25">
        <v>11</v>
      </c>
      <c r="AE321" s="25">
        <v>1.3727801822268284E-2</v>
      </c>
      <c r="AF321" s="25"/>
      <c r="AG321" s="25"/>
      <c r="AH321" s="25"/>
    </row>
    <row r="322" spans="28:35" ht="13.5" thickBot="1" x14ac:dyDescent="0.25">
      <c r="AB322" t="str">
        <f t="shared" si="24"/>
        <v/>
      </c>
    </row>
    <row r="323" spans="28:35" x14ac:dyDescent="0.2">
      <c r="AB323" t="str">
        <f t="shared" ref="AB323:AB386" si="25">IF(AC323="X Variable 1", AD323, "")</f>
        <v/>
      </c>
      <c r="AC323" s="26"/>
      <c r="AD323" s="26" t="s">
        <v>25</v>
      </c>
      <c r="AE323" s="26" t="s">
        <v>13</v>
      </c>
      <c r="AF323" s="26" t="s">
        <v>26</v>
      </c>
      <c r="AG323" s="26" t="s">
        <v>27</v>
      </c>
      <c r="AH323" s="26" t="s">
        <v>28</v>
      </c>
      <c r="AI323" s="26" t="s">
        <v>29</v>
      </c>
    </row>
    <row r="324" spans="28:35" x14ac:dyDescent="0.2">
      <c r="AB324" t="str">
        <f t="shared" si="25"/>
        <v/>
      </c>
      <c r="AC324" s="24" t="s">
        <v>19</v>
      </c>
      <c r="AD324" s="24">
        <v>1.1571017519368787E-2</v>
      </c>
      <c r="AE324" s="24">
        <v>1.0210965435576799E-2</v>
      </c>
      <c r="AF324" s="24">
        <v>1.1331952490068498</v>
      </c>
      <c r="AG324" s="24">
        <v>0.28356965347084029</v>
      </c>
      <c r="AH324" s="24">
        <v>-1.1180435220997941E-2</v>
      </c>
      <c r="AI324" s="24">
        <v>3.4322470259735519E-2</v>
      </c>
    </row>
    <row r="325" spans="28:35" ht="13.5" thickBot="1" x14ac:dyDescent="0.25">
      <c r="AB325">
        <f t="shared" si="25"/>
        <v>0.28480491256043794</v>
      </c>
      <c r="AC325" s="25" t="s">
        <v>32</v>
      </c>
      <c r="AD325" s="25">
        <v>0.28480491256043794</v>
      </c>
      <c r="AE325" s="25">
        <v>0.18739138518054074</v>
      </c>
      <c r="AF325" s="25">
        <v>1.5198399450756228</v>
      </c>
      <c r="AG325" s="25">
        <v>0.15951748663134779</v>
      </c>
      <c r="AH325" s="25">
        <v>-0.13272918554084479</v>
      </c>
      <c r="AI325" s="25">
        <v>0.70233901066172066</v>
      </c>
    </row>
    <row r="326" spans="28:35" x14ac:dyDescent="0.2">
      <c r="AB326" t="str">
        <f t="shared" si="25"/>
        <v/>
      </c>
      <c r="AC326" t="s">
        <v>8</v>
      </c>
    </row>
    <row r="327" spans="28:35" ht="13.5" thickBot="1" x14ac:dyDescent="0.25">
      <c r="AB327" t="str">
        <f t="shared" si="25"/>
        <v/>
      </c>
    </row>
    <row r="328" spans="28:35" x14ac:dyDescent="0.2">
      <c r="AB328" t="str">
        <f t="shared" si="25"/>
        <v/>
      </c>
      <c r="AC328" s="27" t="s">
        <v>9</v>
      </c>
      <c r="AD328" s="27"/>
    </row>
    <row r="329" spans="28:35" x14ac:dyDescent="0.2">
      <c r="AB329" t="str">
        <f t="shared" si="25"/>
        <v/>
      </c>
      <c r="AC329" s="24" t="s">
        <v>10</v>
      </c>
      <c r="AD329" s="24">
        <v>0.45803730727126052</v>
      </c>
    </row>
    <row r="330" spans="28:35" x14ac:dyDescent="0.2">
      <c r="AB330" t="str">
        <f t="shared" si="25"/>
        <v/>
      </c>
      <c r="AC330" s="24" t="s">
        <v>11</v>
      </c>
      <c r="AD330" s="24">
        <v>0.20979817485230715</v>
      </c>
    </row>
    <row r="331" spans="28:35" x14ac:dyDescent="0.2">
      <c r="AB331" t="str">
        <f t="shared" si="25"/>
        <v/>
      </c>
      <c r="AC331" s="24" t="s">
        <v>12</v>
      </c>
      <c r="AD331" s="24">
        <v>0.13077799233753784</v>
      </c>
    </row>
    <row r="332" spans="28:35" x14ac:dyDescent="0.2">
      <c r="AB332" t="str">
        <f t="shared" si="25"/>
        <v/>
      </c>
      <c r="AC332" s="24" t="s">
        <v>13</v>
      </c>
      <c r="AD332" s="24">
        <v>2.9098086736766261E-2</v>
      </c>
    </row>
    <row r="333" spans="28:35" ht="13.5" thickBot="1" x14ac:dyDescent="0.25">
      <c r="AB333" t="str">
        <f t="shared" si="25"/>
        <v/>
      </c>
      <c r="AC333" s="25" t="s">
        <v>14</v>
      </c>
      <c r="AD333" s="25">
        <v>12</v>
      </c>
    </row>
    <row r="334" spans="28:35" x14ac:dyDescent="0.2">
      <c r="AB334" t="str">
        <f t="shared" si="25"/>
        <v/>
      </c>
    </row>
    <row r="335" spans="28:35" ht="13.5" thickBot="1" x14ac:dyDescent="0.25">
      <c r="AB335" t="str">
        <f t="shared" si="25"/>
        <v/>
      </c>
      <c r="AC335" t="s">
        <v>15</v>
      </c>
    </row>
    <row r="336" spans="28:35" x14ac:dyDescent="0.2">
      <c r="AB336" t="str">
        <f t="shared" si="25"/>
        <v/>
      </c>
      <c r="AC336" s="26"/>
      <c r="AD336" s="26" t="s">
        <v>20</v>
      </c>
      <c r="AE336" s="26" t="s">
        <v>21</v>
      </c>
      <c r="AF336" s="26" t="s">
        <v>22</v>
      </c>
      <c r="AG336" s="26" t="s">
        <v>23</v>
      </c>
      <c r="AH336" s="26" t="s">
        <v>24</v>
      </c>
    </row>
    <row r="337" spans="28:35" x14ac:dyDescent="0.2">
      <c r="AB337" t="str">
        <f t="shared" si="25"/>
        <v/>
      </c>
      <c r="AC337" s="24" t="s">
        <v>16</v>
      </c>
      <c r="AD337" s="24">
        <v>1</v>
      </c>
      <c r="AE337" s="24">
        <v>2.2479805301871877E-3</v>
      </c>
      <c r="AF337" s="24">
        <v>2.2479805301871877E-3</v>
      </c>
      <c r="AG337" s="24">
        <v>2.6549948149397755</v>
      </c>
      <c r="AH337" s="24">
        <v>0.13428025460128742</v>
      </c>
    </row>
    <row r="338" spans="28:35" x14ac:dyDescent="0.2">
      <c r="AB338" t="str">
        <f t="shared" si="25"/>
        <v/>
      </c>
      <c r="AC338" s="24" t="s">
        <v>17</v>
      </c>
      <c r="AD338" s="24">
        <v>10</v>
      </c>
      <c r="AE338" s="24">
        <v>8.466986517403725E-3</v>
      </c>
      <c r="AF338" s="24">
        <v>8.466986517403725E-4</v>
      </c>
      <c r="AG338" s="24"/>
      <c r="AH338" s="24"/>
    </row>
    <row r="339" spans="28:35" ht="13.5" thickBot="1" x14ac:dyDescent="0.25">
      <c r="AB339" t="str">
        <f t="shared" si="25"/>
        <v/>
      </c>
      <c r="AC339" s="25" t="s">
        <v>18</v>
      </c>
      <c r="AD339" s="25">
        <v>11</v>
      </c>
      <c r="AE339" s="25">
        <v>1.0714967047590913E-2</v>
      </c>
      <c r="AF339" s="25"/>
      <c r="AG339" s="25"/>
      <c r="AH339" s="25"/>
    </row>
    <row r="340" spans="28:35" ht="13.5" thickBot="1" x14ac:dyDescent="0.25">
      <c r="AB340" t="str">
        <f t="shared" si="25"/>
        <v/>
      </c>
    </row>
    <row r="341" spans="28:35" x14ac:dyDescent="0.2">
      <c r="AB341" t="str">
        <f t="shared" si="25"/>
        <v/>
      </c>
      <c r="AC341" s="26"/>
      <c r="AD341" s="26" t="s">
        <v>25</v>
      </c>
      <c r="AE341" s="26" t="s">
        <v>13</v>
      </c>
      <c r="AF341" s="26" t="s">
        <v>26</v>
      </c>
      <c r="AG341" s="26" t="s">
        <v>27</v>
      </c>
      <c r="AH341" s="26" t="s">
        <v>28</v>
      </c>
      <c r="AI341" s="26" t="s">
        <v>29</v>
      </c>
    </row>
    <row r="342" spans="28:35" x14ac:dyDescent="0.2">
      <c r="AB342" t="str">
        <f t="shared" si="25"/>
        <v/>
      </c>
      <c r="AC342" s="24" t="s">
        <v>19</v>
      </c>
      <c r="AD342" s="24">
        <v>1.0213073389942304E-2</v>
      </c>
      <c r="AE342" s="24">
        <v>8.6963964389694202E-3</v>
      </c>
      <c r="AF342" s="24">
        <v>1.1744029221318042</v>
      </c>
      <c r="AG342" s="24">
        <v>0.26744219646044498</v>
      </c>
      <c r="AH342" s="24">
        <v>-9.1637087410932558E-3</v>
      </c>
      <c r="AI342" s="24">
        <v>2.9589855520977863E-2</v>
      </c>
    </row>
    <row r="343" spans="28:35" ht="13.5" thickBot="1" x14ac:dyDescent="0.25">
      <c r="AB343">
        <f t="shared" si="25"/>
        <v>0.25055117774827518</v>
      </c>
      <c r="AC343" s="25" t="s">
        <v>32</v>
      </c>
      <c r="AD343" s="25">
        <v>0.25055117774827518</v>
      </c>
      <c r="AE343" s="25">
        <v>0.15376751996263677</v>
      </c>
      <c r="AF343" s="25">
        <v>1.6294154826009772</v>
      </c>
      <c r="AG343" s="25">
        <v>0.13428025460128742</v>
      </c>
      <c r="AH343" s="25">
        <v>-9.2064266942602613E-2</v>
      </c>
      <c r="AI343" s="25">
        <v>0.59316662243915297</v>
      </c>
    </row>
    <row r="344" spans="28:35" x14ac:dyDescent="0.2">
      <c r="AB344" t="str">
        <f t="shared" si="25"/>
        <v/>
      </c>
      <c r="AC344" t="s">
        <v>8</v>
      </c>
    </row>
    <row r="345" spans="28:35" ht="13.5" thickBot="1" x14ac:dyDescent="0.25">
      <c r="AB345" t="str">
        <f t="shared" si="25"/>
        <v/>
      </c>
    </row>
    <row r="346" spans="28:35" x14ac:dyDescent="0.2">
      <c r="AB346" t="str">
        <f t="shared" si="25"/>
        <v/>
      </c>
      <c r="AC346" s="27" t="s">
        <v>9</v>
      </c>
      <c r="AD346" s="27"/>
    </row>
    <row r="347" spans="28:35" x14ac:dyDescent="0.2">
      <c r="AB347" t="str">
        <f t="shared" si="25"/>
        <v/>
      </c>
      <c r="AC347" s="24" t="s">
        <v>10</v>
      </c>
      <c r="AD347" s="24">
        <v>0.51903992704343715</v>
      </c>
    </row>
    <row r="348" spans="28:35" x14ac:dyDescent="0.2">
      <c r="AB348" t="str">
        <f t="shared" si="25"/>
        <v/>
      </c>
      <c r="AC348" s="24" t="s">
        <v>11</v>
      </c>
      <c r="AD348" s="24">
        <v>0.26940244586525658</v>
      </c>
    </row>
    <row r="349" spans="28:35" x14ac:dyDescent="0.2">
      <c r="AB349" t="str">
        <f t="shared" si="25"/>
        <v/>
      </c>
      <c r="AC349" s="24" t="s">
        <v>12</v>
      </c>
      <c r="AD349" s="24">
        <v>0.19634269045178226</v>
      </c>
    </row>
    <row r="350" spans="28:35" x14ac:dyDescent="0.2">
      <c r="AB350" t="str">
        <f t="shared" si="25"/>
        <v/>
      </c>
      <c r="AC350" s="24" t="s">
        <v>13</v>
      </c>
      <c r="AD350" s="24">
        <v>3.0980827712470172E-2</v>
      </c>
    </row>
    <row r="351" spans="28:35" ht="13.5" thickBot="1" x14ac:dyDescent="0.25">
      <c r="AB351" t="str">
        <f t="shared" si="25"/>
        <v/>
      </c>
      <c r="AC351" s="25" t="s">
        <v>14</v>
      </c>
      <c r="AD351" s="25">
        <v>12</v>
      </c>
    </row>
    <row r="352" spans="28:35" x14ac:dyDescent="0.2">
      <c r="AB352" t="str">
        <f t="shared" si="25"/>
        <v/>
      </c>
    </row>
    <row r="353" spans="28:35" ht="13.5" thickBot="1" x14ac:dyDescent="0.25">
      <c r="AB353" t="str">
        <f t="shared" si="25"/>
        <v/>
      </c>
      <c r="AC353" t="s">
        <v>15</v>
      </c>
    </row>
    <row r="354" spans="28:35" x14ac:dyDescent="0.2">
      <c r="AB354" t="str">
        <f t="shared" si="25"/>
        <v/>
      </c>
      <c r="AC354" s="26"/>
      <c r="AD354" s="26" t="s">
        <v>20</v>
      </c>
      <c r="AE354" s="26" t="s">
        <v>21</v>
      </c>
      <c r="AF354" s="26" t="s">
        <v>22</v>
      </c>
      <c r="AG354" s="26" t="s">
        <v>23</v>
      </c>
      <c r="AH354" s="26" t="s">
        <v>24</v>
      </c>
    </row>
    <row r="355" spans="28:35" x14ac:dyDescent="0.2">
      <c r="AB355" t="str">
        <f t="shared" si="25"/>
        <v/>
      </c>
      <c r="AC355" s="24" t="s">
        <v>16</v>
      </c>
      <c r="AD355" s="24">
        <v>1</v>
      </c>
      <c r="AE355" s="24">
        <v>3.5392346203139829E-3</v>
      </c>
      <c r="AF355" s="24">
        <v>3.5392346203139829E-3</v>
      </c>
      <c r="AG355" s="24">
        <v>3.6874260574867863</v>
      </c>
      <c r="AH355" s="24">
        <v>8.3771947318606016E-2</v>
      </c>
    </row>
    <row r="356" spans="28:35" x14ac:dyDescent="0.2">
      <c r="AB356" t="str">
        <f t="shared" si="25"/>
        <v/>
      </c>
      <c r="AC356" s="24" t="s">
        <v>17</v>
      </c>
      <c r="AD356" s="24">
        <v>10</v>
      </c>
      <c r="AE356" s="24">
        <v>9.5981168574975975E-3</v>
      </c>
      <c r="AF356" s="24">
        <v>9.598116857497598E-4</v>
      </c>
      <c r="AG356" s="24"/>
      <c r="AH356" s="24"/>
    </row>
    <row r="357" spans="28:35" ht="13.5" thickBot="1" x14ac:dyDescent="0.25">
      <c r="AB357" t="str">
        <f t="shared" si="25"/>
        <v/>
      </c>
      <c r="AC357" s="25" t="s">
        <v>18</v>
      </c>
      <c r="AD357" s="25">
        <v>11</v>
      </c>
      <c r="AE357" s="25">
        <v>1.313735147781158E-2</v>
      </c>
      <c r="AF357" s="25"/>
      <c r="AG357" s="25"/>
      <c r="AH357" s="25"/>
    </row>
    <row r="358" spans="28:35" ht="13.5" thickBot="1" x14ac:dyDescent="0.25">
      <c r="AB358" t="str">
        <f t="shared" si="25"/>
        <v/>
      </c>
    </row>
    <row r="359" spans="28:35" x14ac:dyDescent="0.2">
      <c r="AB359" t="str">
        <f t="shared" si="25"/>
        <v/>
      </c>
      <c r="AC359" s="26"/>
      <c r="AD359" s="26" t="s">
        <v>25</v>
      </c>
      <c r="AE359" s="26" t="s">
        <v>13</v>
      </c>
      <c r="AF359" s="26" t="s">
        <v>26</v>
      </c>
      <c r="AG359" s="26" t="s">
        <v>27</v>
      </c>
      <c r="AH359" s="26" t="s">
        <v>28</v>
      </c>
      <c r="AI359" s="26" t="s">
        <v>29</v>
      </c>
    </row>
    <row r="360" spans="28:35" x14ac:dyDescent="0.2">
      <c r="AB360" t="str">
        <f t="shared" si="25"/>
        <v/>
      </c>
      <c r="AC360" s="24" t="s">
        <v>19</v>
      </c>
      <c r="AD360" s="24">
        <v>6.893985237284319E-3</v>
      </c>
      <c r="AE360" s="24">
        <v>8.9452421574749332E-3</v>
      </c>
      <c r="AF360" s="24">
        <v>0.77068737949407917</v>
      </c>
      <c r="AG360" s="24">
        <v>0.45871365565092159</v>
      </c>
      <c r="AH360" s="24">
        <v>-1.3037259803251919E-2</v>
      </c>
      <c r="AI360" s="24">
        <v>2.6825230277820557E-2</v>
      </c>
    </row>
    <row r="361" spans="28:35" ht="13.5" thickBot="1" x14ac:dyDescent="0.25">
      <c r="AB361">
        <f t="shared" si="25"/>
        <v>0.33478360284953668</v>
      </c>
      <c r="AC361" s="25" t="s">
        <v>32</v>
      </c>
      <c r="AD361" s="25">
        <v>0.33478360284953668</v>
      </c>
      <c r="AE361" s="25">
        <v>0.1743421986585599</v>
      </c>
      <c r="AF361" s="25">
        <v>1.9202671838800938</v>
      </c>
      <c r="AG361" s="25">
        <v>8.3771947318606016E-2</v>
      </c>
      <c r="AH361" s="25">
        <v>-5.3675090743895315E-2</v>
      </c>
      <c r="AI361" s="25">
        <v>0.72324229644296867</v>
      </c>
    </row>
    <row r="362" spans="28:35" x14ac:dyDescent="0.2">
      <c r="AB362" t="str">
        <f t="shared" si="25"/>
        <v/>
      </c>
      <c r="AC362" t="s">
        <v>8</v>
      </c>
    </row>
    <row r="363" spans="28:35" ht="13.5" thickBot="1" x14ac:dyDescent="0.25">
      <c r="AB363" t="str">
        <f t="shared" si="25"/>
        <v/>
      </c>
    </row>
    <row r="364" spans="28:35" x14ac:dyDescent="0.2">
      <c r="AB364" t="str">
        <f t="shared" si="25"/>
        <v/>
      </c>
      <c r="AC364" s="27" t="s">
        <v>9</v>
      </c>
      <c r="AD364" s="27"/>
    </row>
    <row r="365" spans="28:35" x14ac:dyDescent="0.2">
      <c r="AB365" t="str">
        <f t="shared" si="25"/>
        <v/>
      </c>
      <c r="AC365" s="24" t="s">
        <v>10</v>
      </c>
      <c r="AD365" s="24">
        <v>0.59423598476499773</v>
      </c>
    </row>
    <row r="366" spans="28:35" x14ac:dyDescent="0.2">
      <c r="AB366" t="str">
        <f t="shared" si="25"/>
        <v/>
      </c>
      <c r="AC366" s="24" t="s">
        <v>11</v>
      </c>
      <c r="AD366" s="24">
        <v>0.35311640558962665</v>
      </c>
    </row>
    <row r="367" spans="28:35" x14ac:dyDescent="0.2">
      <c r="AB367" t="str">
        <f t="shared" si="25"/>
        <v/>
      </c>
      <c r="AC367" s="24" t="s">
        <v>12</v>
      </c>
      <c r="AD367" s="24">
        <v>0.2884280461485893</v>
      </c>
    </row>
    <row r="368" spans="28:35" x14ac:dyDescent="0.2">
      <c r="AB368" t="str">
        <f t="shared" si="25"/>
        <v/>
      </c>
      <c r="AC368" s="24" t="s">
        <v>13</v>
      </c>
      <c r="AD368" s="24">
        <v>3.2349362332882207E-2</v>
      </c>
    </row>
    <row r="369" spans="28:35" ht="13.5" thickBot="1" x14ac:dyDescent="0.25">
      <c r="AB369" t="str">
        <f t="shared" si="25"/>
        <v/>
      </c>
      <c r="AC369" s="25" t="s">
        <v>14</v>
      </c>
      <c r="AD369" s="25">
        <v>12</v>
      </c>
    </row>
    <row r="370" spans="28:35" x14ac:dyDescent="0.2">
      <c r="AB370" t="str">
        <f t="shared" si="25"/>
        <v/>
      </c>
    </row>
    <row r="371" spans="28:35" ht="13.5" thickBot="1" x14ac:dyDescent="0.25">
      <c r="AB371" t="str">
        <f t="shared" si="25"/>
        <v/>
      </c>
      <c r="AC371" t="s">
        <v>15</v>
      </c>
    </row>
    <row r="372" spans="28:35" x14ac:dyDescent="0.2">
      <c r="AB372" t="str">
        <f t="shared" si="25"/>
        <v/>
      </c>
      <c r="AC372" s="26"/>
      <c r="AD372" s="26" t="s">
        <v>20</v>
      </c>
      <c r="AE372" s="26" t="s">
        <v>21</v>
      </c>
      <c r="AF372" s="26" t="s">
        <v>22</v>
      </c>
      <c r="AG372" s="26" t="s">
        <v>23</v>
      </c>
      <c r="AH372" s="26" t="s">
        <v>24</v>
      </c>
    </row>
    <row r="373" spans="28:35" x14ac:dyDescent="0.2">
      <c r="AB373" t="str">
        <f t="shared" si="25"/>
        <v/>
      </c>
      <c r="AC373" s="24" t="s">
        <v>16</v>
      </c>
      <c r="AD373" s="24">
        <v>1</v>
      </c>
      <c r="AE373" s="24">
        <v>5.7124604543952497E-3</v>
      </c>
      <c r="AF373" s="24">
        <v>5.7124604543952497E-3</v>
      </c>
      <c r="AG373" s="24">
        <v>5.4587318126607931</v>
      </c>
      <c r="AH373" s="24">
        <v>4.1594538158904092E-2</v>
      </c>
    </row>
    <row r="374" spans="28:35" x14ac:dyDescent="0.2">
      <c r="AB374" t="str">
        <f t="shared" si="25"/>
        <v/>
      </c>
      <c r="AC374" s="24" t="s">
        <v>17</v>
      </c>
      <c r="AD374" s="24">
        <v>10</v>
      </c>
      <c r="AE374" s="24">
        <v>1.0464812433440981E-2</v>
      </c>
      <c r="AF374" s="24">
        <v>1.0464812433440981E-3</v>
      </c>
      <c r="AG374" s="24"/>
      <c r="AH374" s="24"/>
    </row>
    <row r="375" spans="28:35" ht="13.5" thickBot="1" x14ac:dyDescent="0.25">
      <c r="AB375" t="str">
        <f t="shared" si="25"/>
        <v/>
      </c>
      <c r="AC375" s="25" t="s">
        <v>18</v>
      </c>
      <c r="AD375" s="25">
        <v>11</v>
      </c>
      <c r="AE375" s="25">
        <v>1.6177272887836231E-2</v>
      </c>
      <c r="AF375" s="25"/>
      <c r="AG375" s="25"/>
      <c r="AH375" s="25"/>
    </row>
    <row r="376" spans="28:35" ht="13.5" thickBot="1" x14ac:dyDescent="0.25">
      <c r="AB376" t="str">
        <f t="shared" si="25"/>
        <v/>
      </c>
    </row>
    <row r="377" spans="28:35" x14ac:dyDescent="0.2">
      <c r="AB377" t="str">
        <f t="shared" si="25"/>
        <v/>
      </c>
      <c r="AC377" s="26"/>
      <c r="AD377" s="26" t="s">
        <v>25</v>
      </c>
      <c r="AE377" s="26" t="s">
        <v>13</v>
      </c>
      <c r="AF377" s="26" t="s">
        <v>26</v>
      </c>
      <c r="AG377" s="26" t="s">
        <v>27</v>
      </c>
      <c r="AH377" s="26" t="s">
        <v>28</v>
      </c>
      <c r="AI377" s="26" t="s">
        <v>29</v>
      </c>
    </row>
    <row r="378" spans="28:35" x14ac:dyDescent="0.2">
      <c r="AB378" t="str">
        <f t="shared" si="25"/>
        <v/>
      </c>
      <c r="AC378" s="24" t="s">
        <v>19</v>
      </c>
      <c r="AD378" s="24">
        <v>-2.8316781319002196E-4</v>
      </c>
      <c r="AE378" s="24">
        <v>9.64204005867581E-3</v>
      </c>
      <c r="AF378" s="24">
        <v>-2.9368039488202543E-2</v>
      </c>
      <c r="AG378" s="24">
        <v>0.97714891244602264</v>
      </c>
      <c r="AH378" s="24">
        <v>-2.1766975598040649E-2</v>
      </c>
      <c r="AI378" s="24">
        <v>2.1200639971660603E-2</v>
      </c>
    </row>
    <row r="379" spans="28:35" ht="13.5" thickBot="1" x14ac:dyDescent="0.25">
      <c r="AB379">
        <f t="shared" si="25"/>
        <v>0.39699253666881384</v>
      </c>
      <c r="AC379" s="25" t="s">
        <v>32</v>
      </c>
      <c r="AD379" s="25">
        <v>0.39699253666881384</v>
      </c>
      <c r="AE379" s="25">
        <v>0.16991685584922503</v>
      </c>
      <c r="AF379" s="25">
        <v>2.3363929063110924</v>
      </c>
      <c r="AG379" s="25">
        <v>4.1594538158904092E-2</v>
      </c>
      <c r="AH379" s="25">
        <v>1.8394123028510123E-2</v>
      </c>
      <c r="AI379" s="25">
        <v>0.77559095030911762</v>
      </c>
    </row>
    <row r="380" spans="28:35" x14ac:dyDescent="0.2">
      <c r="AB380" t="str">
        <f t="shared" si="25"/>
        <v/>
      </c>
      <c r="AC380" t="s">
        <v>8</v>
      </c>
    </row>
    <row r="381" spans="28:35" ht="13.5" thickBot="1" x14ac:dyDescent="0.25">
      <c r="AB381" t="str">
        <f t="shared" si="25"/>
        <v/>
      </c>
    </row>
    <row r="382" spans="28:35" x14ac:dyDescent="0.2">
      <c r="AB382" t="str">
        <f t="shared" si="25"/>
        <v/>
      </c>
      <c r="AC382" s="27" t="s">
        <v>9</v>
      </c>
      <c r="AD382" s="27"/>
    </row>
    <row r="383" spans="28:35" x14ac:dyDescent="0.2">
      <c r="AB383" t="str">
        <f t="shared" si="25"/>
        <v/>
      </c>
      <c r="AC383" s="24" t="s">
        <v>10</v>
      </c>
      <c r="AD383" s="24">
        <v>0.61234942364068434</v>
      </c>
    </row>
    <row r="384" spans="28:35" x14ac:dyDescent="0.2">
      <c r="AB384" t="str">
        <f t="shared" si="25"/>
        <v/>
      </c>
      <c r="AC384" s="24" t="s">
        <v>11</v>
      </c>
      <c r="AD384" s="24">
        <v>0.37497181663307833</v>
      </c>
    </row>
    <row r="385" spans="28:35" x14ac:dyDescent="0.2">
      <c r="AB385" t="str">
        <f t="shared" si="25"/>
        <v/>
      </c>
      <c r="AC385" s="24" t="s">
        <v>12</v>
      </c>
      <c r="AD385" s="24">
        <v>0.31246899829638614</v>
      </c>
    </row>
    <row r="386" spans="28:35" x14ac:dyDescent="0.2">
      <c r="AB386" t="str">
        <f t="shared" si="25"/>
        <v/>
      </c>
      <c r="AC386" s="24" t="s">
        <v>13</v>
      </c>
      <c r="AD386" s="24">
        <v>3.2578365006237786E-2</v>
      </c>
    </row>
    <row r="387" spans="28:35" ht="13.5" thickBot="1" x14ac:dyDescent="0.25">
      <c r="AB387" t="str">
        <f t="shared" ref="AB387:AB450" si="26">IF(AC387="X Variable 1", AD387, "")</f>
        <v/>
      </c>
      <c r="AC387" s="25" t="s">
        <v>14</v>
      </c>
      <c r="AD387" s="25">
        <v>12</v>
      </c>
    </row>
    <row r="388" spans="28:35" x14ac:dyDescent="0.2">
      <c r="AB388" t="str">
        <f t="shared" si="26"/>
        <v/>
      </c>
    </row>
    <row r="389" spans="28:35" ht="13.5" thickBot="1" x14ac:dyDescent="0.25">
      <c r="AB389" t="str">
        <f t="shared" si="26"/>
        <v/>
      </c>
      <c r="AC389" t="s">
        <v>15</v>
      </c>
    </row>
    <row r="390" spans="28:35" x14ac:dyDescent="0.2">
      <c r="AB390" t="str">
        <f t="shared" si="26"/>
        <v/>
      </c>
      <c r="AC390" s="26"/>
      <c r="AD390" s="26" t="s">
        <v>20</v>
      </c>
      <c r="AE390" s="26" t="s">
        <v>21</v>
      </c>
      <c r="AF390" s="26" t="s">
        <v>22</v>
      </c>
      <c r="AG390" s="26" t="s">
        <v>23</v>
      </c>
      <c r="AH390" s="26" t="s">
        <v>24</v>
      </c>
    </row>
    <row r="391" spans="28:35" x14ac:dyDescent="0.2">
      <c r="AB391" t="str">
        <f t="shared" si="26"/>
        <v/>
      </c>
      <c r="AC391" s="24" t="s">
        <v>16</v>
      </c>
      <c r="AD391" s="24">
        <v>1</v>
      </c>
      <c r="AE391" s="24">
        <v>6.3673334756413937E-3</v>
      </c>
      <c r="AF391" s="24">
        <v>6.3673334756413937E-3</v>
      </c>
      <c r="AG391" s="24">
        <v>5.9992785383399543</v>
      </c>
      <c r="AH391" s="24">
        <v>3.429634836159149E-2</v>
      </c>
    </row>
    <row r="392" spans="28:35" x14ac:dyDescent="0.2">
      <c r="AB392" t="str">
        <f t="shared" si="26"/>
        <v/>
      </c>
      <c r="AC392" s="24" t="s">
        <v>17</v>
      </c>
      <c r="AD392" s="24">
        <v>10</v>
      </c>
      <c r="AE392" s="24">
        <v>1.0613498664796588E-2</v>
      </c>
      <c r="AF392" s="24">
        <v>1.0613498664796589E-3</v>
      </c>
      <c r="AG392" s="24"/>
      <c r="AH392" s="24"/>
    </row>
    <row r="393" spans="28:35" ht="13.5" thickBot="1" x14ac:dyDescent="0.25">
      <c r="AB393" t="str">
        <f t="shared" si="26"/>
        <v/>
      </c>
      <c r="AC393" s="25" t="s">
        <v>18</v>
      </c>
      <c r="AD393" s="25">
        <v>11</v>
      </c>
      <c r="AE393" s="25">
        <v>1.6980832140437982E-2</v>
      </c>
      <c r="AF393" s="25"/>
      <c r="AG393" s="25"/>
      <c r="AH393" s="25"/>
    </row>
    <row r="394" spans="28:35" ht="13.5" thickBot="1" x14ac:dyDescent="0.25">
      <c r="AB394" t="str">
        <f t="shared" si="26"/>
        <v/>
      </c>
    </row>
    <row r="395" spans="28:35" x14ac:dyDescent="0.2">
      <c r="AB395" t="str">
        <f t="shared" si="26"/>
        <v/>
      </c>
      <c r="AC395" s="26"/>
      <c r="AD395" s="26" t="s">
        <v>25</v>
      </c>
      <c r="AE395" s="26" t="s">
        <v>13</v>
      </c>
      <c r="AF395" s="26" t="s">
        <v>26</v>
      </c>
      <c r="AG395" s="26" t="s">
        <v>27</v>
      </c>
      <c r="AH395" s="26" t="s">
        <v>28</v>
      </c>
      <c r="AI395" s="26" t="s">
        <v>29</v>
      </c>
    </row>
    <row r="396" spans="28:35" x14ac:dyDescent="0.2">
      <c r="AB396" t="str">
        <f t="shared" si="26"/>
        <v/>
      </c>
      <c r="AC396" s="24" t="s">
        <v>19</v>
      </c>
      <c r="AD396" s="24">
        <v>-5.452316564168589E-3</v>
      </c>
      <c r="AE396" s="24">
        <v>9.5052194576551556E-3</v>
      </c>
      <c r="AF396" s="24">
        <v>-0.57361290693583022</v>
      </c>
      <c r="AG396" s="24">
        <v>0.57890103697266304</v>
      </c>
      <c r="AH396" s="24">
        <v>-2.6631268999378701E-2</v>
      </c>
      <c r="AI396" s="24">
        <v>1.5726635871041523E-2</v>
      </c>
    </row>
    <row r="397" spans="28:35" ht="13.5" thickBot="1" x14ac:dyDescent="0.25">
      <c r="AB397">
        <f t="shared" si="26"/>
        <v>0.44320463360488455</v>
      </c>
      <c r="AC397" s="25" t="s">
        <v>32</v>
      </c>
      <c r="AD397" s="25">
        <v>0.44320463360488455</v>
      </c>
      <c r="AE397" s="25">
        <v>0.18094841326712566</v>
      </c>
      <c r="AF397" s="25">
        <v>2.4493424706112363</v>
      </c>
      <c r="AG397" s="25">
        <v>3.429634836159149E-2</v>
      </c>
      <c r="AH397" s="25">
        <v>4.0026374030372125E-2</v>
      </c>
      <c r="AI397" s="25">
        <v>0.84638289317939697</v>
      </c>
    </row>
    <row r="398" spans="28:35" x14ac:dyDescent="0.2">
      <c r="AB398" t="str">
        <f t="shared" si="26"/>
        <v/>
      </c>
      <c r="AC398" t="s">
        <v>8</v>
      </c>
    </row>
    <row r="399" spans="28:35" ht="13.5" thickBot="1" x14ac:dyDescent="0.25">
      <c r="AB399" t="str">
        <f t="shared" si="26"/>
        <v/>
      </c>
    </row>
    <row r="400" spans="28:35" x14ac:dyDescent="0.2">
      <c r="AB400" t="str">
        <f t="shared" si="26"/>
        <v/>
      </c>
      <c r="AC400" s="27" t="s">
        <v>9</v>
      </c>
      <c r="AD400" s="27"/>
    </row>
    <row r="401" spans="28:35" x14ac:dyDescent="0.2">
      <c r="AB401" t="str">
        <f t="shared" si="26"/>
        <v/>
      </c>
      <c r="AC401" s="24" t="s">
        <v>10</v>
      </c>
      <c r="AD401" s="24">
        <v>0.63666065980869724</v>
      </c>
    </row>
    <row r="402" spans="28:35" x14ac:dyDescent="0.2">
      <c r="AB402" t="str">
        <f t="shared" si="26"/>
        <v/>
      </c>
      <c r="AC402" s="24" t="s">
        <v>11</v>
      </c>
      <c r="AD402" s="24">
        <v>0.40533679574804565</v>
      </c>
    </row>
    <row r="403" spans="28:35" x14ac:dyDescent="0.2">
      <c r="AB403" t="str">
        <f t="shared" si="26"/>
        <v/>
      </c>
      <c r="AC403" s="24" t="s">
        <v>12</v>
      </c>
      <c r="AD403" s="24">
        <v>0.3458704753228502</v>
      </c>
    </row>
    <row r="404" spans="28:35" x14ac:dyDescent="0.2">
      <c r="AB404" t="str">
        <f t="shared" si="26"/>
        <v/>
      </c>
      <c r="AC404" s="24" t="s">
        <v>13</v>
      </c>
      <c r="AD404" s="24">
        <v>3.2846449174096959E-2</v>
      </c>
    </row>
    <row r="405" spans="28:35" ht="13.5" thickBot="1" x14ac:dyDescent="0.25">
      <c r="AB405" t="str">
        <f t="shared" si="26"/>
        <v/>
      </c>
      <c r="AC405" s="25" t="s">
        <v>14</v>
      </c>
      <c r="AD405" s="25">
        <v>12</v>
      </c>
    </row>
    <row r="406" spans="28:35" x14ac:dyDescent="0.2">
      <c r="AB406" t="str">
        <f t="shared" si="26"/>
        <v/>
      </c>
    </row>
    <row r="407" spans="28:35" ht="13.5" thickBot="1" x14ac:dyDescent="0.25">
      <c r="AB407" t="str">
        <f t="shared" si="26"/>
        <v/>
      </c>
      <c r="AC407" t="s">
        <v>15</v>
      </c>
    </row>
    <row r="408" spans="28:35" x14ac:dyDescent="0.2">
      <c r="AB408" t="str">
        <f t="shared" si="26"/>
        <v/>
      </c>
      <c r="AC408" s="26"/>
      <c r="AD408" s="26" t="s">
        <v>20</v>
      </c>
      <c r="AE408" s="26" t="s">
        <v>21</v>
      </c>
      <c r="AF408" s="26" t="s">
        <v>22</v>
      </c>
      <c r="AG408" s="26" t="s">
        <v>23</v>
      </c>
      <c r="AH408" s="26" t="s">
        <v>24</v>
      </c>
    </row>
    <row r="409" spans="28:35" x14ac:dyDescent="0.2">
      <c r="AB409" t="str">
        <f t="shared" si="26"/>
        <v/>
      </c>
      <c r="AC409" s="24" t="s">
        <v>16</v>
      </c>
      <c r="AD409" s="24">
        <v>1</v>
      </c>
      <c r="AE409" s="24">
        <v>7.353969400351457E-3</v>
      </c>
      <c r="AF409" s="24">
        <v>7.353969400351457E-3</v>
      </c>
      <c r="AG409" s="24">
        <v>6.8162414094198347</v>
      </c>
      <c r="AH409" s="24">
        <v>2.6005368508414329E-2</v>
      </c>
    </row>
    <row r="410" spans="28:35" x14ac:dyDescent="0.2">
      <c r="AB410" t="str">
        <f t="shared" si="26"/>
        <v/>
      </c>
      <c r="AC410" s="24" t="s">
        <v>17</v>
      </c>
      <c r="AD410" s="24">
        <v>10</v>
      </c>
      <c r="AE410" s="24">
        <v>1.0788892233465351E-2</v>
      </c>
      <c r="AF410" s="24">
        <v>1.078889223346535E-3</v>
      </c>
      <c r="AG410" s="24"/>
      <c r="AH410" s="24"/>
    </row>
    <row r="411" spans="28:35" ht="13.5" thickBot="1" x14ac:dyDescent="0.25">
      <c r="AB411" t="str">
        <f t="shared" si="26"/>
        <v/>
      </c>
      <c r="AC411" s="25" t="s">
        <v>18</v>
      </c>
      <c r="AD411" s="25">
        <v>11</v>
      </c>
      <c r="AE411" s="25">
        <v>1.8142861633816808E-2</v>
      </c>
      <c r="AF411" s="25"/>
      <c r="AG411" s="25"/>
      <c r="AH411" s="25"/>
    </row>
    <row r="412" spans="28:35" ht="13.5" thickBot="1" x14ac:dyDescent="0.25">
      <c r="AB412" t="str">
        <f t="shared" si="26"/>
        <v/>
      </c>
    </row>
    <row r="413" spans="28:35" x14ac:dyDescent="0.2">
      <c r="AB413" t="str">
        <f t="shared" si="26"/>
        <v/>
      </c>
      <c r="AC413" s="26"/>
      <c r="AD413" s="26" t="s">
        <v>25</v>
      </c>
      <c r="AE413" s="26" t="s">
        <v>13</v>
      </c>
      <c r="AF413" s="26" t="s">
        <v>26</v>
      </c>
      <c r="AG413" s="26" t="s">
        <v>27</v>
      </c>
      <c r="AH413" s="26" t="s">
        <v>28</v>
      </c>
      <c r="AI413" s="26" t="s">
        <v>29</v>
      </c>
    </row>
    <row r="414" spans="28:35" x14ac:dyDescent="0.2">
      <c r="AB414" t="str">
        <f t="shared" si="26"/>
        <v/>
      </c>
      <c r="AC414" s="24" t="s">
        <v>19</v>
      </c>
      <c r="AD414" s="24">
        <v>-6.2022225159528641E-3</v>
      </c>
      <c r="AE414" s="24">
        <v>9.6235897891576213E-3</v>
      </c>
      <c r="AF414" s="24">
        <v>-0.64448118133012833</v>
      </c>
      <c r="AG414" s="24">
        <v>0.53376726940828578</v>
      </c>
      <c r="AH414" s="24">
        <v>-2.7644920531346477E-2</v>
      </c>
      <c r="AI414" s="24">
        <v>1.5240475499440749E-2</v>
      </c>
    </row>
    <row r="415" spans="28:35" ht="13.5" thickBot="1" x14ac:dyDescent="0.25">
      <c r="AB415">
        <f t="shared" si="26"/>
        <v>0.46334366986664044</v>
      </c>
      <c r="AC415" s="25" t="s">
        <v>32</v>
      </c>
      <c r="AD415" s="25">
        <v>0.46334366986664044</v>
      </c>
      <c r="AE415" s="25">
        <v>0.1774723714146626</v>
      </c>
      <c r="AF415" s="25">
        <v>2.6107932529060656</v>
      </c>
      <c r="AG415" s="25">
        <v>2.6005368508414332E-2</v>
      </c>
      <c r="AH415" s="25">
        <v>6.7910515534997995E-2</v>
      </c>
      <c r="AI415" s="25">
        <v>0.85877682419828294</v>
      </c>
    </row>
    <row r="416" spans="28:35" x14ac:dyDescent="0.2">
      <c r="AB416" t="str">
        <f t="shared" si="26"/>
        <v/>
      </c>
      <c r="AC416" t="s">
        <v>8</v>
      </c>
    </row>
    <row r="417" spans="28:35" ht="13.5" thickBot="1" x14ac:dyDescent="0.25">
      <c r="AB417" t="str">
        <f t="shared" si="26"/>
        <v/>
      </c>
    </row>
    <row r="418" spans="28:35" x14ac:dyDescent="0.2">
      <c r="AB418" t="str">
        <f t="shared" si="26"/>
        <v/>
      </c>
      <c r="AC418" s="27" t="s">
        <v>9</v>
      </c>
      <c r="AD418" s="27"/>
    </row>
    <row r="419" spans="28:35" x14ac:dyDescent="0.2">
      <c r="AB419" t="str">
        <f t="shared" si="26"/>
        <v/>
      </c>
      <c r="AC419" s="24" t="s">
        <v>10</v>
      </c>
      <c r="AD419" s="24">
        <v>0.73206339521775943</v>
      </c>
    </row>
    <row r="420" spans="28:35" x14ac:dyDescent="0.2">
      <c r="AB420" t="str">
        <f t="shared" si="26"/>
        <v/>
      </c>
      <c r="AC420" s="24" t="s">
        <v>11</v>
      </c>
      <c r="AD420" s="24">
        <v>0.53591681461775342</v>
      </c>
    </row>
    <row r="421" spans="28:35" x14ac:dyDescent="0.2">
      <c r="AB421" t="str">
        <f t="shared" si="26"/>
        <v/>
      </c>
      <c r="AC421" s="24" t="s">
        <v>12</v>
      </c>
      <c r="AD421" s="24">
        <v>0.48950849607952873</v>
      </c>
    </row>
    <row r="422" spans="28:35" x14ac:dyDescent="0.2">
      <c r="AB422" t="str">
        <f t="shared" si="26"/>
        <v/>
      </c>
      <c r="AC422" s="24" t="s">
        <v>13</v>
      </c>
      <c r="AD422" s="24">
        <v>3.2444568539234879E-2</v>
      </c>
    </row>
    <row r="423" spans="28:35" ht="13.5" thickBot="1" x14ac:dyDescent="0.25">
      <c r="AB423" t="str">
        <f t="shared" si="26"/>
        <v/>
      </c>
      <c r="AC423" s="25" t="s">
        <v>14</v>
      </c>
      <c r="AD423" s="25">
        <v>12</v>
      </c>
    </row>
    <row r="424" spans="28:35" x14ac:dyDescent="0.2">
      <c r="AB424" t="str">
        <f t="shared" si="26"/>
        <v/>
      </c>
    </row>
    <row r="425" spans="28:35" ht="13.5" thickBot="1" x14ac:dyDescent="0.25">
      <c r="AB425" t="str">
        <f t="shared" si="26"/>
        <v/>
      </c>
      <c r="AC425" t="s">
        <v>15</v>
      </c>
    </row>
    <row r="426" spans="28:35" x14ac:dyDescent="0.2">
      <c r="AB426" t="str">
        <f t="shared" si="26"/>
        <v/>
      </c>
      <c r="AC426" s="26"/>
      <c r="AD426" s="26" t="s">
        <v>20</v>
      </c>
      <c r="AE426" s="26" t="s">
        <v>21</v>
      </c>
      <c r="AF426" s="26" t="s">
        <v>22</v>
      </c>
      <c r="AG426" s="26" t="s">
        <v>23</v>
      </c>
      <c r="AH426" s="26" t="s">
        <v>24</v>
      </c>
    </row>
    <row r="427" spans="28:35" x14ac:dyDescent="0.2">
      <c r="AB427" t="str">
        <f t="shared" si="26"/>
        <v/>
      </c>
      <c r="AC427" s="24" t="s">
        <v>16</v>
      </c>
      <c r="AD427" s="24">
        <v>1</v>
      </c>
      <c r="AE427" s="24">
        <v>1.2155856267148994E-2</v>
      </c>
      <c r="AF427" s="24">
        <v>1.2155856267148994E-2</v>
      </c>
      <c r="AG427" s="24">
        <v>11.547861062372696</v>
      </c>
      <c r="AH427" s="24">
        <v>6.7914189821855165E-3</v>
      </c>
    </row>
    <row r="428" spans="28:35" x14ac:dyDescent="0.2">
      <c r="AB428" t="str">
        <f t="shared" si="26"/>
        <v/>
      </c>
      <c r="AC428" s="24" t="s">
        <v>17</v>
      </c>
      <c r="AD428" s="24">
        <v>10</v>
      </c>
      <c r="AE428" s="24">
        <v>1.0526500276971096E-2</v>
      </c>
      <c r="AF428" s="24">
        <v>1.0526500276971096E-3</v>
      </c>
      <c r="AG428" s="24"/>
      <c r="AH428" s="24"/>
    </row>
    <row r="429" spans="28:35" ht="13.5" thickBot="1" x14ac:dyDescent="0.25">
      <c r="AB429" t="str">
        <f t="shared" si="26"/>
        <v/>
      </c>
      <c r="AC429" s="25" t="s">
        <v>18</v>
      </c>
      <c r="AD429" s="25">
        <v>11</v>
      </c>
      <c r="AE429" s="25">
        <v>2.268235654412009E-2</v>
      </c>
      <c r="AF429" s="25"/>
      <c r="AG429" s="25"/>
      <c r="AH429" s="25"/>
    </row>
    <row r="430" spans="28:35" ht="13.5" thickBot="1" x14ac:dyDescent="0.25">
      <c r="AB430" t="str">
        <f t="shared" si="26"/>
        <v/>
      </c>
    </row>
    <row r="431" spans="28:35" x14ac:dyDescent="0.2">
      <c r="AB431" t="str">
        <f t="shared" si="26"/>
        <v/>
      </c>
      <c r="AC431" s="26"/>
      <c r="AD431" s="26" t="s">
        <v>25</v>
      </c>
      <c r="AE431" s="26" t="s">
        <v>13</v>
      </c>
      <c r="AF431" s="26" t="s">
        <v>26</v>
      </c>
      <c r="AG431" s="26" t="s">
        <v>27</v>
      </c>
      <c r="AH431" s="26" t="s">
        <v>28</v>
      </c>
      <c r="AI431" s="26" t="s">
        <v>29</v>
      </c>
    </row>
    <row r="432" spans="28:35" x14ac:dyDescent="0.2">
      <c r="AB432" t="str">
        <f t="shared" si="26"/>
        <v/>
      </c>
      <c r="AC432" s="24" t="s">
        <v>19</v>
      </c>
      <c r="AD432" s="24">
        <v>-3.5459539143917695E-3</v>
      </c>
      <c r="AE432" s="24">
        <v>9.3665969508273123E-3</v>
      </c>
      <c r="AF432" s="24">
        <v>-0.37857441000261788</v>
      </c>
      <c r="AG432" s="24">
        <v>0.71291709364569167</v>
      </c>
      <c r="AH432" s="24">
        <v>-2.4416036102929979E-2</v>
      </c>
      <c r="AI432" s="24">
        <v>1.7324128274146443E-2</v>
      </c>
    </row>
    <row r="433" spans="28:35" ht="13.5" thickBot="1" x14ac:dyDescent="0.25">
      <c r="AB433">
        <f t="shared" si="26"/>
        <v>0.5017439879811938</v>
      </c>
      <c r="AC433" s="25" t="s">
        <v>32</v>
      </c>
      <c r="AD433" s="25">
        <v>0.5017439879811938</v>
      </c>
      <c r="AE433" s="25">
        <v>0.14764930340487245</v>
      </c>
      <c r="AF433" s="25">
        <v>3.3982143932325264</v>
      </c>
      <c r="AG433" s="25">
        <v>6.7914189821855001E-3</v>
      </c>
      <c r="AH433" s="25">
        <v>0.17276078166655345</v>
      </c>
      <c r="AI433" s="25">
        <v>0.83072719429583408</v>
      </c>
    </row>
    <row r="434" spans="28:35" x14ac:dyDescent="0.2">
      <c r="AB434" t="str">
        <f t="shared" si="26"/>
        <v/>
      </c>
      <c r="AC434" t="s">
        <v>8</v>
      </c>
    </row>
    <row r="435" spans="28:35" ht="13.5" thickBot="1" x14ac:dyDescent="0.25">
      <c r="AB435" t="str">
        <f t="shared" si="26"/>
        <v/>
      </c>
    </row>
    <row r="436" spans="28:35" x14ac:dyDescent="0.2">
      <c r="AB436" t="str">
        <f t="shared" si="26"/>
        <v/>
      </c>
      <c r="AC436" s="27" t="s">
        <v>9</v>
      </c>
      <c r="AD436" s="27"/>
    </row>
    <row r="437" spans="28:35" x14ac:dyDescent="0.2">
      <c r="AB437" t="str">
        <f t="shared" si="26"/>
        <v/>
      </c>
      <c r="AC437" s="24" t="s">
        <v>10</v>
      </c>
      <c r="AD437" s="24">
        <v>0.94478766146093829</v>
      </c>
    </row>
    <row r="438" spans="28:35" x14ac:dyDescent="0.2">
      <c r="AB438" t="str">
        <f t="shared" si="26"/>
        <v/>
      </c>
      <c r="AC438" s="24" t="s">
        <v>11</v>
      </c>
      <c r="AD438" s="24">
        <v>0.8926237252488286</v>
      </c>
    </row>
    <row r="439" spans="28:35" x14ac:dyDescent="0.2">
      <c r="AB439" t="str">
        <f t="shared" si="26"/>
        <v/>
      </c>
      <c r="AC439" s="24" t="s">
        <v>12</v>
      </c>
      <c r="AD439" s="24">
        <v>0.88188609777371152</v>
      </c>
    </row>
    <row r="440" spans="28:35" x14ac:dyDescent="0.2">
      <c r="AB440" t="str">
        <f t="shared" si="26"/>
        <v/>
      </c>
      <c r="AC440" s="24" t="s">
        <v>13</v>
      </c>
      <c r="AD440" s="24">
        <v>3.5017419269480946E-2</v>
      </c>
    </row>
    <row r="441" spans="28:35" ht="13.5" thickBot="1" x14ac:dyDescent="0.25">
      <c r="AB441" t="str">
        <f t="shared" si="26"/>
        <v/>
      </c>
      <c r="AC441" s="25" t="s">
        <v>14</v>
      </c>
      <c r="AD441" s="25">
        <v>12</v>
      </c>
    </row>
    <row r="442" spans="28:35" x14ac:dyDescent="0.2">
      <c r="AB442" t="str">
        <f t="shared" si="26"/>
        <v/>
      </c>
    </row>
    <row r="443" spans="28:35" ht="13.5" thickBot="1" x14ac:dyDescent="0.25">
      <c r="AB443" t="str">
        <f t="shared" si="26"/>
        <v/>
      </c>
      <c r="AC443" t="s">
        <v>15</v>
      </c>
    </row>
    <row r="444" spans="28:35" x14ac:dyDescent="0.2">
      <c r="AB444" t="str">
        <f t="shared" si="26"/>
        <v/>
      </c>
      <c r="AC444" s="26"/>
      <c r="AD444" s="26" t="s">
        <v>20</v>
      </c>
      <c r="AE444" s="26" t="s">
        <v>21</v>
      </c>
      <c r="AF444" s="26" t="s">
        <v>22</v>
      </c>
      <c r="AG444" s="26" t="s">
        <v>23</v>
      </c>
      <c r="AH444" s="26" t="s">
        <v>24</v>
      </c>
    </row>
    <row r="445" spans="28:35" x14ac:dyDescent="0.2">
      <c r="AB445" t="str">
        <f t="shared" si="26"/>
        <v/>
      </c>
      <c r="AC445" s="24" t="s">
        <v>16</v>
      </c>
      <c r="AD445" s="24">
        <v>1</v>
      </c>
      <c r="AE445" s="24">
        <v>0.10193618250782194</v>
      </c>
      <c r="AF445" s="24">
        <v>0.10193618250782194</v>
      </c>
      <c r="AG445" s="24">
        <v>83.130442671563415</v>
      </c>
      <c r="AH445" s="24">
        <v>3.6816440253661977E-6</v>
      </c>
    </row>
    <row r="446" spans="28:35" x14ac:dyDescent="0.2">
      <c r="AB446" t="str">
        <f t="shared" si="26"/>
        <v/>
      </c>
      <c r="AC446" s="24" t="s">
        <v>17</v>
      </c>
      <c r="AD446" s="24">
        <v>10</v>
      </c>
      <c r="AE446" s="24">
        <v>1.2262196522946155E-2</v>
      </c>
      <c r="AF446" s="24">
        <v>1.2262196522946154E-3</v>
      </c>
      <c r="AG446" s="24"/>
      <c r="AH446" s="24"/>
    </row>
    <row r="447" spans="28:35" ht="13.5" thickBot="1" x14ac:dyDescent="0.25">
      <c r="AB447" t="str">
        <f t="shared" si="26"/>
        <v/>
      </c>
      <c r="AC447" s="25" t="s">
        <v>18</v>
      </c>
      <c r="AD447" s="25">
        <v>11</v>
      </c>
      <c r="AE447" s="25">
        <v>0.1141983790307681</v>
      </c>
      <c r="AF447" s="25"/>
      <c r="AG447" s="25"/>
      <c r="AH447" s="25"/>
    </row>
    <row r="448" spans="28:35" ht="13.5" thickBot="1" x14ac:dyDescent="0.25">
      <c r="AB448" t="str">
        <f t="shared" si="26"/>
        <v/>
      </c>
    </row>
    <row r="449" spans="28:35" x14ac:dyDescent="0.2">
      <c r="AB449" t="str">
        <f t="shared" si="26"/>
        <v/>
      </c>
      <c r="AC449" s="26"/>
      <c r="AD449" s="26" t="s">
        <v>25</v>
      </c>
      <c r="AE449" s="26" t="s">
        <v>13</v>
      </c>
      <c r="AF449" s="26" t="s">
        <v>26</v>
      </c>
      <c r="AG449" s="26" t="s">
        <v>27</v>
      </c>
      <c r="AH449" s="26" t="s">
        <v>28</v>
      </c>
      <c r="AI449" s="26" t="s">
        <v>29</v>
      </c>
    </row>
    <row r="450" spans="28:35" x14ac:dyDescent="0.2">
      <c r="AB450" t="str">
        <f t="shared" si="26"/>
        <v/>
      </c>
      <c r="AC450" s="24" t="s">
        <v>19</v>
      </c>
      <c r="AD450" s="24">
        <v>-2.4309852675231808E-3</v>
      </c>
      <c r="AE450" s="24">
        <v>1.051680795149555E-2</v>
      </c>
      <c r="AF450" s="24">
        <v>-0.23115238756237635</v>
      </c>
      <c r="AG450" s="24">
        <v>0.82185727673590381</v>
      </c>
      <c r="AH450" s="24">
        <v>-2.5863897718122218E-2</v>
      </c>
      <c r="AI450" s="24">
        <v>2.1001927183075857E-2</v>
      </c>
    </row>
    <row r="451" spans="28:35" ht="13.5" thickBot="1" x14ac:dyDescent="0.25">
      <c r="AB451">
        <f t="shared" ref="AB451:AB514" si="27">IF(AC451="X Variable 1", AD451, "")</f>
        <v>0.67399936615377398</v>
      </c>
      <c r="AC451" s="25" t="s">
        <v>32</v>
      </c>
      <c r="AD451" s="25">
        <v>0.67399936615377398</v>
      </c>
      <c r="AE451" s="25">
        <v>7.3922975847242375E-2</v>
      </c>
      <c r="AF451" s="25">
        <v>9.1175897402528179</v>
      </c>
      <c r="AG451" s="25">
        <v>3.6816440253661986E-6</v>
      </c>
      <c r="AH451" s="25">
        <v>0.50928868311141184</v>
      </c>
      <c r="AI451" s="25">
        <v>0.83871004919613612</v>
      </c>
    </row>
    <row r="452" spans="28:35" x14ac:dyDescent="0.2">
      <c r="AB452" t="str">
        <f t="shared" si="27"/>
        <v/>
      </c>
      <c r="AC452" t="s">
        <v>8</v>
      </c>
    </row>
    <row r="453" spans="28:35" ht="13.5" thickBot="1" x14ac:dyDescent="0.25">
      <c r="AB453" t="str">
        <f t="shared" si="27"/>
        <v/>
      </c>
    </row>
    <row r="454" spans="28:35" x14ac:dyDescent="0.2">
      <c r="AB454" t="str">
        <f t="shared" si="27"/>
        <v/>
      </c>
      <c r="AC454" s="27" t="s">
        <v>9</v>
      </c>
      <c r="AD454" s="27"/>
    </row>
    <row r="455" spans="28:35" x14ac:dyDescent="0.2">
      <c r="AB455" t="str">
        <f t="shared" si="27"/>
        <v/>
      </c>
      <c r="AC455" s="24" t="s">
        <v>10</v>
      </c>
      <c r="AD455" s="24">
        <v>0.92660574822652841</v>
      </c>
    </row>
    <row r="456" spans="28:35" x14ac:dyDescent="0.2">
      <c r="AB456" t="str">
        <f t="shared" si="27"/>
        <v/>
      </c>
      <c r="AC456" s="24" t="s">
        <v>11</v>
      </c>
      <c r="AD456" s="24">
        <v>0.85859821264644465</v>
      </c>
    </row>
    <row r="457" spans="28:35" x14ac:dyDescent="0.2">
      <c r="AB457" t="str">
        <f t="shared" si="27"/>
        <v/>
      </c>
      <c r="AC457" s="24" t="s">
        <v>12</v>
      </c>
      <c r="AD457" s="24">
        <v>0.84445803391108909</v>
      </c>
    </row>
    <row r="458" spans="28:35" x14ac:dyDescent="0.2">
      <c r="AB458" t="str">
        <f t="shared" si="27"/>
        <v/>
      </c>
      <c r="AC458" s="24" t="s">
        <v>13</v>
      </c>
      <c r="AD458" s="24">
        <v>5.0965609087081865E-2</v>
      </c>
    </row>
    <row r="459" spans="28:35" ht="13.5" thickBot="1" x14ac:dyDescent="0.25">
      <c r="AB459" t="str">
        <f t="shared" si="27"/>
        <v/>
      </c>
      <c r="AC459" s="25" t="s">
        <v>14</v>
      </c>
      <c r="AD459" s="25">
        <v>12</v>
      </c>
    </row>
    <row r="460" spans="28:35" x14ac:dyDescent="0.2">
      <c r="AB460" t="str">
        <f t="shared" si="27"/>
        <v/>
      </c>
    </row>
    <row r="461" spans="28:35" ht="13.5" thickBot="1" x14ac:dyDescent="0.25">
      <c r="AB461" t="str">
        <f t="shared" si="27"/>
        <v/>
      </c>
      <c r="AC461" t="s">
        <v>15</v>
      </c>
    </row>
    <row r="462" spans="28:35" x14ac:dyDescent="0.2">
      <c r="AB462" t="str">
        <f t="shared" si="27"/>
        <v/>
      </c>
      <c r="AC462" s="26"/>
      <c r="AD462" s="26" t="s">
        <v>20</v>
      </c>
      <c r="AE462" s="26" t="s">
        <v>21</v>
      </c>
      <c r="AF462" s="26" t="s">
        <v>22</v>
      </c>
      <c r="AG462" s="26" t="s">
        <v>23</v>
      </c>
      <c r="AH462" s="26" t="s">
        <v>24</v>
      </c>
    </row>
    <row r="463" spans="28:35" x14ac:dyDescent="0.2">
      <c r="AB463" t="str">
        <f t="shared" si="27"/>
        <v/>
      </c>
      <c r="AC463" s="24" t="s">
        <v>16</v>
      </c>
      <c r="AD463" s="24">
        <v>1</v>
      </c>
      <c r="AE463" s="24">
        <v>0.15772099877508278</v>
      </c>
      <c r="AF463" s="24">
        <v>0.15772099877508278</v>
      </c>
      <c r="AG463" s="24">
        <v>60.720463914620844</v>
      </c>
      <c r="AH463" s="24">
        <v>1.4814309502683018E-5</v>
      </c>
    </row>
    <row r="464" spans="28:35" x14ac:dyDescent="0.2">
      <c r="AB464" t="str">
        <f t="shared" si="27"/>
        <v/>
      </c>
      <c r="AC464" s="24" t="s">
        <v>17</v>
      </c>
      <c r="AD464" s="24">
        <v>10</v>
      </c>
      <c r="AE464" s="24">
        <v>2.5974933096172412E-2</v>
      </c>
      <c r="AF464" s="24">
        <v>2.5974933096172413E-3</v>
      </c>
      <c r="AG464" s="24"/>
      <c r="AH464" s="24"/>
    </row>
    <row r="465" spans="28:35" ht="13.5" thickBot="1" x14ac:dyDescent="0.25">
      <c r="AB465" t="str">
        <f t="shared" si="27"/>
        <v/>
      </c>
      <c r="AC465" s="25" t="s">
        <v>18</v>
      </c>
      <c r="AD465" s="25">
        <v>11</v>
      </c>
      <c r="AE465" s="25">
        <v>0.18369593187125519</v>
      </c>
      <c r="AF465" s="25"/>
      <c r="AG465" s="25"/>
      <c r="AH465" s="25"/>
    </row>
    <row r="466" spans="28:35" ht="13.5" thickBot="1" x14ac:dyDescent="0.25">
      <c r="AB466" t="str">
        <f t="shared" si="27"/>
        <v/>
      </c>
    </row>
    <row r="467" spans="28:35" x14ac:dyDescent="0.2">
      <c r="AB467" t="str">
        <f t="shared" si="27"/>
        <v/>
      </c>
      <c r="AC467" s="26"/>
      <c r="AD467" s="26" t="s">
        <v>25</v>
      </c>
      <c r="AE467" s="26" t="s">
        <v>13</v>
      </c>
      <c r="AF467" s="26" t="s">
        <v>26</v>
      </c>
      <c r="AG467" s="26" t="s">
        <v>27</v>
      </c>
      <c r="AH467" s="26" t="s">
        <v>28</v>
      </c>
      <c r="AI467" s="26" t="s">
        <v>29</v>
      </c>
    </row>
    <row r="468" spans="28:35" x14ac:dyDescent="0.2">
      <c r="AB468" t="str">
        <f t="shared" si="27"/>
        <v/>
      </c>
      <c r="AC468" s="24" t="s">
        <v>19</v>
      </c>
      <c r="AD468" s="24">
        <v>4.9681037448846554E-3</v>
      </c>
      <c r="AE468" s="24">
        <v>1.574267690968903E-2</v>
      </c>
      <c r="AF468" s="24">
        <v>0.31558189076642823</v>
      </c>
      <c r="AG468" s="24">
        <v>0.75880745133105387</v>
      </c>
      <c r="AH468" s="24">
        <v>-3.0108772381806509E-2</v>
      </c>
      <c r="AI468" s="24">
        <v>4.004497987157582E-2</v>
      </c>
    </row>
    <row r="469" spans="28:35" ht="13.5" thickBot="1" x14ac:dyDescent="0.25">
      <c r="AB469">
        <f t="shared" si="27"/>
        <v>0.77196227903011894</v>
      </c>
      <c r="AC469" s="25" t="s">
        <v>32</v>
      </c>
      <c r="AD469" s="25">
        <v>0.77196227903011894</v>
      </c>
      <c r="AE469" s="25">
        <v>9.9066892207315058E-2</v>
      </c>
      <c r="AF469" s="25">
        <v>7.7923336629421138</v>
      </c>
      <c r="AG469" s="25">
        <v>1.4814309502683015E-5</v>
      </c>
      <c r="AH469" s="25">
        <v>0.5512274493599788</v>
      </c>
      <c r="AI469" s="25">
        <v>0.99269710870025907</v>
      </c>
    </row>
    <row r="470" spans="28:35" x14ac:dyDescent="0.2">
      <c r="AB470" t="str">
        <f t="shared" si="27"/>
        <v/>
      </c>
      <c r="AC470" t="s">
        <v>8</v>
      </c>
    </row>
    <row r="471" spans="28:35" ht="13.5" thickBot="1" x14ac:dyDescent="0.25">
      <c r="AB471" t="str">
        <f t="shared" si="27"/>
        <v/>
      </c>
    </row>
    <row r="472" spans="28:35" x14ac:dyDescent="0.2">
      <c r="AB472" t="str">
        <f t="shared" si="27"/>
        <v/>
      </c>
      <c r="AC472" s="27" t="s">
        <v>9</v>
      </c>
      <c r="AD472" s="27"/>
    </row>
    <row r="473" spans="28:35" x14ac:dyDescent="0.2">
      <c r="AB473" t="str">
        <f t="shared" si="27"/>
        <v/>
      </c>
      <c r="AC473" s="24" t="s">
        <v>10</v>
      </c>
      <c r="AD473" s="24">
        <v>0.90872981061565317</v>
      </c>
    </row>
    <row r="474" spans="28:35" x14ac:dyDescent="0.2">
      <c r="AB474" t="str">
        <f t="shared" si="27"/>
        <v/>
      </c>
      <c r="AC474" s="24" t="s">
        <v>11</v>
      </c>
      <c r="AD474" s="24">
        <v>0.82578986870156079</v>
      </c>
    </row>
    <row r="475" spans="28:35" x14ac:dyDescent="0.2">
      <c r="AB475" t="str">
        <f t="shared" si="27"/>
        <v/>
      </c>
      <c r="AC475" s="24" t="s">
        <v>12</v>
      </c>
      <c r="AD475" s="24">
        <v>0.80836885557171689</v>
      </c>
    </row>
    <row r="476" spans="28:35" x14ac:dyDescent="0.2">
      <c r="AB476" t="str">
        <f t="shared" si="27"/>
        <v/>
      </c>
      <c r="AC476" s="24" t="s">
        <v>13</v>
      </c>
      <c r="AD476" s="24">
        <v>5.7149879365685205E-2</v>
      </c>
    </row>
    <row r="477" spans="28:35" ht="13.5" thickBot="1" x14ac:dyDescent="0.25">
      <c r="AB477" t="str">
        <f t="shared" si="27"/>
        <v/>
      </c>
      <c r="AC477" s="25" t="s">
        <v>14</v>
      </c>
      <c r="AD477" s="25">
        <v>12</v>
      </c>
    </row>
    <row r="478" spans="28:35" x14ac:dyDescent="0.2">
      <c r="AB478" t="str">
        <f t="shared" si="27"/>
        <v/>
      </c>
    </row>
    <row r="479" spans="28:35" ht="13.5" thickBot="1" x14ac:dyDescent="0.25">
      <c r="AB479" t="str">
        <f t="shared" si="27"/>
        <v/>
      </c>
      <c r="AC479" t="s">
        <v>15</v>
      </c>
    </row>
    <row r="480" spans="28:35" x14ac:dyDescent="0.2">
      <c r="AB480" t="str">
        <f t="shared" si="27"/>
        <v/>
      </c>
      <c r="AC480" s="26"/>
      <c r="AD480" s="26" t="s">
        <v>20</v>
      </c>
      <c r="AE480" s="26" t="s">
        <v>21</v>
      </c>
      <c r="AF480" s="26" t="s">
        <v>22</v>
      </c>
      <c r="AG480" s="26" t="s">
        <v>23</v>
      </c>
      <c r="AH480" s="26" t="s">
        <v>24</v>
      </c>
    </row>
    <row r="481" spans="28:35" x14ac:dyDescent="0.2">
      <c r="AB481" t="str">
        <f t="shared" si="27"/>
        <v/>
      </c>
      <c r="AC481" s="24" t="s">
        <v>16</v>
      </c>
      <c r="AD481" s="24">
        <v>1</v>
      </c>
      <c r="AE481" s="24">
        <v>0.15481989847217278</v>
      </c>
      <c r="AF481" s="24">
        <v>0.15481989847217278</v>
      </c>
      <c r="AG481" s="24">
        <v>47.40194284607368</v>
      </c>
      <c r="AH481" s="24">
        <v>4.2722804243349064E-5</v>
      </c>
    </row>
    <row r="482" spans="28:35" x14ac:dyDescent="0.2">
      <c r="AB482" t="str">
        <f t="shared" si="27"/>
        <v/>
      </c>
      <c r="AC482" s="24" t="s">
        <v>17</v>
      </c>
      <c r="AD482" s="24">
        <v>10</v>
      </c>
      <c r="AE482" s="24">
        <v>3.2661087115123714E-2</v>
      </c>
      <c r="AF482" s="24">
        <v>3.2661087115123714E-3</v>
      </c>
      <c r="AG482" s="24"/>
      <c r="AH482" s="24"/>
    </row>
    <row r="483" spans="28:35" ht="13.5" thickBot="1" x14ac:dyDescent="0.25">
      <c r="AB483" t="str">
        <f t="shared" si="27"/>
        <v/>
      </c>
      <c r="AC483" s="25" t="s">
        <v>18</v>
      </c>
      <c r="AD483" s="25">
        <v>11</v>
      </c>
      <c r="AE483" s="25">
        <v>0.18748098558729651</v>
      </c>
      <c r="AF483" s="25"/>
      <c r="AG483" s="25"/>
      <c r="AH483" s="25"/>
    </row>
    <row r="484" spans="28:35" ht="13.5" thickBot="1" x14ac:dyDescent="0.25">
      <c r="AB484" t="str">
        <f t="shared" si="27"/>
        <v/>
      </c>
    </row>
    <row r="485" spans="28:35" x14ac:dyDescent="0.2">
      <c r="AB485" t="str">
        <f t="shared" si="27"/>
        <v/>
      </c>
      <c r="AC485" s="26"/>
      <c r="AD485" s="26" t="s">
        <v>25</v>
      </c>
      <c r="AE485" s="26" t="s">
        <v>13</v>
      </c>
      <c r="AF485" s="26" t="s">
        <v>26</v>
      </c>
      <c r="AG485" s="26" t="s">
        <v>27</v>
      </c>
      <c r="AH485" s="26" t="s">
        <v>28</v>
      </c>
      <c r="AI485" s="26" t="s">
        <v>29</v>
      </c>
    </row>
    <row r="486" spans="28:35" x14ac:dyDescent="0.2">
      <c r="AB486" t="str">
        <f t="shared" si="27"/>
        <v/>
      </c>
      <c r="AC486" s="24" t="s">
        <v>19</v>
      </c>
      <c r="AD486" s="24">
        <v>1.5561937241400819E-2</v>
      </c>
      <c r="AE486" s="24">
        <v>1.7520258148533464E-2</v>
      </c>
      <c r="AF486" s="24">
        <v>0.88822533945959203</v>
      </c>
      <c r="AG486" s="24">
        <v>0.39528190686866849</v>
      </c>
      <c r="AH486" s="24">
        <v>-2.3475637391508243E-2</v>
      </c>
      <c r="AI486" s="24">
        <v>5.4599511874309885E-2</v>
      </c>
    </row>
    <row r="487" spans="28:35" ht="13.5" thickBot="1" x14ac:dyDescent="0.25">
      <c r="AB487">
        <f t="shared" si="27"/>
        <v>0.76382863383273025</v>
      </c>
      <c r="AC487" s="25" t="s">
        <v>32</v>
      </c>
      <c r="AD487" s="25">
        <v>0.76382863383273025</v>
      </c>
      <c r="AE487" s="25">
        <v>0.11094247843024266</v>
      </c>
      <c r="AF487" s="25">
        <v>6.8849068872479089</v>
      </c>
      <c r="AG487" s="25">
        <v>4.2722804243348901E-5</v>
      </c>
      <c r="AH487" s="25">
        <v>0.51663334453027077</v>
      </c>
      <c r="AI487" s="25">
        <v>1.0110239231351896</v>
      </c>
    </row>
    <row r="488" spans="28:35" x14ac:dyDescent="0.2">
      <c r="AB488" t="str">
        <f t="shared" si="27"/>
        <v/>
      </c>
      <c r="AC488" t="s">
        <v>8</v>
      </c>
    </row>
    <row r="489" spans="28:35" ht="13.5" thickBot="1" x14ac:dyDescent="0.25">
      <c r="AB489" t="str">
        <f t="shared" si="27"/>
        <v/>
      </c>
    </row>
    <row r="490" spans="28:35" x14ac:dyDescent="0.2">
      <c r="AB490" t="str">
        <f t="shared" si="27"/>
        <v/>
      </c>
      <c r="AC490" s="27" t="s">
        <v>9</v>
      </c>
      <c r="AD490" s="27"/>
    </row>
    <row r="491" spans="28:35" x14ac:dyDescent="0.2">
      <c r="AB491" t="str">
        <f t="shared" si="27"/>
        <v/>
      </c>
      <c r="AC491" s="24" t="s">
        <v>10</v>
      </c>
      <c r="AD491" s="24">
        <v>0.91247188689767522</v>
      </c>
    </row>
    <row r="492" spans="28:35" x14ac:dyDescent="0.2">
      <c r="AB492" t="str">
        <f t="shared" si="27"/>
        <v/>
      </c>
      <c r="AC492" s="24" t="s">
        <v>11</v>
      </c>
      <c r="AD492" s="24">
        <v>0.83260494437860388</v>
      </c>
    </row>
    <row r="493" spans="28:35" x14ac:dyDescent="0.2">
      <c r="AB493" t="str">
        <f t="shared" si="27"/>
        <v/>
      </c>
      <c r="AC493" s="24" t="s">
        <v>12</v>
      </c>
      <c r="AD493" s="24">
        <v>0.81586543881646423</v>
      </c>
    </row>
    <row r="494" spans="28:35" x14ac:dyDescent="0.2">
      <c r="AB494" t="str">
        <f t="shared" si="27"/>
        <v/>
      </c>
      <c r="AC494" s="24" t="s">
        <v>13</v>
      </c>
      <c r="AD494" s="24">
        <v>5.7060543260716377E-2</v>
      </c>
    </row>
    <row r="495" spans="28:35" ht="13.5" thickBot="1" x14ac:dyDescent="0.25">
      <c r="AB495" t="str">
        <f t="shared" si="27"/>
        <v/>
      </c>
      <c r="AC495" s="25" t="s">
        <v>14</v>
      </c>
      <c r="AD495" s="25">
        <v>12</v>
      </c>
    </row>
    <row r="496" spans="28:35" x14ac:dyDescent="0.2">
      <c r="AB496" t="str">
        <f t="shared" si="27"/>
        <v/>
      </c>
    </row>
    <row r="497" spans="28:35" ht="13.5" thickBot="1" x14ac:dyDescent="0.25">
      <c r="AB497" t="str">
        <f t="shared" si="27"/>
        <v/>
      </c>
      <c r="AC497" t="s">
        <v>15</v>
      </c>
    </row>
    <row r="498" spans="28:35" x14ac:dyDescent="0.2">
      <c r="AB498" t="str">
        <f t="shared" si="27"/>
        <v/>
      </c>
      <c r="AC498" s="26"/>
      <c r="AD498" s="26" t="s">
        <v>20</v>
      </c>
      <c r="AE498" s="26" t="s">
        <v>21</v>
      </c>
      <c r="AF498" s="26" t="s">
        <v>22</v>
      </c>
      <c r="AG498" s="26" t="s">
        <v>23</v>
      </c>
      <c r="AH498" s="26" t="s">
        <v>24</v>
      </c>
    </row>
    <row r="499" spans="28:35" x14ac:dyDescent="0.2">
      <c r="AB499" t="str">
        <f t="shared" si="27"/>
        <v/>
      </c>
      <c r="AC499" s="24" t="s">
        <v>16</v>
      </c>
      <c r="AD499" s="24">
        <v>1</v>
      </c>
      <c r="AE499" s="24">
        <v>0.161945231213802</v>
      </c>
      <c r="AF499" s="24">
        <v>0.161945231213802</v>
      </c>
      <c r="AG499" s="24">
        <v>49.738920978749753</v>
      </c>
      <c r="AH499" s="24">
        <v>3.4878392719772365E-5</v>
      </c>
    </row>
    <row r="500" spans="28:35" x14ac:dyDescent="0.2">
      <c r="AB500" t="str">
        <f t="shared" si="27"/>
        <v/>
      </c>
      <c r="AC500" s="24" t="s">
        <v>17</v>
      </c>
      <c r="AD500" s="24">
        <v>10</v>
      </c>
      <c r="AE500" s="24">
        <v>3.2559055972080857E-2</v>
      </c>
      <c r="AF500" s="24">
        <v>3.2559055972080858E-3</v>
      </c>
      <c r="AG500" s="24"/>
      <c r="AH500" s="24"/>
    </row>
    <row r="501" spans="28:35" ht="13.5" thickBot="1" x14ac:dyDescent="0.25">
      <c r="AB501" t="str">
        <f t="shared" si="27"/>
        <v/>
      </c>
      <c r="AC501" s="25" t="s">
        <v>18</v>
      </c>
      <c r="AD501" s="25">
        <v>11</v>
      </c>
      <c r="AE501" s="25">
        <v>0.19450428718588286</v>
      </c>
      <c r="AF501" s="25"/>
      <c r="AG501" s="25"/>
      <c r="AH501" s="25"/>
    </row>
    <row r="502" spans="28:35" ht="13.5" thickBot="1" x14ac:dyDescent="0.25">
      <c r="AB502" t="str">
        <f t="shared" si="27"/>
        <v/>
      </c>
    </row>
    <row r="503" spans="28:35" x14ac:dyDescent="0.2">
      <c r="AB503" t="str">
        <f t="shared" si="27"/>
        <v/>
      </c>
      <c r="AC503" s="26"/>
      <c r="AD503" s="26" t="s">
        <v>25</v>
      </c>
      <c r="AE503" s="26" t="s">
        <v>13</v>
      </c>
      <c r="AF503" s="26" t="s">
        <v>26</v>
      </c>
      <c r="AG503" s="26" t="s">
        <v>27</v>
      </c>
      <c r="AH503" s="26" t="s">
        <v>28</v>
      </c>
      <c r="AI503" s="26" t="s">
        <v>29</v>
      </c>
    </row>
    <row r="504" spans="28:35" x14ac:dyDescent="0.2">
      <c r="AB504" t="str">
        <f t="shared" si="27"/>
        <v/>
      </c>
      <c r="AC504" s="24" t="s">
        <v>19</v>
      </c>
      <c r="AD504" s="24">
        <v>1.7865950169842593E-2</v>
      </c>
      <c r="AE504" s="24">
        <v>1.7169829247230702E-2</v>
      </c>
      <c r="AF504" s="24">
        <v>1.0405432641518066</v>
      </c>
      <c r="AG504" s="24">
        <v>0.32259150815665372</v>
      </c>
      <c r="AH504" s="24">
        <v>-2.0390820078099125E-2</v>
      </c>
      <c r="AI504" s="24">
        <v>5.6122720417784308E-2</v>
      </c>
    </row>
    <row r="505" spans="28:35" ht="13.5" thickBot="1" x14ac:dyDescent="0.25">
      <c r="AB505">
        <f t="shared" si="27"/>
        <v>0.75683198583036948</v>
      </c>
      <c r="AC505" s="25" t="s">
        <v>32</v>
      </c>
      <c r="AD505" s="25">
        <v>0.75683198583036948</v>
      </c>
      <c r="AE505" s="25">
        <v>0.10731274363257351</v>
      </c>
      <c r="AF505" s="25">
        <v>7.0525825751103257</v>
      </c>
      <c r="AG505" s="25">
        <v>3.487839271977223E-5</v>
      </c>
      <c r="AH505" s="25">
        <v>0.51772425105252973</v>
      </c>
      <c r="AI505" s="25">
        <v>0.99593972060820923</v>
      </c>
    </row>
    <row r="506" spans="28:35" x14ac:dyDescent="0.2">
      <c r="AB506" t="str">
        <f t="shared" si="27"/>
        <v/>
      </c>
      <c r="AC506" t="s">
        <v>8</v>
      </c>
    </row>
    <row r="507" spans="28:35" ht="13.5" thickBot="1" x14ac:dyDescent="0.25">
      <c r="AB507" t="str">
        <f t="shared" si="27"/>
        <v/>
      </c>
    </row>
    <row r="508" spans="28:35" x14ac:dyDescent="0.2">
      <c r="AB508" t="str">
        <f t="shared" si="27"/>
        <v/>
      </c>
      <c r="AC508" s="27" t="s">
        <v>9</v>
      </c>
      <c r="AD508" s="27"/>
    </row>
    <row r="509" spans="28:35" x14ac:dyDescent="0.2">
      <c r="AB509" t="str">
        <f t="shared" si="27"/>
        <v/>
      </c>
      <c r="AC509" s="24" t="s">
        <v>10</v>
      </c>
      <c r="AD509" s="24">
        <v>0.92411813805833321</v>
      </c>
    </row>
    <row r="510" spans="28:35" x14ac:dyDescent="0.2">
      <c r="AB510" t="str">
        <f t="shared" si="27"/>
        <v/>
      </c>
      <c r="AC510" s="24" t="s">
        <v>11</v>
      </c>
      <c r="AD510" s="24">
        <v>0.85399433308840056</v>
      </c>
    </row>
    <row r="511" spans="28:35" x14ac:dyDescent="0.2">
      <c r="AB511" t="str">
        <f t="shared" si="27"/>
        <v/>
      </c>
      <c r="AC511" s="24" t="s">
        <v>12</v>
      </c>
      <c r="AD511" s="24">
        <v>0.8393937663972405</v>
      </c>
    </row>
    <row r="512" spans="28:35" x14ac:dyDescent="0.2">
      <c r="AB512" t="str">
        <f t="shared" si="27"/>
        <v/>
      </c>
      <c r="AC512" s="24" t="s">
        <v>13</v>
      </c>
      <c r="AD512" s="24">
        <v>5.7561479735857853E-2</v>
      </c>
    </row>
    <row r="513" spans="28:35" ht="13.5" thickBot="1" x14ac:dyDescent="0.25">
      <c r="AB513" t="str">
        <f t="shared" si="27"/>
        <v/>
      </c>
      <c r="AC513" s="25" t="s">
        <v>14</v>
      </c>
      <c r="AD513" s="25">
        <v>12</v>
      </c>
    </row>
    <row r="514" spans="28:35" x14ac:dyDescent="0.2">
      <c r="AB514" t="str">
        <f t="shared" si="27"/>
        <v/>
      </c>
    </row>
    <row r="515" spans="28:35" ht="13.5" thickBot="1" x14ac:dyDescent="0.25">
      <c r="AB515" t="str">
        <f t="shared" ref="AB515:AB578" si="28">IF(AC515="X Variable 1", AD515, "")</f>
        <v/>
      </c>
      <c r="AC515" t="s">
        <v>15</v>
      </c>
    </row>
    <row r="516" spans="28:35" x14ac:dyDescent="0.2">
      <c r="AB516" t="str">
        <f t="shared" si="28"/>
        <v/>
      </c>
      <c r="AC516" s="26"/>
      <c r="AD516" s="26" t="s">
        <v>20</v>
      </c>
      <c r="AE516" s="26" t="s">
        <v>21</v>
      </c>
      <c r="AF516" s="26" t="s">
        <v>22</v>
      </c>
      <c r="AG516" s="26" t="s">
        <v>23</v>
      </c>
      <c r="AH516" s="26" t="s">
        <v>24</v>
      </c>
    </row>
    <row r="517" spans="28:35" x14ac:dyDescent="0.2">
      <c r="AB517" t="str">
        <f t="shared" si="28"/>
        <v/>
      </c>
      <c r="AC517" s="24" t="s">
        <v>16</v>
      </c>
      <c r="AD517" s="24">
        <v>1</v>
      </c>
      <c r="AE517" s="24">
        <v>0.193797948826954</v>
      </c>
      <c r="AF517" s="24">
        <v>0.193797948826954</v>
      </c>
      <c r="AG517" s="24">
        <v>58.490492263253053</v>
      </c>
      <c r="AH517" s="24">
        <v>1.7426412668359037E-5</v>
      </c>
    </row>
    <row r="518" spans="28:35" x14ac:dyDescent="0.2">
      <c r="AB518" t="str">
        <f t="shared" si="28"/>
        <v/>
      </c>
      <c r="AC518" s="24" t="s">
        <v>17</v>
      </c>
      <c r="AD518" s="24">
        <v>10</v>
      </c>
      <c r="AE518" s="24">
        <v>3.313323949381574E-2</v>
      </c>
      <c r="AF518" s="24">
        <v>3.3133239493815742E-3</v>
      </c>
      <c r="AG518" s="24"/>
      <c r="AH518" s="24"/>
    </row>
    <row r="519" spans="28:35" ht="13.5" thickBot="1" x14ac:dyDescent="0.25">
      <c r="AB519" t="str">
        <f t="shared" si="28"/>
        <v/>
      </c>
      <c r="AC519" s="25" t="s">
        <v>18</v>
      </c>
      <c r="AD519" s="25">
        <v>11</v>
      </c>
      <c r="AE519" s="25">
        <v>0.22693118832076975</v>
      </c>
      <c r="AF519" s="25"/>
      <c r="AG519" s="25"/>
      <c r="AH519" s="25"/>
    </row>
    <row r="520" spans="28:35" ht="13.5" thickBot="1" x14ac:dyDescent="0.25">
      <c r="AB520" t="str">
        <f t="shared" si="28"/>
        <v/>
      </c>
    </row>
    <row r="521" spans="28:35" x14ac:dyDescent="0.2">
      <c r="AB521" t="str">
        <f t="shared" si="28"/>
        <v/>
      </c>
      <c r="AC521" s="26"/>
      <c r="AD521" s="26" t="s">
        <v>25</v>
      </c>
      <c r="AE521" s="26" t="s">
        <v>13</v>
      </c>
      <c r="AF521" s="26" t="s">
        <v>26</v>
      </c>
      <c r="AG521" s="26" t="s">
        <v>27</v>
      </c>
      <c r="AH521" s="26" t="s">
        <v>28</v>
      </c>
      <c r="AI521" s="26" t="s">
        <v>29</v>
      </c>
    </row>
    <row r="522" spans="28:35" x14ac:dyDescent="0.2">
      <c r="AB522" t="str">
        <f t="shared" si="28"/>
        <v/>
      </c>
      <c r="AC522" s="24" t="s">
        <v>19</v>
      </c>
      <c r="AD522" s="24">
        <v>1.4361531384982714E-2</v>
      </c>
      <c r="AE522" s="24">
        <v>1.6862419908804657E-2</v>
      </c>
      <c r="AF522" s="24">
        <v>0.85168863441028941</v>
      </c>
      <c r="AG522" s="24">
        <v>0.41431744902811096</v>
      </c>
      <c r="AH522" s="24">
        <v>-2.3210288054019895E-2</v>
      </c>
      <c r="AI522" s="24">
        <v>5.1933350823985328E-2</v>
      </c>
    </row>
    <row r="523" spans="28:35" ht="13.5" thickBot="1" x14ac:dyDescent="0.25">
      <c r="AB523">
        <f t="shared" si="28"/>
        <v>0.77392232219380852</v>
      </c>
      <c r="AC523" s="25" t="s">
        <v>32</v>
      </c>
      <c r="AD523" s="25">
        <v>0.77392232219380852</v>
      </c>
      <c r="AE523" s="25">
        <v>0.10119399344922697</v>
      </c>
      <c r="AF523" s="25">
        <v>7.6479077049381985</v>
      </c>
      <c r="AG523" s="25">
        <v>1.7426412668359037E-5</v>
      </c>
      <c r="AH523" s="25">
        <v>0.54844801478430405</v>
      </c>
      <c r="AI523" s="25">
        <v>0.99939662960331299</v>
      </c>
    </row>
    <row r="524" spans="28:35" x14ac:dyDescent="0.2">
      <c r="AB524" t="str">
        <f t="shared" si="28"/>
        <v/>
      </c>
      <c r="AC524" t="s">
        <v>8</v>
      </c>
    </row>
    <row r="525" spans="28:35" ht="13.5" thickBot="1" x14ac:dyDescent="0.25">
      <c r="AB525" t="str">
        <f t="shared" si="28"/>
        <v/>
      </c>
    </row>
    <row r="526" spans="28:35" x14ac:dyDescent="0.2">
      <c r="AB526" t="str">
        <f t="shared" si="28"/>
        <v/>
      </c>
      <c r="AC526" s="27" t="s">
        <v>9</v>
      </c>
      <c r="AD526" s="27"/>
    </row>
    <row r="527" spans="28:35" x14ac:dyDescent="0.2">
      <c r="AB527" t="str">
        <f t="shared" si="28"/>
        <v/>
      </c>
      <c r="AC527" s="24" t="s">
        <v>10</v>
      </c>
      <c r="AD527" s="24">
        <v>0.94133111182757634</v>
      </c>
    </row>
    <row r="528" spans="28:35" x14ac:dyDescent="0.2">
      <c r="AB528" t="str">
        <f t="shared" si="28"/>
        <v/>
      </c>
      <c r="AC528" s="24" t="s">
        <v>11</v>
      </c>
      <c r="AD528" s="24">
        <v>0.88610426209454107</v>
      </c>
    </row>
    <row r="529" spans="28:35" x14ac:dyDescent="0.2">
      <c r="AB529" t="str">
        <f t="shared" si="28"/>
        <v/>
      </c>
      <c r="AC529" s="24" t="s">
        <v>12</v>
      </c>
      <c r="AD529" s="24">
        <v>0.87471468830399512</v>
      </c>
    </row>
    <row r="530" spans="28:35" x14ac:dyDescent="0.2">
      <c r="AB530" t="str">
        <f t="shared" si="28"/>
        <v/>
      </c>
      <c r="AC530" s="24" t="s">
        <v>13</v>
      </c>
      <c r="AD530" s="24">
        <v>5.4054031072165734E-2</v>
      </c>
    </row>
    <row r="531" spans="28:35" ht="13.5" thickBot="1" x14ac:dyDescent="0.25">
      <c r="AB531" t="str">
        <f t="shared" si="28"/>
        <v/>
      </c>
      <c r="AC531" s="25" t="s">
        <v>14</v>
      </c>
      <c r="AD531" s="25">
        <v>12</v>
      </c>
    </row>
    <row r="532" spans="28:35" x14ac:dyDescent="0.2">
      <c r="AB532" t="str">
        <f t="shared" si="28"/>
        <v/>
      </c>
    </row>
    <row r="533" spans="28:35" ht="13.5" thickBot="1" x14ac:dyDescent="0.25">
      <c r="AB533" t="str">
        <f t="shared" si="28"/>
        <v/>
      </c>
      <c r="AC533" t="s">
        <v>15</v>
      </c>
    </row>
    <row r="534" spans="28:35" x14ac:dyDescent="0.2">
      <c r="AB534" t="str">
        <f t="shared" si="28"/>
        <v/>
      </c>
      <c r="AC534" s="26"/>
      <c r="AD534" s="26" t="s">
        <v>20</v>
      </c>
      <c r="AE534" s="26" t="s">
        <v>21</v>
      </c>
      <c r="AF534" s="26" t="s">
        <v>22</v>
      </c>
      <c r="AG534" s="26" t="s">
        <v>23</v>
      </c>
      <c r="AH534" s="26" t="s">
        <v>24</v>
      </c>
    </row>
    <row r="535" spans="28:35" x14ac:dyDescent="0.2">
      <c r="AB535" t="str">
        <f t="shared" si="28"/>
        <v/>
      </c>
      <c r="AC535" s="24" t="s">
        <v>16</v>
      </c>
      <c r="AD535" s="24">
        <v>1</v>
      </c>
      <c r="AE535" s="24">
        <v>0.22731784317610279</v>
      </c>
      <c r="AF535" s="24">
        <v>0.22731784317610279</v>
      </c>
      <c r="AG535" s="24">
        <v>77.79959798232899</v>
      </c>
      <c r="AH535" s="24">
        <v>4.958417958063779E-6</v>
      </c>
    </row>
    <row r="536" spans="28:35" x14ac:dyDescent="0.2">
      <c r="AB536" t="str">
        <f t="shared" si="28"/>
        <v/>
      </c>
      <c r="AC536" s="24" t="s">
        <v>17</v>
      </c>
      <c r="AD536" s="24">
        <v>10</v>
      </c>
      <c r="AE536" s="24">
        <v>2.9218382751506587E-2</v>
      </c>
      <c r="AF536" s="24">
        <v>2.9218382751506587E-3</v>
      </c>
      <c r="AG536" s="24"/>
      <c r="AH536" s="24"/>
    </row>
    <row r="537" spans="28:35" ht="13.5" thickBot="1" x14ac:dyDescent="0.25">
      <c r="AB537" t="str">
        <f t="shared" si="28"/>
        <v/>
      </c>
      <c r="AC537" s="25" t="s">
        <v>18</v>
      </c>
      <c r="AD537" s="25">
        <v>11</v>
      </c>
      <c r="AE537" s="25">
        <v>0.25653622592760938</v>
      </c>
      <c r="AF537" s="25"/>
      <c r="AG537" s="25"/>
      <c r="AH537" s="25"/>
    </row>
    <row r="538" spans="28:35" ht="13.5" thickBot="1" x14ac:dyDescent="0.25">
      <c r="AB538" t="str">
        <f t="shared" si="28"/>
        <v/>
      </c>
    </row>
    <row r="539" spans="28:35" x14ac:dyDescent="0.2">
      <c r="AB539" t="str">
        <f t="shared" si="28"/>
        <v/>
      </c>
      <c r="AC539" s="26"/>
      <c r="AD539" s="26" t="s">
        <v>25</v>
      </c>
      <c r="AE539" s="26" t="s">
        <v>13</v>
      </c>
      <c r="AF539" s="26" t="s">
        <v>26</v>
      </c>
      <c r="AG539" s="26" t="s">
        <v>27</v>
      </c>
      <c r="AH539" s="26" t="s">
        <v>28</v>
      </c>
      <c r="AI539" s="26" t="s">
        <v>29</v>
      </c>
    </row>
    <row r="540" spans="28:35" x14ac:dyDescent="0.2">
      <c r="AB540" t="str">
        <f t="shared" si="28"/>
        <v/>
      </c>
      <c r="AC540" s="24" t="s">
        <v>19</v>
      </c>
      <c r="AD540" s="24">
        <v>1.7470366093254447E-2</v>
      </c>
      <c r="AE540" s="24">
        <v>1.5626358763353564E-2</v>
      </c>
      <c r="AF540" s="24">
        <v>1.1180062071930275</v>
      </c>
      <c r="AG540" s="24">
        <v>0.28970292372460082</v>
      </c>
      <c r="AH540" s="24">
        <v>-1.7347337007546544E-2</v>
      </c>
      <c r="AI540" s="24">
        <v>5.2288069194055438E-2</v>
      </c>
    </row>
    <row r="541" spans="28:35" ht="13.5" thickBot="1" x14ac:dyDescent="0.25">
      <c r="AB541">
        <f t="shared" si="28"/>
        <v>0.79542891022231343</v>
      </c>
      <c r="AC541" s="25" t="s">
        <v>32</v>
      </c>
      <c r="AD541" s="25">
        <v>0.79542891022231343</v>
      </c>
      <c r="AE541" s="25">
        <v>9.0180511679848099E-2</v>
      </c>
      <c r="AF541" s="25">
        <v>8.8204080394463027</v>
      </c>
      <c r="AG541" s="25">
        <v>4.9584179580637807E-6</v>
      </c>
      <c r="AH541" s="25">
        <v>0.59449417368530211</v>
      </c>
      <c r="AI541" s="25">
        <v>0.99636364675932476</v>
      </c>
    </row>
    <row r="542" spans="28:35" x14ac:dyDescent="0.2">
      <c r="AB542" t="str">
        <f t="shared" si="28"/>
        <v/>
      </c>
      <c r="AC542" t="s">
        <v>8</v>
      </c>
    </row>
    <row r="543" spans="28:35" ht="13.5" thickBot="1" x14ac:dyDescent="0.25">
      <c r="AB543" t="str">
        <f t="shared" si="28"/>
        <v/>
      </c>
    </row>
    <row r="544" spans="28:35" x14ac:dyDescent="0.2">
      <c r="AB544" t="str">
        <f t="shared" si="28"/>
        <v/>
      </c>
      <c r="AC544" s="27" t="s">
        <v>9</v>
      </c>
      <c r="AD544" s="27"/>
    </row>
    <row r="545" spans="28:35" x14ac:dyDescent="0.2">
      <c r="AB545" t="str">
        <f t="shared" si="28"/>
        <v/>
      </c>
      <c r="AC545" s="24" t="s">
        <v>10</v>
      </c>
      <c r="AD545" s="24">
        <v>0.94744236272110338</v>
      </c>
    </row>
    <row r="546" spans="28:35" x14ac:dyDescent="0.2">
      <c r="AB546" t="str">
        <f t="shared" si="28"/>
        <v/>
      </c>
      <c r="AC546" s="24" t="s">
        <v>11</v>
      </c>
      <c r="AD546" s="24">
        <v>0.89764703067854679</v>
      </c>
    </row>
    <row r="547" spans="28:35" x14ac:dyDescent="0.2">
      <c r="AB547" t="str">
        <f t="shared" si="28"/>
        <v/>
      </c>
      <c r="AC547" s="24" t="s">
        <v>12</v>
      </c>
      <c r="AD547" s="24">
        <v>0.88741173374640137</v>
      </c>
    </row>
    <row r="548" spans="28:35" x14ac:dyDescent="0.2">
      <c r="AB548" t="str">
        <f t="shared" si="28"/>
        <v/>
      </c>
      <c r="AC548" s="24" t="s">
        <v>13</v>
      </c>
      <c r="AD548" s="24">
        <v>5.7946073565860512E-2</v>
      </c>
    </row>
    <row r="549" spans="28:35" ht="13.5" thickBot="1" x14ac:dyDescent="0.25">
      <c r="AB549" t="str">
        <f t="shared" si="28"/>
        <v/>
      </c>
      <c r="AC549" s="25" t="s">
        <v>14</v>
      </c>
      <c r="AD549" s="25">
        <v>12</v>
      </c>
    </row>
    <row r="550" spans="28:35" x14ac:dyDescent="0.2">
      <c r="AB550" t="str">
        <f t="shared" si="28"/>
        <v/>
      </c>
    </row>
    <row r="551" spans="28:35" ht="13.5" thickBot="1" x14ac:dyDescent="0.25">
      <c r="AB551" t="str">
        <f t="shared" si="28"/>
        <v/>
      </c>
      <c r="AC551" t="s">
        <v>15</v>
      </c>
    </row>
    <row r="552" spans="28:35" x14ac:dyDescent="0.2">
      <c r="AB552" t="str">
        <f t="shared" si="28"/>
        <v/>
      </c>
      <c r="AC552" s="26"/>
      <c r="AD552" s="26" t="s">
        <v>20</v>
      </c>
      <c r="AE552" s="26" t="s">
        <v>21</v>
      </c>
      <c r="AF552" s="26" t="s">
        <v>22</v>
      </c>
      <c r="AG552" s="26" t="s">
        <v>23</v>
      </c>
      <c r="AH552" s="26" t="s">
        <v>24</v>
      </c>
    </row>
    <row r="553" spans="28:35" x14ac:dyDescent="0.2">
      <c r="AB553" t="str">
        <f t="shared" si="28"/>
        <v/>
      </c>
      <c r="AC553" s="24" t="s">
        <v>16</v>
      </c>
      <c r="AD553" s="24">
        <v>1</v>
      </c>
      <c r="AE553" s="24">
        <v>0.29447821990825729</v>
      </c>
      <c r="AF553" s="24">
        <v>0.29447821990825729</v>
      </c>
      <c r="AG553" s="24">
        <v>87.701122559460543</v>
      </c>
      <c r="AH553" s="24">
        <v>2.8906928222759253E-6</v>
      </c>
    </row>
    <row r="554" spans="28:35" x14ac:dyDescent="0.2">
      <c r="AB554" t="str">
        <f t="shared" si="28"/>
        <v/>
      </c>
      <c r="AC554" s="24" t="s">
        <v>17</v>
      </c>
      <c r="AD554" s="24">
        <v>10</v>
      </c>
      <c r="AE554" s="24">
        <v>3.3577474417001194E-2</v>
      </c>
      <c r="AF554" s="24">
        <v>3.3577474417001195E-3</v>
      </c>
      <c r="AG554" s="24"/>
      <c r="AH554" s="24"/>
    </row>
    <row r="555" spans="28:35" ht="13.5" thickBot="1" x14ac:dyDescent="0.25">
      <c r="AB555" t="str">
        <f t="shared" si="28"/>
        <v/>
      </c>
      <c r="AC555" s="25" t="s">
        <v>18</v>
      </c>
      <c r="AD555" s="25">
        <v>11</v>
      </c>
      <c r="AE555" s="25">
        <v>0.3280556943252585</v>
      </c>
      <c r="AF555" s="25"/>
      <c r="AG555" s="25"/>
      <c r="AH555" s="25"/>
    </row>
    <row r="556" spans="28:35" ht="13.5" thickBot="1" x14ac:dyDescent="0.25">
      <c r="AB556" t="str">
        <f t="shared" si="28"/>
        <v/>
      </c>
    </row>
    <row r="557" spans="28:35" x14ac:dyDescent="0.2">
      <c r="AB557" t="str">
        <f t="shared" si="28"/>
        <v/>
      </c>
      <c r="AC557" s="26"/>
      <c r="AD557" s="26" t="s">
        <v>25</v>
      </c>
      <c r="AE557" s="26" t="s">
        <v>13</v>
      </c>
      <c r="AF557" s="26" t="s">
        <v>26</v>
      </c>
      <c r="AG557" s="26" t="s">
        <v>27</v>
      </c>
      <c r="AH557" s="26" t="s">
        <v>28</v>
      </c>
      <c r="AI557" s="26" t="s">
        <v>29</v>
      </c>
    </row>
    <row r="558" spans="28:35" x14ac:dyDescent="0.2">
      <c r="AB558" t="str">
        <f t="shared" si="28"/>
        <v/>
      </c>
      <c r="AC558" s="24" t="s">
        <v>19</v>
      </c>
      <c r="AD558" s="24">
        <v>2.1095164026722602E-3</v>
      </c>
      <c r="AE558" s="24">
        <v>1.6729367947381838E-2</v>
      </c>
      <c r="AF558" s="24">
        <v>0.12609659906502335</v>
      </c>
      <c r="AG558" s="24">
        <v>0.90215468451860448</v>
      </c>
      <c r="AH558" s="24">
        <v>-3.5165844740449988E-2</v>
      </c>
      <c r="AI558" s="24">
        <v>3.9384877545794512E-2</v>
      </c>
    </row>
    <row r="559" spans="28:35" ht="13.5" thickBot="1" x14ac:dyDescent="0.25">
      <c r="AB559">
        <f t="shared" si="28"/>
        <v>0.86214202408930551</v>
      </c>
      <c r="AC559" s="25" t="s">
        <v>32</v>
      </c>
      <c r="AD559" s="25">
        <v>0.86214202408930551</v>
      </c>
      <c r="AE559" s="25">
        <v>9.2061116711366978E-2</v>
      </c>
      <c r="AF559" s="25">
        <v>9.3648877494319489</v>
      </c>
      <c r="AG559" s="25">
        <v>2.8906928222759224E-6</v>
      </c>
      <c r="AH559" s="25">
        <v>0.65701703769121622</v>
      </c>
      <c r="AI559" s="25">
        <v>1.0672670104873949</v>
      </c>
    </row>
    <row r="560" spans="28:35" x14ac:dyDescent="0.2">
      <c r="AB560" t="str">
        <f t="shared" si="28"/>
        <v/>
      </c>
      <c r="AC560" t="s">
        <v>8</v>
      </c>
    </row>
    <row r="561" spans="28:35" ht="13.5" thickBot="1" x14ac:dyDescent="0.25">
      <c r="AB561" t="str">
        <f t="shared" si="28"/>
        <v/>
      </c>
    </row>
    <row r="562" spans="28:35" x14ac:dyDescent="0.2">
      <c r="AB562" t="str">
        <f t="shared" si="28"/>
        <v/>
      </c>
      <c r="AC562" s="27" t="s">
        <v>9</v>
      </c>
      <c r="AD562" s="27"/>
    </row>
    <row r="563" spans="28:35" x14ac:dyDescent="0.2">
      <c r="AB563" t="str">
        <f t="shared" si="28"/>
        <v/>
      </c>
      <c r="AC563" s="24" t="s">
        <v>10</v>
      </c>
      <c r="AD563" s="24">
        <v>0.93591306226665905</v>
      </c>
    </row>
    <row r="564" spans="28:35" x14ac:dyDescent="0.2">
      <c r="AB564" t="str">
        <f t="shared" si="28"/>
        <v/>
      </c>
      <c r="AC564" s="24" t="s">
        <v>11</v>
      </c>
      <c r="AD564" s="24">
        <v>0.87593326012135531</v>
      </c>
    </row>
    <row r="565" spans="28:35" x14ac:dyDescent="0.2">
      <c r="AB565" t="str">
        <f t="shared" si="28"/>
        <v/>
      </c>
      <c r="AC565" s="24" t="s">
        <v>12</v>
      </c>
      <c r="AD565" s="24">
        <v>0.86352658613349076</v>
      </c>
    </row>
    <row r="566" spans="28:35" x14ac:dyDescent="0.2">
      <c r="AB566" t="str">
        <f t="shared" si="28"/>
        <v/>
      </c>
      <c r="AC566" s="24" t="s">
        <v>13</v>
      </c>
      <c r="AD566" s="24">
        <v>6.4331598090318604E-2</v>
      </c>
    </row>
    <row r="567" spans="28:35" ht="13.5" thickBot="1" x14ac:dyDescent="0.25">
      <c r="AB567" t="str">
        <f t="shared" si="28"/>
        <v/>
      </c>
      <c r="AC567" s="25" t="s">
        <v>14</v>
      </c>
      <c r="AD567" s="25">
        <v>12</v>
      </c>
    </row>
    <row r="568" spans="28:35" x14ac:dyDescent="0.2">
      <c r="AB568" t="str">
        <f t="shared" si="28"/>
        <v/>
      </c>
    </row>
    <row r="569" spans="28:35" ht="13.5" thickBot="1" x14ac:dyDescent="0.25">
      <c r="AB569" t="str">
        <f t="shared" si="28"/>
        <v/>
      </c>
      <c r="AC569" t="s">
        <v>15</v>
      </c>
    </row>
    <row r="570" spans="28:35" x14ac:dyDescent="0.2">
      <c r="AB570" t="str">
        <f t="shared" si="28"/>
        <v/>
      </c>
      <c r="AC570" s="26"/>
      <c r="AD570" s="26" t="s">
        <v>20</v>
      </c>
      <c r="AE570" s="26" t="s">
        <v>21</v>
      </c>
      <c r="AF570" s="26" t="s">
        <v>22</v>
      </c>
      <c r="AG570" s="26" t="s">
        <v>23</v>
      </c>
      <c r="AH570" s="26" t="s">
        <v>24</v>
      </c>
    </row>
    <row r="571" spans="28:35" x14ac:dyDescent="0.2">
      <c r="AB571" t="str">
        <f t="shared" si="28"/>
        <v/>
      </c>
      <c r="AC571" s="24" t="s">
        <v>16</v>
      </c>
      <c r="AD571" s="24">
        <v>1</v>
      </c>
      <c r="AE571" s="24">
        <v>0.29218931279892391</v>
      </c>
      <c r="AF571" s="24">
        <v>0.29218931279892391</v>
      </c>
      <c r="AG571" s="24">
        <v>70.601779411480166</v>
      </c>
      <c r="AH571" s="24">
        <v>7.6407526180484575E-6</v>
      </c>
    </row>
    <row r="572" spans="28:35" x14ac:dyDescent="0.2">
      <c r="AB572" t="str">
        <f t="shared" si="28"/>
        <v/>
      </c>
      <c r="AC572" s="24" t="s">
        <v>17</v>
      </c>
      <c r="AD572" s="24">
        <v>10</v>
      </c>
      <c r="AE572" s="24">
        <v>4.1385545128542839E-2</v>
      </c>
      <c r="AF572" s="24">
        <v>4.1385545128542842E-3</v>
      </c>
      <c r="AG572" s="24"/>
      <c r="AH572" s="24"/>
    </row>
    <row r="573" spans="28:35" ht="13.5" thickBot="1" x14ac:dyDescent="0.25">
      <c r="AB573" t="str">
        <f t="shared" si="28"/>
        <v/>
      </c>
      <c r="AC573" s="25" t="s">
        <v>18</v>
      </c>
      <c r="AD573" s="25">
        <v>11</v>
      </c>
      <c r="AE573" s="25">
        <v>0.33357485792746677</v>
      </c>
      <c r="AF573" s="25"/>
      <c r="AG573" s="25"/>
      <c r="AH573" s="25"/>
    </row>
    <row r="574" spans="28:35" ht="13.5" thickBot="1" x14ac:dyDescent="0.25">
      <c r="AB574" t="str">
        <f t="shared" si="28"/>
        <v/>
      </c>
    </row>
    <row r="575" spans="28:35" x14ac:dyDescent="0.2">
      <c r="AB575" t="str">
        <f t="shared" si="28"/>
        <v/>
      </c>
      <c r="AC575" s="26"/>
      <c r="AD575" s="26" t="s">
        <v>25</v>
      </c>
      <c r="AE575" s="26" t="s">
        <v>13</v>
      </c>
      <c r="AF575" s="26" t="s">
        <v>26</v>
      </c>
      <c r="AG575" s="26" t="s">
        <v>27</v>
      </c>
      <c r="AH575" s="26" t="s">
        <v>28</v>
      </c>
      <c r="AI575" s="26" t="s">
        <v>29</v>
      </c>
    </row>
    <row r="576" spans="28:35" x14ac:dyDescent="0.2">
      <c r="AB576" t="str">
        <f t="shared" si="28"/>
        <v/>
      </c>
      <c r="AC576" s="24" t="s">
        <v>19</v>
      </c>
      <c r="AD576" s="24">
        <v>-7.1767675811318524E-3</v>
      </c>
      <c r="AE576" s="24">
        <v>1.8575713292931017E-2</v>
      </c>
      <c r="AF576" s="24">
        <v>-0.38635219374660407</v>
      </c>
      <c r="AG576" s="24">
        <v>0.70732894080836517</v>
      </c>
      <c r="AH576" s="24">
        <v>-4.8566043234756537E-2</v>
      </c>
      <c r="AI576" s="24">
        <v>3.4212508072492834E-2</v>
      </c>
    </row>
    <row r="577" spans="28:35" ht="13.5" thickBot="1" x14ac:dyDescent="0.25">
      <c r="AB577">
        <f t="shared" si="28"/>
        <v>0.86522919793329445</v>
      </c>
      <c r="AC577" s="25" t="s">
        <v>32</v>
      </c>
      <c r="AD577" s="25">
        <v>0.86522919793329445</v>
      </c>
      <c r="AE577" s="25">
        <v>0.10297299469113508</v>
      </c>
      <c r="AF577" s="25">
        <v>8.4024865017136552</v>
      </c>
      <c r="AG577" s="25">
        <v>7.6407526180484541E-6</v>
      </c>
      <c r="AH577" s="25">
        <v>0.63579102805302845</v>
      </c>
      <c r="AI577" s="25">
        <v>1.0946673678135603</v>
      </c>
    </row>
    <row r="578" spans="28:35" x14ac:dyDescent="0.2">
      <c r="AB578" t="str">
        <f t="shared" si="28"/>
        <v/>
      </c>
      <c r="AC578" t="s">
        <v>8</v>
      </c>
    </row>
    <row r="579" spans="28:35" ht="13.5" thickBot="1" x14ac:dyDescent="0.25">
      <c r="AB579" t="str">
        <f t="shared" ref="AB579:AB642" si="29">IF(AC579="X Variable 1", AD579, "")</f>
        <v/>
      </c>
    </row>
    <row r="580" spans="28:35" x14ac:dyDescent="0.2">
      <c r="AB580" t="str">
        <f t="shared" si="29"/>
        <v/>
      </c>
      <c r="AC580" s="27" t="s">
        <v>9</v>
      </c>
      <c r="AD580" s="27"/>
    </row>
    <row r="581" spans="28:35" x14ac:dyDescent="0.2">
      <c r="AB581" t="str">
        <f t="shared" si="29"/>
        <v/>
      </c>
      <c r="AC581" s="24" t="s">
        <v>10</v>
      </c>
      <c r="AD581" s="24">
        <v>0.93454970488826627</v>
      </c>
    </row>
    <row r="582" spans="28:35" x14ac:dyDescent="0.2">
      <c r="AB582" t="str">
        <f t="shared" si="29"/>
        <v/>
      </c>
      <c r="AC582" s="24" t="s">
        <v>11</v>
      </c>
      <c r="AD582" s="24">
        <v>0.87338315090674556</v>
      </c>
    </row>
    <row r="583" spans="28:35" x14ac:dyDescent="0.2">
      <c r="AB583" t="str">
        <f t="shared" si="29"/>
        <v/>
      </c>
      <c r="AC583" s="24" t="s">
        <v>12</v>
      </c>
      <c r="AD583" s="24">
        <v>0.86072146599742005</v>
      </c>
    </row>
    <row r="584" spans="28:35" x14ac:dyDescent="0.2">
      <c r="AB584" t="str">
        <f t="shared" si="29"/>
        <v/>
      </c>
      <c r="AC584" s="24" t="s">
        <v>13</v>
      </c>
      <c r="AD584" s="24">
        <v>6.4293262905851051E-2</v>
      </c>
    </row>
    <row r="585" spans="28:35" ht="13.5" thickBot="1" x14ac:dyDescent="0.25">
      <c r="AB585" t="str">
        <f t="shared" si="29"/>
        <v/>
      </c>
      <c r="AC585" s="25" t="s">
        <v>14</v>
      </c>
      <c r="AD585" s="25">
        <v>12</v>
      </c>
    </row>
    <row r="586" spans="28:35" x14ac:dyDescent="0.2">
      <c r="AB586" t="str">
        <f t="shared" si="29"/>
        <v/>
      </c>
    </row>
    <row r="587" spans="28:35" ht="13.5" thickBot="1" x14ac:dyDescent="0.25">
      <c r="AB587" t="str">
        <f t="shared" si="29"/>
        <v/>
      </c>
      <c r="AC587" t="s">
        <v>15</v>
      </c>
    </row>
    <row r="588" spans="28:35" x14ac:dyDescent="0.2">
      <c r="AB588" t="str">
        <f t="shared" si="29"/>
        <v/>
      </c>
      <c r="AC588" s="26"/>
      <c r="AD588" s="26" t="s">
        <v>20</v>
      </c>
      <c r="AE588" s="26" t="s">
        <v>21</v>
      </c>
      <c r="AF588" s="26" t="s">
        <v>22</v>
      </c>
      <c r="AG588" s="26" t="s">
        <v>23</v>
      </c>
      <c r="AH588" s="26" t="s">
        <v>24</v>
      </c>
    </row>
    <row r="589" spans="28:35" x14ac:dyDescent="0.2">
      <c r="AB589" t="str">
        <f t="shared" si="29"/>
        <v/>
      </c>
      <c r="AC589" s="24" t="s">
        <v>16</v>
      </c>
      <c r="AD589" s="24">
        <v>1</v>
      </c>
      <c r="AE589" s="24">
        <v>0.28513087147495086</v>
      </c>
      <c r="AF589" s="24">
        <v>0.28513087147495086</v>
      </c>
      <c r="AG589" s="24">
        <v>68.97843037173439</v>
      </c>
      <c r="AH589" s="24">
        <v>8.4690534495175388E-6</v>
      </c>
    </row>
    <row r="590" spans="28:35" x14ac:dyDescent="0.2">
      <c r="AB590" t="str">
        <f t="shared" si="29"/>
        <v/>
      </c>
      <c r="AC590" s="24" t="s">
        <v>17</v>
      </c>
      <c r="AD590" s="24">
        <v>10</v>
      </c>
      <c r="AE590" s="24">
        <v>4.1336236550808828E-2</v>
      </c>
      <c r="AF590" s="24">
        <v>4.1336236550808831E-3</v>
      </c>
      <c r="AG590" s="24"/>
      <c r="AH590" s="24"/>
    </row>
    <row r="591" spans="28:35" ht="13.5" thickBot="1" x14ac:dyDescent="0.25">
      <c r="AB591" t="str">
        <f t="shared" si="29"/>
        <v/>
      </c>
      <c r="AC591" s="25" t="s">
        <v>18</v>
      </c>
      <c r="AD591" s="25">
        <v>11</v>
      </c>
      <c r="AE591" s="25">
        <v>0.32646710802575968</v>
      </c>
      <c r="AF591" s="25"/>
      <c r="AG591" s="25"/>
      <c r="AH591" s="25"/>
    </row>
    <row r="592" spans="28:35" ht="13.5" thickBot="1" x14ac:dyDescent="0.25">
      <c r="AB592" t="str">
        <f t="shared" si="29"/>
        <v/>
      </c>
    </row>
    <row r="593" spans="28:35" x14ac:dyDescent="0.2">
      <c r="AB593" t="str">
        <f t="shared" si="29"/>
        <v/>
      </c>
      <c r="AC593" s="26"/>
      <c r="AD593" s="26" t="s">
        <v>25</v>
      </c>
      <c r="AE593" s="26" t="s">
        <v>13</v>
      </c>
      <c r="AF593" s="26" t="s">
        <v>26</v>
      </c>
      <c r="AG593" s="26" t="s">
        <v>27</v>
      </c>
      <c r="AH593" s="26" t="s">
        <v>28</v>
      </c>
      <c r="AI593" s="26" t="s">
        <v>29</v>
      </c>
    </row>
    <row r="594" spans="28:35" x14ac:dyDescent="0.2">
      <c r="AB594" t="str">
        <f t="shared" si="29"/>
        <v/>
      </c>
      <c r="AC594" s="24" t="s">
        <v>19</v>
      </c>
      <c r="AD594" s="24">
        <v>-7.4294994146851213E-3</v>
      </c>
      <c r="AE594" s="24">
        <v>1.8604844344572723E-2</v>
      </c>
      <c r="AF594" s="24">
        <v>-0.39933144707294493</v>
      </c>
      <c r="AG594" s="24">
        <v>0.69804426191599223</v>
      </c>
      <c r="AH594" s="24">
        <v>-4.8883683107504045E-2</v>
      </c>
      <c r="AI594" s="24">
        <v>3.4024684278133807E-2</v>
      </c>
    </row>
    <row r="595" spans="28:35" ht="13.5" thickBot="1" x14ac:dyDescent="0.25">
      <c r="AB595">
        <f t="shared" si="29"/>
        <v>0.86796453526971551</v>
      </c>
      <c r="AC595" s="25" t="s">
        <v>32</v>
      </c>
      <c r="AD595" s="25">
        <v>0.86796453526971551</v>
      </c>
      <c r="AE595" s="25">
        <v>0.10450698691832136</v>
      </c>
      <c r="AF595" s="25">
        <v>8.3053254223861916</v>
      </c>
      <c r="AG595" s="25">
        <v>8.4690534495175676E-6</v>
      </c>
      <c r="AH595" s="25">
        <v>0.63510841711794541</v>
      </c>
      <c r="AI595" s="25">
        <v>1.1008206534214857</v>
      </c>
    </row>
    <row r="596" spans="28:35" x14ac:dyDescent="0.2">
      <c r="AB596" t="str">
        <f t="shared" si="29"/>
        <v/>
      </c>
      <c r="AC596" t="s">
        <v>8</v>
      </c>
    </row>
    <row r="597" spans="28:35" ht="13.5" thickBot="1" x14ac:dyDescent="0.25">
      <c r="AB597" t="str">
        <f t="shared" si="29"/>
        <v/>
      </c>
    </row>
    <row r="598" spans="28:35" x14ac:dyDescent="0.2">
      <c r="AB598" t="str">
        <f t="shared" si="29"/>
        <v/>
      </c>
      <c r="AC598" s="27" t="s">
        <v>9</v>
      </c>
      <c r="AD598" s="27"/>
    </row>
    <row r="599" spans="28:35" x14ac:dyDescent="0.2">
      <c r="AB599" t="str">
        <f t="shared" si="29"/>
        <v/>
      </c>
      <c r="AC599" s="24" t="s">
        <v>10</v>
      </c>
      <c r="AD599" s="24">
        <v>0.93422215552430843</v>
      </c>
    </row>
    <row r="600" spans="28:35" x14ac:dyDescent="0.2">
      <c r="AB600" t="str">
        <f t="shared" si="29"/>
        <v/>
      </c>
      <c r="AC600" s="24" t="s">
        <v>11</v>
      </c>
      <c r="AD600" s="24">
        <v>0.87277103587248506</v>
      </c>
    </row>
    <row r="601" spans="28:35" x14ac:dyDescent="0.2">
      <c r="AB601" t="str">
        <f t="shared" si="29"/>
        <v/>
      </c>
      <c r="AC601" s="24" t="s">
        <v>12</v>
      </c>
      <c r="AD601" s="24">
        <v>0.86004813945973368</v>
      </c>
    </row>
    <row r="602" spans="28:35" x14ac:dyDescent="0.2">
      <c r="AB602" t="str">
        <f t="shared" si="29"/>
        <v/>
      </c>
      <c r="AC602" s="24" t="s">
        <v>13</v>
      </c>
      <c r="AD602" s="24">
        <v>6.4319714301956141E-2</v>
      </c>
    </row>
    <row r="603" spans="28:35" ht="13.5" thickBot="1" x14ac:dyDescent="0.25">
      <c r="AB603" t="str">
        <f t="shared" si="29"/>
        <v/>
      </c>
      <c r="AC603" s="25" t="s">
        <v>14</v>
      </c>
      <c r="AD603" s="25">
        <v>12</v>
      </c>
    </row>
    <row r="604" spans="28:35" x14ac:dyDescent="0.2">
      <c r="AB604" t="str">
        <f t="shared" si="29"/>
        <v/>
      </c>
    </row>
    <row r="605" spans="28:35" ht="13.5" thickBot="1" x14ac:dyDescent="0.25">
      <c r="AB605" t="str">
        <f t="shared" si="29"/>
        <v/>
      </c>
      <c r="AC605" t="s">
        <v>15</v>
      </c>
    </row>
    <row r="606" spans="28:35" x14ac:dyDescent="0.2">
      <c r="AB606" t="str">
        <f t="shared" si="29"/>
        <v/>
      </c>
      <c r="AC606" s="26"/>
      <c r="AD606" s="26" t="s">
        <v>20</v>
      </c>
      <c r="AE606" s="26" t="s">
        <v>21</v>
      </c>
      <c r="AF606" s="26" t="s">
        <v>22</v>
      </c>
      <c r="AG606" s="26" t="s">
        <v>23</v>
      </c>
      <c r="AH606" s="26" t="s">
        <v>24</v>
      </c>
    </row>
    <row r="607" spans="28:35" x14ac:dyDescent="0.2">
      <c r="AB607" t="str">
        <f t="shared" si="29"/>
        <v/>
      </c>
      <c r="AC607" s="24" t="s">
        <v>16</v>
      </c>
      <c r="AD607" s="24">
        <v>1</v>
      </c>
      <c r="AE607" s="24">
        <v>0.28379356736073597</v>
      </c>
      <c r="AF607" s="24">
        <v>0.28379356736073597</v>
      </c>
      <c r="AG607" s="24">
        <v>68.598454908251256</v>
      </c>
      <c r="AH607" s="24">
        <v>8.6782442955401407E-6</v>
      </c>
    </row>
    <row r="608" spans="28:35" x14ac:dyDescent="0.2">
      <c r="AB608" t="str">
        <f t="shared" si="29"/>
        <v/>
      </c>
      <c r="AC608" s="24" t="s">
        <v>17</v>
      </c>
      <c r="AD608" s="24">
        <v>10</v>
      </c>
      <c r="AE608" s="24">
        <v>4.1370256478852604E-2</v>
      </c>
      <c r="AF608" s="24">
        <v>4.1370256478852601E-3</v>
      </c>
      <c r="AG608" s="24"/>
      <c r="AH608" s="24"/>
    </row>
    <row r="609" spans="28:35" ht="13.5" thickBot="1" x14ac:dyDescent="0.25">
      <c r="AB609" t="str">
        <f t="shared" si="29"/>
        <v/>
      </c>
      <c r="AC609" s="25" t="s">
        <v>18</v>
      </c>
      <c r="AD609" s="25">
        <v>11</v>
      </c>
      <c r="AE609" s="25">
        <v>0.32516382383958858</v>
      </c>
      <c r="AF609" s="25"/>
      <c r="AG609" s="25"/>
      <c r="AH609" s="25"/>
    </row>
    <row r="610" spans="28:35" ht="13.5" thickBot="1" x14ac:dyDescent="0.25">
      <c r="AB610" t="str">
        <f t="shared" si="29"/>
        <v/>
      </c>
    </row>
    <row r="611" spans="28:35" x14ac:dyDescent="0.2">
      <c r="AB611" t="str">
        <f t="shared" si="29"/>
        <v/>
      </c>
      <c r="AC611" s="26"/>
      <c r="AD611" s="26" t="s">
        <v>25</v>
      </c>
      <c r="AE611" s="26" t="s">
        <v>13</v>
      </c>
      <c r="AF611" s="26" t="s">
        <v>26</v>
      </c>
      <c r="AG611" s="26" t="s">
        <v>27</v>
      </c>
      <c r="AH611" s="26" t="s">
        <v>28</v>
      </c>
      <c r="AI611" s="26" t="s">
        <v>29</v>
      </c>
    </row>
    <row r="612" spans="28:35" x14ac:dyDescent="0.2">
      <c r="AB612" t="str">
        <f t="shared" si="29"/>
        <v/>
      </c>
      <c r="AC612" s="24" t="s">
        <v>19</v>
      </c>
      <c r="AD612" s="24">
        <v>-1.5240255187265554E-3</v>
      </c>
      <c r="AE612" s="24">
        <v>1.8608431053823773E-2</v>
      </c>
      <c r="AF612" s="24">
        <v>-8.1899732133160652E-2</v>
      </c>
      <c r="AG612" s="24">
        <v>0.93634252992592448</v>
      </c>
      <c r="AH612" s="24">
        <v>-4.2986200899161463E-2</v>
      </c>
      <c r="AI612" s="24">
        <v>3.9938149861708357E-2</v>
      </c>
    </row>
    <row r="613" spans="28:35" ht="13.5" thickBot="1" x14ac:dyDescent="0.25">
      <c r="AB613">
        <f t="shared" si="29"/>
        <v>0.86574015381409974</v>
      </c>
      <c r="AC613" s="25" t="s">
        <v>32</v>
      </c>
      <c r="AD613" s="25">
        <v>0.86574015381409974</v>
      </c>
      <c r="AE613" s="25">
        <v>0.10452745922256693</v>
      </c>
      <c r="AF613" s="25">
        <v>8.2824184214667209</v>
      </c>
      <c r="AG613" s="25">
        <v>8.6782442955401119E-6</v>
      </c>
      <c r="AH613" s="25">
        <v>0.6328384205179568</v>
      </c>
      <c r="AI613" s="25">
        <v>1.0986418871102426</v>
      </c>
    </row>
    <row r="614" spans="28:35" x14ac:dyDescent="0.2">
      <c r="AB614" t="str">
        <f t="shared" si="29"/>
        <v/>
      </c>
      <c r="AC614" t="s">
        <v>8</v>
      </c>
    </row>
    <row r="615" spans="28:35" ht="13.5" thickBot="1" x14ac:dyDescent="0.25">
      <c r="AB615" t="str">
        <f t="shared" si="29"/>
        <v/>
      </c>
    </row>
    <row r="616" spans="28:35" x14ac:dyDescent="0.2">
      <c r="AB616" t="str">
        <f t="shared" si="29"/>
        <v/>
      </c>
      <c r="AC616" s="27" t="s">
        <v>9</v>
      </c>
      <c r="AD616" s="27"/>
    </row>
    <row r="617" spans="28:35" x14ac:dyDescent="0.2">
      <c r="AB617" t="str">
        <f t="shared" si="29"/>
        <v/>
      </c>
      <c r="AC617" s="24" t="s">
        <v>10</v>
      </c>
      <c r="AD617" s="24">
        <v>0.92916105501882695</v>
      </c>
    </row>
    <row r="618" spans="28:35" x14ac:dyDescent="0.2">
      <c r="AB618" t="str">
        <f t="shared" si="29"/>
        <v/>
      </c>
      <c r="AC618" s="24" t="s">
        <v>11</v>
      </c>
      <c r="AD618" s="24">
        <v>0.86334026616369963</v>
      </c>
    </row>
    <row r="619" spans="28:35" x14ac:dyDescent="0.2">
      <c r="AB619" t="str">
        <f t="shared" si="29"/>
        <v/>
      </c>
      <c r="AC619" s="24" t="s">
        <v>12</v>
      </c>
      <c r="AD619" s="24">
        <v>0.84967429278006956</v>
      </c>
    </row>
    <row r="620" spans="28:35" x14ac:dyDescent="0.2">
      <c r="AB620" t="str">
        <f t="shared" si="29"/>
        <v/>
      </c>
      <c r="AC620" s="24" t="s">
        <v>13</v>
      </c>
      <c r="AD620" s="24">
        <v>6.6301787705158016E-2</v>
      </c>
    </row>
    <row r="621" spans="28:35" ht="13.5" thickBot="1" x14ac:dyDescent="0.25">
      <c r="AB621" t="str">
        <f t="shared" si="29"/>
        <v/>
      </c>
      <c r="AC621" s="25" t="s">
        <v>14</v>
      </c>
      <c r="AD621" s="25">
        <v>12</v>
      </c>
    </row>
    <row r="622" spans="28:35" x14ac:dyDescent="0.2">
      <c r="AB622" t="str">
        <f t="shared" si="29"/>
        <v/>
      </c>
    </row>
    <row r="623" spans="28:35" ht="13.5" thickBot="1" x14ac:dyDescent="0.25">
      <c r="AB623" t="str">
        <f t="shared" si="29"/>
        <v/>
      </c>
      <c r="AC623" t="s">
        <v>15</v>
      </c>
    </row>
    <row r="624" spans="28:35" x14ac:dyDescent="0.2">
      <c r="AB624" t="str">
        <f t="shared" si="29"/>
        <v/>
      </c>
      <c r="AC624" s="26"/>
      <c r="AD624" s="26" t="s">
        <v>20</v>
      </c>
      <c r="AE624" s="26" t="s">
        <v>21</v>
      </c>
      <c r="AF624" s="26" t="s">
        <v>22</v>
      </c>
      <c r="AG624" s="26" t="s">
        <v>23</v>
      </c>
      <c r="AH624" s="26" t="s">
        <v>24</v>
      </c>
    </row>
    <row r="625" spans="28:35" x14ac:dyDescent="0.2">
      <c r="AB625" t="str">
        <f t="shared" si="29"/>
        <v/>
      </c>
      <c r="AC625" s="24" t="s">
        <v>16</v>
      </c>
      <c r="AD625" s="24">
        <v>1</v>
      </c>
      <c r="AE625" s="24">
        <v>0.27771024612362166</v>
      </c>
      <c r="AF625" s="24">
        <v>0.27771024612362166</v>
      </c>
      <c r="AG625" s="24">
        <v>63.174443702478115</v>
      </c>
      <c r="AH625" s="24">
        <v>1.2463305477203507E-5</v>
      </c>
    </row>
    <row r="626" spans="28:35" x14ac:dyDescent="0.2">
      <c r="AB626" t="str">
        <f t="shared" si="29"/>
        <v/>
      </c>
      <c r="AC626" s="24" t="s">
        <v>17</v>
      </c>
      <c r="AD626" s="24">
        <v>10</v>
      </c>
      <c r="AE626" s="24">
        <v>4.395927052899843E-2</v>
      </c>
      <c r="AF626" s="24">
        <v>4.3959270528998434E-3</v>
      </c>
      <c r="AG626" s="24"/>
      <c r="AH626" s="24"/>
    </row>
    <row r="627" spans="28:35" ht="13.5" thickBot="1" x14ac:dyDescent="0.25">
      <c r="AB627" t="str">
        <f t="shared" si="29"/>
        <v/>
      </c>
      <c r="AC627" s="25" t="s">
        <v>18</v>
      </c>
      <c r="AD627" s="25">
        <v>11</v>
      </c>
      <c r="AE627" s="25">
        <v>0.32166951665262011</v>
      </c>
      <c r="AF627" s="25"/>
      <c r="AG627" s="25"/>
      <c r="AH627" s="25"/>
    </row>
    <row r="628" spans="28:35" ht="13.5" thickBot="1" x14ac:dyDescent="0.25">
      <c r="AB628" t="str">
        <f t="shared" si="29"/>
        <v/>
      </c>
    </row>
    <row r="629" spans="28:35" x14ac:dyDescent="0.2">
      <c r="AB629" t="str">
        <f t="shared" si="29"/>
        <v/>
      </c>
      <c r="AC629" s="26"/>
      <c r="AD629" s="26" t="s">
        <v>25</v>
      </c>
      <c r="AE629" s="26" t="s">
        <v>13</v>
      </c>
      <c r="AF629" s="26" t="s">
        <v>26</v>
      </c>
      <c r="AG629" s="26" t="s">
        <v>27</v>
      </c>
      <c r="AH629" s="26" t="s">
        <v>28</v>
      </c>
      <c r="AI629" s="26" t="s">
        <v>29</v>
      </c>
    </row>
    <row r="630" spans="28:35" x14ac:dyDescent="0.2">
      <c r="AB630" t="str">
        <f t="shared" si="29"/>
        <v/>
      </c>
      <c r="AC630" s="24" t="s">
        <v>19</v>
      </c>
      <c r="AD630" s="24">
        <v>2.2808071427836813E-3</v>
      </c>
      <c r="AE630" s="24">
        <v>1.91874065712162E-2</v>
      </c>
      <c r="AF630" s="24">
        <v>0.1188700064450196</v>
      </c>
      <c r="AG630" s="24">
        <v>0.90773234891504662</v>
      </c>
      <c r="AH630" s="24">
        <v>-4.0471406305539276E-2</v>
      </c>
      <c r="AI630" s="24">
        <v>4.5033020591106643E-2</v>
      </c>
    </row>
    <row r="631" spans="28:35" ht="13.5" thickBot="1" x14ac:dyDescent="0.25">
      <c r="AB631">
        <f t="shared" si="29"/>
        <v>0.85785593713193664</v>
      </c>
      <c r="AC631" s="25" t="s">
        <v>32</v>
      </c>
      <c r="AD631" s="25">
        <v>0.85785593713193664</v>
      </c>
      <c r="AE631" s="25">
        <v>0.10793036559452532</v>
      </c>
      <c r="AF631" s="25">
        <v>7.9482352571170267</v>
      </c>
      <c r="AG631" s="25">
        <v>1.246330547720347E-5</v>
      </c>
      <c r="AH631" s="25">
        <v>0.61737205462669387</v>
      </c>
      <c r="AI631" s="25">
        <v>1.0983398196371794</v>
      </c>
    </row>
    <row r="632" spans="28:35" x14ac:dyDescent="0.2">
      <c r="AB632" t="str">
        <f t="shared" si="29"/>
        <v/>
      </c>
      <c r="AC632" t="s">
        <v>8</v>
      </c>
    </row>
    <row r="633" spans="28:35" ht="13.5" thickBot="1" x14ac:dyDescent="0.25">
      <c r="AB633" t="str">
        <f t="shared" si="29"/>
        <v/>
      </c>
    </row>
    <row r="634" spans="28:35" x14ac:dyDescent="0.2">
      <c r="AB634" t="str">
        <f t="shared" si="29"/>
        <v/>
      </c>
      <c r="AC634" s="27" t="s">
        <v>9</v>
      </c>
      <c r="AD634" s="27"/>
    </row>
    <row r="635" spans="28:35" x14ac:dyDescent="0.2">
      <c r="AB635" t="str">
        <f t="shared" si="29"/>
        <v/>
      </c>
      <c r="AC635" s="24" t="s">
        <v>10</v>
      </c>
      <c r="AD635" s="24">
        <v>0.92965740411042441</v>
      </c>
    </row>
    <row r="636" spans="28:35" x14ac:dyDescent="0.2">
      <c r="AB636" t="str">
        <f t="shared" si="29"/>
        <v/>
      </c>
      <c r="AC636" s="24" t="s">
        <v>11</v>
      </c>
      <c r="AD636" s="24">
        <v>0.86426288901733295</v>
      </c>
    </row>
    <row r="637" spans="28:35" x14ac:dyDescent="0.2">
      <c r="AB637" t="str">
        <f t="shared" si="29"/>
        <v/>
      </c>
      <c r="AC637" s="24" t="s">
        <v>12</v>
      </c>
      <c r="AD637" s="24">
        <v>0.85068917791906618</v>
      </c>
    </row>
    <row r="638" spans="28:35" x14ac:dyDescent="0.2">
      <c r="AB638" t="str">
        <f t="shared" si="29"/>
        <v/>
      </c>
      <c r="AC638" s="24" t="s">
        <v>13</v>
      </c>
      <c r="AD638" s="24">
        <v>6.5852193753898308E-2</v>
      </c>
    </row>
    <row r="639" spans="28:35" ht="13.5" thickBot="1" x14ac:dyDescent="0.25">
      <c r="AB639" t="str">
        <f t="shared" si="29"/>
        <v/>
      </c>
      <c r="AC639" s="25" t="s">
        <v>14</v>
      </c>
      <c r="AD639" s="25">
        <v>12</v>
      </c>
    </row>
    <row r="640" spans="28:35" x14ac:dyDescent="0.2">
      <c r="AB640" t="str">
        <f t="shared" si="29"/>
        <v/>
      </c>
    </row>
    <row r="641" spans="28:35" ht="13.5" thickBot="1" x14ac:dyDescent="0.25">
      <c r="AB641" t="str">
        <f t="shared" si="29"/>
        <v/>
      </c>
      <c r="AC641" t="s">
        <v>15</v>
      </c>
    </row>
    <row r="642" spans="28:35" x14ac:dyDescent="0.2">
      <c r="AB642" t="str">
        <f t="shared" si="29"/>
        <v/>
      </c>
      <c r="AC642" s="26"/>
      <c r="AD642" s="26" t="s">
        <v>20</v>
      </c>
      <c r="AE642" s="26" t="s">
        <v>21</v>
      </c>
      <c r="AF642" s="26" t="s">
        <v>22</v>
      </c>
      <c r="AG642" s="26" t="s">
        <v>23</v>
      </c>
      <c r="AH642" s="26" t="s">
        <v>24</v>
      </c>
    </row>
    <row r="643" spans="28:35" x14ac:dyDescent="0.2">
      <c r="AB643" t="str">
        <f t="shared" ref="AB643:AB706" si="30">IF(AC643="X Variable 1", AD643, "")</f>
        <v/>
      </c>
      <c r="AC643" s="24" t="s">
        <v>16</v>
      </c>
      <c r="AD643" s="24">
        <v>1</v>
      </c>
      <c r="AE643" s="24">
        <v>0.27611357445839929</v>
      </c>
      <c r="AF643" s="24">
        <v>0.27611357445839929</v>
      </c>
      <c r="AG643" s="24">
        <v>63.671819943751004</v>
      </c>
      <c r="AH643" s="24">
        <v>1.2042979131416009E-5</v>
      </c>
    </row>
    <row r="644" spans="28:35" x14ac:dyDescent="0.2">
      <c r="AB644" t="str">
        <f t="shared" si="30"/>
        <v/>
      </c>
      <c r="AC644" s="24" t="s">
        <v>17</v>
      </c>
      <c r="AD644" s="24">
        <v>10</v>
      </c>
      <c r="AE644" s="24">
        <v>4.3365114222009629E-2</v>
      </c>
      <c r="AF644" s="24">
        <v>4.3365114222009629E-3</v>
      </c>
      <c r="AG644" s="24"/>
      <c r="AH644" s="24"/>
    </row>
    <row r="645" spans="28:35" ht="13.5" thickBot="1" x14ac:dyDescent="0.25">
      <c r="AB645" t="str">
        <f t="shared" si="30"/>
        <v/>
      </c>
      <c r="AC645" s="25" t="s">
        <v>18</v>
      </c>
      <c r="AD645" s="25">
        <v>11</v>
      </c>
      <c r="AE645" s="25">
        <v>0.31947868868040891</v>
      </c>
      <c r="AF645" s="25"/>
      <c r="AG645" s="25"/>
      <c r="AH645" s="25"/>
    </row>
    <row r="646" spans="28:35" ht="13.5" thickBot="1" x14ac:dyDescent="0.25">
      <c r="AB646" t="str">
        <f t="shared" si="30"/>
        <v/>
      </c>
    </row>
    <row r="647" spans="28:35" x14ac:dyDescent="0.2">
      <c r="AB647" t="str">
        <f t="shared" si="30"/>
        <v/>
      </c>
      <c r="AC647" s="26"/>
      <c r="AD647" s="26" t="s">
        <v>25</v>
      </c>
      <c r="AE647" s="26" t="s">
        <v>13</v>
      </c>
      <c r="AF647" s="26" t="s">
        <v>26</v>
      </c>
      <c r="AG647" s="26" t="s">
        <v>27</v>
      </c>
      <c r="AH647" s="26" t="s">
        <v>28</v>
      </c>
      <c r="AI647" s="26" t="s">
        <v>29</v>
      </c>
    </row>
    <row r="648" spans="28:35" x14ac:dyDescent="0.2">
      <c r="AB648" t="str">
        <f t="shared" si="30"/>
        <v/>
      </c>
      <c r="AC648" s="24" t="s">
        <v>19</v>
      </c>
      <c r="AD648" s="24">
        <v>2.8952965898684734E-3</v>
      </c>
      <c r="AE648" s="24">
        <v>1.90320808554609E-2</v>
      </c>
      <c r="AF648" s="24">
        <v>0.15212716948066782</v>
      </c>
      <c r="AG648" s="24">
        <v>0.88211212747548218</v>
      </c>
      <c r="AH648" s="24">
        <v>-3.9510829536578175E-2</v>
      </c>
      <c r="AI648" s="24">
        <v>4.5301422716315119E-2</v>
      </c>
    </row>
    <row r="649" spans="28:35" ht="13.5" thickBot="1" x14ac:dyDescent="0.25">
      <c r="AB649">
        <f t="shared" si="30"/>
        <v>0.86432874141659344</v>
      </c>
      <c r="AC649" s="25" t="s">
        <v>32</v>
      </c>
      <c r="AD649" s="25">
        <v>0.86432874141659344</v>
      </c>
      <c r="AE649" s="25">
        <v>0.1083191698614223</v>
      </c>
      <c r="AF649" s="25">
        <v>7.979462384380982</v>
      </c>
      <c r="AG649" s="25">
        <v>1.2042979131416012E-5</v>
      </c>
      <c r="AH649" s="25">
        <v>0.6229785488685472</v>
      </c>
      <c r="AI649" s="25">
        <v>1.1056789339646396</v>
      </c>
    </row>
    <row r="650" spans="28:35" x14ac:dyDescent="0.2">
      <c r="AB650" t="str">
        <f t="shared" si="30"/>
        <v/>
      </c>
      <c r="AC650" t="s">
        <v>8</v>
      </c>
    </row>
    <row r="651" spans="28:35" ht="13.5" thickBot="1" x14ac:dyDescent="0.25">
      <c r="AB651" t="str">
        <f t="shared" si="30"/>
        <v/>
      </c>
    </row>
    <row r="652" spans="28:35" x14ac:dyDescent="0.2">
      <c r="AB652" t="str">
        <f t="shared" si="30"/>
        <v/>
      </c>
      <c r="AC652" s="27" t="s">
        <v>9</v>
      </c>
      <c r="AD652" s="27"/>
    </row>
    <row r="653" spans="28:35" x14ac:dyDescent="0.2">
      <c r="AB653" t="str">
        <f t="shared" si="30"/>
        <v/>
      </c>
      <c r="AC653" s="24" t="s">
        <v>10</v>
      </c>
      <c r="AD653" s="24">
        <v>0.92723945884733938</v>
      </c>
    </row>
    <row r="654" spans="28:35" x14ac:dyDescent="0.2">
      <c r="AB654" t="str">
        <f t="shared" si="30"/>
        <v/>
      </c>
      <c r="AC654" s="24" t="s">
        <v>11</v>
      </c>
      <c r="AD654" s="24">
        <v>0.8597730140435067</v>
      </c>
    </row>
    <row r="655" spans="28:35" x14ac:dyDescent="0.2">
      <c r="AB655" t="str">
        <f t="shared" si="30"/>
        <v/>
      </c>
      <c r="AC655" s="24" t="s">
        <v>12</v>
      </c>
      <c r="AD655" s="24">
        <v>0.84575031544785728</v>
      </c>
    </row>
    <row r="656" spans="28:35" x14ac:dyDescent="0.2">
      <c r="AB656" t="str">
        <f t="shared" si="30"/>
        <v/>
      </c>
      <c r="AC656" s="24" t="s">
        <v>13</v>
      </c>
      <c r="AD656" s="24">
        <v>5.5586682926861815E-2</v>
      </c>
    </row>
    <row r="657" spans="28:35" ht="13.5" thickBot="1" x14ac:dyDescent="0.25">
      <c r="AB657" t="str">
        <f t="shared" si="30"/>
        <v/>
      </c>
      <c r="AC657" s="25" t="s">
        <v>14</v>
      </c>
      <c r="AD657" s="25">
        <v>12</v>
      </c>
    </row>
    <row r="658" spans="28:35" x14ac:dyDescent="0.2">
      <c r="AB658" t="str">
        <f t="shared" si="30"/>
        <v/>
      </c>
    </row>
    <row r="659" spans="28:35" ht="13.5" thickBot="1" x14ac:dyDescent="0.25">
      <c r="AB659" t="str">
        <f t="shared" si="30"/>
        <v/>
      </c>
      <c r="AC659" t="s">
        <v>15</v>
      </c>
    </row>
    <row r="660" spans="28:35" x14ac:dyDescent="0.2">
      <c r="AB660" t="str">
        <f t="shared" si="30"/>
        <v/>
      </c>
      <c r="AC660" s="26"/>
      <c r="AD660" s="26" t="s">
        <v>20</v>
      </c>
      <c r="AE660" s="26" t="s">
        <v>21</v>
      </c>
      <c r="AF660" s="26" t="s">
        <v>22</v>
      </c>
      <c r="AG660" s="26" t="s">
        <v>23</v>
      </c>
      <c r="AH660" s="26" t="s">
        <v>24</v>
      </c>
    </row>
    <row r="661" spans="28:35" x14ac:dyDescent="0.2">
      <c r="AB661" t="str">
        <f t="shared" si="30"/>
        <v/>
      </c>
      <c r="AC661" s="24" t="s">
        <v>16</v>
      </c>
      <c r="AD661" s="24">
        <v>1</v>
      </c>
      <c r="AE661" s="24">
        <v>0.18944961533933757</v>
      </c>
      <c r="AF661" s="24">
        <v>0.18944961533933757</v>
      </c>
      <c r="AG661" s="24">
        <v>61.312949727826201</v>
      </c>
      <c r="AH661" s="24">
        <v>1.4201118715826972E-5</v>
      </c>
    </row>
    <row r="662" spans="28:35" x14ac:dyDescent="0.2">
      <c r="AB662" t="str">
        <f t="shared" si="30"/>
        <v/>
      </c>
      <c r="AC662" s="24" t="s">
        <v>17</v>
      </c>
      <c r="AD662" s="24">
        <v>10</v>
      </c>
      <c r="AE662" s="24">
        <v>3.0898793188114709E-2</v>
      </c>
      <c r="AF662" s="24">
        <v>3.0898793188114709E-3</v>
      </c>
      <c r="AG662" s="24"/>
      <c r="AH662" s="24"/>
    </row>
    <row r="663" spans="28:35" ht="13.5" thickBot="1" x14ac:dyDescent="0.25">
      <c r="AB663" t="str">
        <f t="shared" si="30"/>
        <v/>
      </c>
      <c r="AC663" s="25" t="s">
        <v>18</v>
      </c>
      <c r="AD663" s="25">
        <v>11</v>
      </c>
      <c r="AE663" s="25">
        <v>0.22034840852745227</v>
      </c>
      <c r="AF663" s="25"/>
      <c r="AG663" s="25"/>
      <c r="AH663" s="25"/>
    </row>
    <row r="664" spans="28:35" ht="13.5" thickBot="1" x14ac:dyDescent="0.25">
      <c r="AB664" t="str">
        <f t="shared" si="30"/>
        <v/>
      </c>
    </row>
    <row r="665" spans="28:35" x14ac:dyDescent="0.2">
      <c r="AB665" t="str">
        <f t="shared" si="30"/>
        <v/>
      </c>
      <c r="AC665" s="26"/>
      <c r="AD665" s="26" t="s">
        <v>25</v>
      </c>
      <c r="AE665" s="26" t="s">
        <v>13</v>
      </c>
      <c r="AF665" s="26" t="s">
        <v>26</v>
      </c>
      <c r="AG665" s="26" t="s">
        <v>27</v>
      </c>
      <c r="AH665" s="26" t="s">
        <v>28</v>
      </c>
      <c r="AI665" s="26" t="s">
        <v>29</v>
      </c>
    </row>
    <row r="666" spans="28:35" x14ac:dyDescent="0.2">
      <c r="AB666" t="str">
        <f t="shared" si="30"/>
        <v/>
      </c>
      <c r="AC666" s="24" t="s">
        <v>19</v>
      </c>
      <c r="AD666" s="24">
        <v>1.5050871384499566E-2</v>
      </c>
      <c r="AE666" s="24">
        <v>1.6465996556602476E-2</v>
      </c>
      <c r="AF666" s="24">
        <v>0.91405772695030241</v>
      </c>
      <c r="AG666" s="24">
        <v>0.3821970417277063</v>
      </c>
      <c r="AH666" s="24">
        <v>-2.1637661628776721E-2</v>
      </c>
      <c r="AI666" s="24">
        <v>5.173940439777585E-2</v>
      </c>
    </row>
    <row r="667" spans="28:35" ht="13.5" thickBot="1" x14ac:dyDescent="0.25">
      <c r="AB667">
        <f t="shared" si="30"/>
        <v>1.068451627017033</v>
      </c>
      <c r="AC667" s="25" t="s">
        <v>32</v>
      </c>
      <c r="AD667" s="25">
        <v>1.068451627017033</v>
      </c>
      <c r="AE667" s="25">
        <v>0.13645163994304682</v>
      </c>
      <c r="AF667" s="25">
        <v>7.8302585990391256</v>
      </c>
      <c r="AG667" s="25">
        <v>1.4201118715826964E-5</v>
      </c>
      <c r="AH667" s="25">
        <v>0.76441837403066637</v>
      </c>
      <c r="AI667" s="25">
        <v>1.3724848800033995</v>
      </c>
    </row>
    <row r="668" spans="28:35" x14ac:dyDescent="0.2">
      <c r="AB668" t="str">
        <f t="shared" si="30"/>
        <v/>
      </c>
      <c r="AC668" t="s">
        <v>8</v>
      </c>
    </row>
    <row r="669" spans="28:35" ht="13.5" thickBot="1" x14ac:dyDescent="0.25">
      <c r="AB669" t="str">
        <f t="shared" si="30"/>
        <v/>
      </c>
    </row>
    <row r="670" spans="28:35" x14ac:dyDescent="0.2">
      <c r="AB670" t="str">
        <f t="shared" si="30"/>
        <v/>
      </c>
      <c r="AC670" s="27" t="s">
        <v>9</v>
      </c>
      <c r="AD670" s="27"/>
    </row>
    <row r="671" spans="28:35" x14ac:dyDescent="0.2">
      <c r="AB671" t="str">
        <f t="shared" si="30"/>
        <v/>
      </c>
      <c r="AC671" s="24" t="s">
        <v>10</v>
      </c>
      <c r="AD671" s="24">
        <v>0.86308837056327836</v>
      </c>
    </row>
    <row r="672" spans="28:35" x14ac:dyDescent="0.2">
      <c r="AB672" t="str">
        <f t="shared" si="30"/>
        <v/>
      </c>
      <c r="AC672" s="24" t="s">
        <v>11</v>
      </c>
      <c r="AD672" s="24">
        <v>0.74492153540157491</v>
      </c>
    </row>
    <row r="673" spans="28:35" x14ac:dyDescent="0.2">
      <c r="AB673" t="str">
        <f t="shared" si="30"/>
        <v/>
      </c>
      <c r="AC673" s="24" t="s">
        <v>12</v>
      </c>
      <c r="AD673" s="24">
        <v>0.71941368894173241</v>
      </c>
    </row>
    <row r="674" spans="28:35" x14ac:dyDescent="0.2">
      <c r="AB674" t="str">
        <f t="shared" si="30"/>
        <v/>
      </c>
      <c r="AC674" s="24" t="s">
        <v>13</v>
      </c>
      <c r="AD674" s="24">
        <v>5.4785990956541457E-2</v>
      </c>
    </row>
    <row r="675" spans="28:35" ht="13.5" thickBot="1" x14ac:dyDescent="0.25">
      <c r="AB675" t="str">
        <f t="shared" si="30"/>
        <v/>
      </c>
      <c r="AC675" s="25" t="s">
        <v>14</v>
      </c>
      <c r="AD675" s="25">
        <v>12</v>
      </c>
    </row>
    <row r="676" spans="28:35" x14ac:dyDescent="0.2">
      <c r="AB676" t="str">
        <f t="shared" si="30"/>
        <v/>
      </c>
    </row>
    <row r="677" spans="28:35" ht="13.5" thickBot="1" x14ac:dyDescent="0.25">
      <c r="AB677" t="str">
        <f t="shared" si="30"/>
        <v/>
      </c>
      <c r="AC677" t="s">
        <v>15</v>
      </c>
    </row>
    <row r="678" spans="28:35" x14ac:dyDescent="0.2">
      <c r="AB678" t="str">
        <f t="shared" si="30"/>
        <v/>
      </c>
      <c r="AC678" s="26"/>
      <c r="AD678" s="26" t="s">
        <v>20</v>
      </c>
      <c r="AE678" s="26" t="s">
        <v>21</v>
      </c>
      <c r="AF678" s="26" t="s">
        <v>22</v>
      </c>
      <c r="AG678" s="26" t="s">
        <v>23</v>
      </c>
      <c r="AH678" s="26" t="s">
        <v>24</v>
      </c>
    </row>
    <row r="679" spans="28:35" x14ac:dyDescent="0.2">
      <c r="AB679" t="str">
        <f t="shared" si="30"/>
        <v/>
      </c>
      <c r="AC679" s="24" t="s">
        <v>16</v>
      </c>
      <c r="AD679" s="24">
        <v>1</v>
      </c>
      <c r="AE679" s="24">
        <v>8.7654815213155116E-2</v>
      </c>
      <c r="AF679" s="24">
        <v>8.7654815213155116E-2</v>
      </c>
      <c r="AG679" s="24">
        <v>29.203623150794762</v>
      </c>
      <c r="AH679" s="24">
        <v>2.9970084043611504E-4</v>
      </c>
    </row>
    <row r="680" spans="28:35" x14ac:dyDescent="0.2">
      <c r="AB680" t="str">
        <f t="shared" si="30"/>
        <v/>
      </c>
      <c r="AC680" s="24" t="s">
        <v>17</v>
      </c>
      <c r="AD680" s="24">
        <v>10</v>
      </c>
      <c r="AE680" s="24">
        <v>3.001504805090242E-2</v>
      </c>
      <c r="AF680" s="24">
        <v>3.0015048050902422E-3</v>
      </c>
      <c r="AG680" s="24"/>
      <c r="AH680" s="24"/>
    </row>
    <row r="681" spans="28:35" ht="13.5" thickBot="1" x14ac:dyDescent="0.25">
      <c r="AB681" t="str">
        <f t="shared" si="30"/>
        <v/>
      </c>
      <c r="AC681" s="25" t="s">
        <v>18</v>
      </c>
      <c r="AD681" s="25">
        <v>11</v>
      </c>
      <c r="AE681" s="25">
        <v>0.11766986326405754</v>
      </c>
      <c r="AF681" s="25"/>
      <c r="AG681" s="25"/>
      <c r="AH681" s="25"/>
    </row>
    <row r="682" spans="28:35" ht="13.5" thickBot="1" x14ac:dyDescent="0.25">
      <c r="AB682" t="str">
        <f t="shared" si="30"/>
        <v/>
      </c>
    </row>
    <row r="683" spans="28:35" x14ac:dyDescent="0.2">
      <c r="AB683" t="str">
        <f t="shared" si="30"/>
        <v/>
      </c>
      <c r="AC683" s="26"/>
      <c r="AD683" s="26" t="s">
        <v>25</v>
      </c>
      <c r="AE683" s="26" t="s">
        <v>13</v>
      </c>
      <c r="AF683" s="26" t="s">
        <v>26</v>
      </c>
      <c r="AG683" s="26" t="s">
        <v>27</v>
      </c>
      <c r="AH683" s="26" t="s">
        <v>28</v>
      </c>
      <c r="AI683" s="26" t="s">
        <v>29</v>
      </c>
    </row>
    <row r="684" spans="28:35" x14ac:dyDescent="0.2">
      <c r="AB684" t="str">
        <f t="shared" si="30"/>
        <v/>
      </c>
      <c r="AC684" s="24" t="s">
        <v>19</v>
      </c>
      <c r="AD684" s="24">
        <v>8.1190830964504631E-3</v>
      </c>
      <c r="AE684" s="24">
        <v>1.7786433038559431E-2</v>
      </c>
      <c r="AF684" s="24">
        <v>0.45647618490166081</v>
      </c>
      <c r="AG684" s="24">
        <v>0.6578015278188295</v>
      </c>
      <c r="AH684" s="24">
        <v>-3.1511566252978393E-2</v>
      </c>
      <c r="AI684" s="24">
        <v>4.7749732445879323E-2</v>
      </c>
    </row>
    <row r="685" spans="28:35" ht="13.5" thickBot="1" x14ac:dyDescent="0.25">
      <c r="AB685">
        <f t="shared" si="30"/>
        <v>0.98481673405026915</v>
      </c>
      <c r="AC685" s="25" t="s">
        <v>32</v>
      </c>
      <c r="AD685" s="25">
        <v>0.98481673405026915</v>
      </c>
      <c r="AE685" s="25">
        <v>0.18223720743376484</v>
      </c>
      <c r="AF685" s="25">
        <v>5.4040376711117375</v>
      </c>
      <c r="AG685" s="25">
        <v>2.9970084043611504E-4</v>
      </c>
      <c r="AH685" s="25">
        <v>0.57876686162393098</v>
      </c>
      <c r="AI685" s="25">
        <v>1.3908666064766073</v>
      </c>
    </row>
    <row r="686" spans="28:35" x14ac:dyDescent="0.2">
      <c r="AB686" t="str">
        <f t="shared" si="30"/>
        <v/>
      </c>
      <c r="AC686" t="s">
        <v>8</v>
      </c>
    </row>
    <row r="687" spans="28:35" ht="13.5" thickBot="1" x14ac:dyDescent="0.25">
      <c r="AB687" t="str">
        <f t="shared" si="30"/>
        <v/>
      </c>
    </row>
    <row r="688" spans="28:35" x14ac:dyDescent="0.2">
      <c r="AB688" t="str">
        <f t="shared" si="30"/>
        <v/>
      </c>
      <c r="AC688" s="27" t="s">
        <v>9</v>
      </c>
      <c r="AD688" s="27"/>
    </row>
    <row r="689" spans="28:35" x14ac:dyDescent="0.2">
      <c r="AB689" t="str">
        <f t="shared" si="30"/>
        <v/>
      </c>
      <c r="AC689" s="24" t="s">
        <v>10</v>
      </c>
      <c r="AD689" s="24">
        <v>0.88663643589164687</v>
      </c>
    </row>
    <row r="690" spans="28:35" x14ac:dyDescent="0.2">
      <c r="AB690" t="str">
        <f t="shared" si="30"/>
        <v/>
      </c>
      <c r="AC690" s="24" t="s">
        <v>11</v>
      </c>
      <c r="AD690" s="24">
        <v>0.78612416945064245</v>
      </c>
    </row>
    <row r="691" spans="28:35" x14ac:dyDescent="0.2">
      <c r="AB691" t="str">
        <f t="shared" si="30"/>
        <v/>
      </c>
      <c r="AC691" s="24" t="s">
        <v>12</v>
      </c>
      <c r="AD691" s="24">
        <v>0.76473658639570663</v>
      </c>
    </row>
    <row r="692" spans="28:35" x14ac:dyDescent="0.2">
      <c r="AB692" t="str">
        <f t="shared" si="30"/>
        <v/>
      </c>
      <c r="AC692" s="24" t="s">
        <v>13</v>
      </c>
      <c r="AD692" s="24">
        <v>4.6655390274346668E-2</v>
      </c>
    </row>
    <row r="693" spans="28:35" ht="13.5" thickBot="1" x14ac:dyDescent="0.25">
      <c r="AB693" t="str">
        <f t="shared" si="30"/>
        <v/>
      </c>
      <c r="AC693" s="25" t="s">
        <v>14</v>
      </c>
      <c r="AD693" s="25">
        <v>12</v>
      </c>
    </row>
    <row r="694" spans="28:35" x14ac:dyDescent="0.2">
      <c r="AB694" t="str">
        <f t="shared" si="30"/>
        <v/>
      </c>
    </row>
    <row r="695" spans="28:35" ht="13.5" thickBot="1" x14ac:dyDescent="0.25">
      <c r="AB695" t="str">
        <f t="shared" si="30"/>
        <v/>
      </c>
      <c r="AC695" t="s">
        <v>15</v>
      </c>
    </row>
    <row r="696" spans="28:35" x14ac:dyDescent="0.2">
      <c r="AB696" t="str">
        <f t="shared" si="30"/>
        <v/>
      </c>
      <c r="AC696" s="26"/>
      <c r="AD696" s="26" t="s">
        <v>20</v>
      </c>
      <c r="AE696" s="26" t="s">
        <v>21</v>
      </c>
      <c r="AF696" s="26" t="s">
        <v>22</v>
      </c>
      <c r="AG696" s="26" t="s">
        <v>23</v>
      </c>
      <c r="AH696" s="26" t="s">
        <v>24</v>
      </c>
    </row>
    <row r="697" spans="28:35" x14ac:dyDescent="0.2">
      <c r="AB697" t="str">
        <f t="shared" si="30"/>
        <v/>
      </c>
      <c r="AC697" s="24" t="s">
        <v>16</v>
      </c>
      <c r="AD697" s="24">
        <v>1</v>
      </c>
      <c r="AE697" s="24">
        <v>8.0007940847974801E-2</v>
      </c>
      <c r="AF697" s="24">
        <v>8.0007940847974801E-2</v>
      </c>
      <c r="AG697" s="24">
        <v>36.756101305669652</v>
      </c>
      <c r="AH697" s="24">
        <v>1.2154740666768079E-4</v>
      </c>
    </row>
    <row r="698" spans="28:35" x14ac:dyDescent="0.2">
      <c r="AB698" t="str">
        <f t="shared" si="30"/>
        <v/>
      </c>
      <c r="AC698" s="24" t="s">
        <v>17</v>
      </c>
      <c r="AD698" s="24">
        <v>10</v>
      </c>
      <c r="AE698" s="24">
        <v>2.1767254416516019E-2</v>
      </c>
      <c r="AF698" s="24">
        <v>2.176725441651602E-3</v>
      </c>
      <c r="AG698" s="24"/>
      <c r="AH698" s="24"/>
    </row>
    <row r="699" spans="28:35" ht="13.5" thickBot="1" x14ac:dyDescent="0.25">
      <c r="AB699" t="str">
        <f t="shared" si="30"/>
        <v/>
      </c>
      <c r="AC699" s="25" t="s">
        <v>18</v>
      </c>
      <c r="AD699" s="25">
        <v>11</v>
      </c>
      <c r="AE699" s="25">
        <v>0.10177519526449082</v>
      </c>
      <c r="AF699" s="25"/>
      <c r="AG699" s="25"/>
      <c r="AH699" s="25"/>
    </row>
    <row r="700" spans="28:35" ht="13.5" thickBot="1" x14ac:dyDescent="0.25">
      <c r="AB700" t="str">
        <f t="shared" si="30"/>
        <v/>
      </c>
    </row>
    <row r="701" spans="28:35" x14ac:dyDescent="0.2">
      <c r="AB701" t="str">
        <f t="shared" si="30"/>
        <v/>
      </c>
      <c r="AC701" s="26"/>
      <c r="AD701" s="26" t="s">
        <v>25</v>
      </c>
      <c r="AE701" s="26" t="s">
        <v>13</v>
      </c>
      <c r="AF701" s="26" t="s">
        <v>26</v>
      </c>
      <c r="AG701" s="26" t="s">
        <v>27</v>
      </c>
      <c r="AH701" s="26" t="s">
        <v>28</v>
      </c>
      <c r="AI701" s="26" t="s">
        <v>29</v>
      </c>
    </row>
    <row r="702" spans="28:35" x14ac:dyDescent="0.2">
      <c r="AB702" t="str">
        <f t="shared" si="30"/>
        <v/>
      </c>
      <c r="AC702" s="24" t="s">
        <v>19</v>
      </c>
      <c r="AD702" s="24">
        <v>-5.0864023481579047E-3</v>
      </c>
      <c r="AE702" s="24">
        <v>1.4722832927790483E-2</v>
      </c>
      <c r="AF702" s="24">
        <v>-0.34547714920794403</v>
      </c>
      <c r="AG702" s="24">
        <v>0.73689284490816831</v>
      </c>
      <c r="AH702" s="24">
        <v>-3.7890924082592571E-2</v>
      </c>
      <c r="AI702" s="24">
        <v>2.7718119386276763E-2</v>
      </c>
    </row>
    <row r="703" spans="28:35" ht="13.5" thickBot="1" x14ac:dyDescent="0.25">
      <c r="AB703">
        <f t="shared" si="30"/>
        <v>0.89376034950807115</v>
      </c>
      <c r="AC703" s="25" t="s">
        <v>32</v>
      </c>
      <c r="AD703" s="25">
        <v>0.89376034950807115</v>
      </c>
      <c r="AE703" s="25">
        <v>0.14741998542728915</v>
      </c>
      <c r="AF703" s="25">
        <v>6.0626810328162311</v>
      </c>
      <c r="AG703" s="25">
        <v>1.215474066676806E-4</v>
      </c>
      <c r="AH703" s="25">
        <v>0.56528809557716175</v>
      </c>
      <c r="AI703" s="25">
        <v>1.2222326034389805</v>
      </c>
    </row>
    <row r="704" spans="28:35" x14ac:dyDescent="0.2">
      <c r="AB704" t="str">
        <f t="shared" si="30"/>
        <v/>
      </c>
      <c r="AC704" t="s">
        <v>8</v>
      </c>
    </row>
    <row r="705" spans="28:35" ht="13.5" thickBot="1" x14ac:dyDescent="0.25">
      <c r="AB705" t="str">
        <f t="shared" si="30"/>
        <v/>
      </c>
    </row>
    <row r="706" spans="28:35" x14ac:dyDescent="0.2">
      <c r="AB706" t="str">
        <f t="shared" si="30"/>
        <v/>
      </c>
      <c r="AC706" s="27" t="s">
        <v>9</v>
      </c>
      <c r="AD706" s="27"/>
    </row>
    <row r="707" spans="28:35" x14ac:dyDescent="0.2">
      <c r="AB707" t="str">
        <f t="shared" ref="AB707:AB770" si="31">IF(AC707="X Variable 1", AD707, "")</f>
        <v/>
      </c>
      <c r="AC707" s="24" t="s">
        <v>10</v>
      </c>
      <c r="AD707" s="24">
        <v>0.87598711743163871</v>
      </c>
    </row>
    <row r="708" spans="28:35" x14ac:dyDescent="0.2">
      <c r="AB708" t="str">
        <f t="shared" si="31"/>
        <v/>
      </c>
      <c r="AC708" s="24" t="s">
        <v>11</v>
      </c>
      <c r="AD708" s="24">
        <v>0.7673534299061916</v>
      </c>
    </row>
    <row r="709" spans="28:35" x14ac:dyDescent="0.2">
      <c r="AB709" t="str">
        <f t="shared" si="31"/>
        <v/>
      </c>
      <c r="AC709" s="24" t="s">
        <v>12</v>
      </c>
      <c r="AD709" s="24">
        <v>0.74408877289681075</v>
      </c>
    </row>
    <row r="710" spans="28:35" x14ac:dyDescent="0.2">
      <c r="AB710" t="str">
        <f t="shared" si="31"/>
        <v/>
      </c>
      <c r="AC710" s="24" t="s">
        <v>13</v>
      </c>
      <c r="AD710" s="24">
        <v>4.9420812525116209E-2</v>
      </c>
    </row>
    <row r="711" spans="28:35" ht="13.5" thickBot="1" x14ac:dyDescent="0.25">
      <c r="AB711" t="str">
        <f t="shared" si="31"/>
        <v/>
      </c>
      <c r="AC711" s="25" t="s">
        <v>14</v>
      </c>
      <c r="AD711" s="25">
        <v>12</v>
      </c>
    </row>
    <row r="712" spans="28:35" x14ac:dyDescent="0.2">
      <c r="AB712" t="str">
        <f t="shared" si="31"/>
        <v/>
      </c>
    </row>
    <row r="713" spans="28:35" ht="13.5" thickBot="1" x14ac:dyDescent="0.25">
      <c r="AB713" t="str">
        <f t="shared" si="31"/>
        <v/>
      </c>
      <c r="AC713" t="s">
        <v>15</v>
      </c>
    </row>
    <row r="714" spans="28:35" x14ac:dyDescent="0.2">
      <c r="AB714" t="str">
        <f t="shared" si="31"/>
        <v/>
      </c>
      <c r="AC714" s="26"/>
      <c r="AD714" s="26" t="s">
        <v>20</v>
      </c>
      <c r="AE714" s="26" t="s">
        <v>21</v>
      </c>
      <c r="AF714" s="26" t="s">
        <v>22</v>
      </c>
      <c r="AG714" s="26" t="s">
        <v>23</v>
      </c>
      <c r="AH714" s="26" t="s">
        <v>24</v>
      </c>
    </row>
    <row r="715" spans="28:35" x14ac:dyDescent="0.2">
      <c r="AB715" t="str">
        <f t="shared" si="31"/>
        <v/>
      </c>
      <c r="AC715" s="24" t="s">
        <v>16</v>
      </c>
      <c r="AD715" s="24">
        <v>1</v>
      </c>
      <c r="AE715" s="24">
        <v>8.0559831138543869E-2</v>
      </c>
      <c r="AF715" s="24">
        <v>8.0559831138543869E-2</v>
      </c>
      <c r="AG715" s="24">
        <v>32.983655404710134</v>
      </c>
      <c r="AH715" s="24">
        <v>1.8691381547714914E-4</v>
      </c>
    </row>
    <row r="716" spans="28:35" x14ac:dyDescent="0.2">
      <c r="AB716" t="str">
        <f t="shared" si="31"/>
        <v/>
      </c>
      <c r="AC716" s="24" t="s">
        <v>17</v>
      </c>
      <c r="AD716" s="24">
        <v>10</v>
      </c>
      <c r="AE716" s="24">
        <v>2.4424167106426829E-2</v>
      </c>
      <c r="AF716" s="24">
        <v>2.4424167106426829E-3</v>
      </c>
      <c r="AG716" s="24"/>
      <c r="AH716" s="24"/>
    </row>
    <row r="717" spans="28:35" ht="13.5" thickBot="1" x14ac:dyDescent="0.25">
      <c r="AB717" t="str">
        <f t="shared" si="31"/>
        <v/>
      </c>
      <c r="AC717" s="25" t="s">
        <v>18</v>
      </c>
      <c r="AD717" s="25">
        <v>11</v>
      </c>
      <c r="AE717" s="25">
        <v>0.10498399824497071</v>
      </c>
      <c r="AF717" s="25"/>
      <c r="AG717" s="25"/>
      <c r="AH717" s="25"/>
    </row>
    <row r="718" spans="28:35" ht="13.5" thickBot="1" x14ac:dyDescent="0.25">
      <c r="AB718" t="str">
        <f t="shared" si="31"/>
        <v/>
      </c>
    </row>
    <row r="719" spans="28:35" x14ac:dyDescent="0.2">
      <c r="AB719" t="str">
        <f t="shared" si="31"/>
        <v/>
      </c>
      <c r="AC719" s="26"/>
      <c r="AD719" s="26" t="s">
        <v>25</v>
      </c>
      <c r="AE719" s="26" t="s">
        <v>13</v>
      </c>
      <c r="AF719" s="26" t="s">
        <v>26</v>
      </c>
      <c r="AG719" s="26" t="s">
        <v>27</v>
      </c>
      <c r="AH719" s="26" t="s">
        <v>28</v>
      </c>
      <c r="AI719" s="26" t="s">
        <v>29</v>
      </c>
    </row>
    <row r="720" spans="28:35" x14ac:dyDescent="0.2">
      <c r="AB720" t="str">
        <f t="shared" si="31"/>
        <v/>
      </c>
      <c r="AC720" s="24" t="s">
        <v>19</v>
      </c>
      <c r="AD720" s="24">
        <v>-2.5180093308767304E-3</v>
      </c>
      <c r="AE720" s="24">
        <v>1.542330992662139E-2</v>
      </c>
      <c r="AF720" s="24">
        <v>-0.16325998393707453</v>
      </c>
      <c r="AG720" s="24">
        <v>0.87356597369769162</v>
      </c>
      <c r="AH720" s="24">
        <v>-3.6883291351414063E-2</v>
      </c>
      <c r="AI720" s="24">
        <v>3.1847272689660602E-2</v>
      </c>
    </row>
    <row r="721" spans="28:35" ht="13.5" thickBot="1" x14ac:dyDescent="0.25">
      <c r="AB721">
        <f t="shared" si="31"/>
        <v>0.90790828233096799</v>
      </c>
      <c r="AC721" s="25" t="s">
        <v>32</v>
      </c>
      <c r="AD721" s="25">
        <v>0.90790828233096799</v>
      </c>
      <c r="AE721" s="25">
        <v>0.15808569965336408</v>
      </c>
      <c r="AF721" s="25">
        <v>5.7431398559246443</v>
      </c>
      <c r="AG721" s="25">
        <v>1.8691381547714908E-4</v>
      </c>
      <c r="AH721" s="25">
        <v>0.55567133203635055</v>
      </c>
      <c r="AI721" s="25">
        <v>1.2601452326255855</v>
      </c>
    </row>
    <row r="722" spans="28:35" x14ac:dyDescent="0.2">
      <c r="AB722" t="str">
        <f t="shared" si="31"/>
        <v/>
      </c>
      <c r="AC722" t="s">
        <v>8</v>
      </c>
    </row>
    <row r="723" spans="28:35" ht="13.5" thickBot="1" x14ac:dyDescent="0.25">
      <c r="AB723" t="str">
        <f t="shared" si="31"/>
        <v/>
      </c>
    </row>
    <row r="724" spans="28:35" x14ac:dyDescent="0.2">
      <c r="AB724" t="str">
        <f t="shared" si="31"/>
        <v/>
      </c>
      <c r="AC724" s="27" t="s">
        <v>9</v>
      </c>
      <c r="AD724" s="27"/>
    </row>
    <row r="725" spans="28:35" x14ac:dyDescent="0.2">
      <c r="AB725" t="str">
        <f t="shared" si="31"/>
        <v/>
      </c>
      <c r="AC725" s="24" t="s">
        <v>10</v>
      </c>
      <c r="AD725" s="24">
        <v>0.86859081731797128</v>
      </c>
    </row>
    <row r="726" spans="28:35" x14ac:dyDescent="0.2">
      <c r="AB726" t="str">
        <f t="shared" si="31"/>
        <v/>
      </c>
      <c r="AC726" s="24" t="s">
        <v>11</v>
      </c>
      <c r="AD726" s="24">
        <v>0.75445000792910144</v>
      </c>
    </row>
    <row r="727" spans="28:35" x14ac:dyDescent="0.2">
      <c r="AB727" t="str">
        <f t="shared" si="31"/>
        <v/>
      </c>
      <c r="AC727" s="24" t="s">
        <v>12</v>
      </c>
      <c r="AD727" s="24">
        <v>0.72989500872201152</v>
      </c>
    </row>
    <row r="728" spans="28:35" x14ac:dyDescent="0.2">
      <c r="AB728" t="str">
        <f t="shared" si="31"/>
        <v/>
      </c>
      <c r="AC728" s="24" t="s">
        <v>13</v>
      </c>
      <c r="AD728" s="24">
        <v>4.9646928245462754E-2</v>
      </c>
    </row>
    <row r="729" spans="28:35" ht="13.5" thickBot="1" x14ac:dyDescent="0.25">
      <c r="AB729" t="str">
        <f t="shared" si="31"/>
        <v/>
      </c>
      <c r="AC729" s="25" t="s">
        <v>14</v>
      </c>
      <c r="AD729" s="25">
        <v>12</v>
      </c>
    </row>
    <row r="730" spans="28:35" x14ac:dyDescent="0.2">
      <c r="AB730" t="str">
        <f t="shared" si="31"/>
        <v/>
      </c>
    </row>
    <row r="731" spans="28:35" ht="13.5" thickBot="1" x14ac:dyDescent="0.25">
      <c r="AB731" t="str">
        <f t="shared" si="31"/>
        <v/>
      </c>
      <c r="AC731" t="s">
        <v>15</v>
      </c>
    </row>
    <row r="732" spans="28:35" x14ac:dyDescent="0.2">
      <c r="AB732" t="str">
        <f t="shared" si="31"/>
        <v/>
      </c>
      <c r="AC732" s="26"/>
      <c r="AD732" s="26" t="s">
        <v>20</v>
      </c>
      <c r="AE732" s="26" t="s">
        <v>21</v>
      </c>
      <c r="AF732" s="26" t="s">
        <v>22</v>
      </c>
      <c r="AG732" s="26" t="s">
        <v>23</v>
      </c>
      <c r="AH732" s="26" t="s">
        <v>24</v>
      </c>
    </row>
    <row r="733" spans="28:35" x14ac:dyDescent="0.2">
      <c r="AB733" t="str">
        <f t="shared" si="31"/>
        <v/>
      </c>
      <c r="AC733" s="24" t="s">
        <v>16</v>
      </c>
      <c r="AD733" s="24">
        <v>1</v>
      </c>
      <c r="AE733" s="24">
        <v>7.5731282042525758E-2</v>
      </c>
      <c r="AF733" s="24">
        <v>7.5731282042525758E-2</v>
      </c>
      <c r="AG733" s="24">
        <v>30.724904593410304</v>
      </c>
      <c r="AH733" s="24">
        <v>2.4649636939009048E-4</v>
      </c>
    </row>
    <row r="734" spans="28:35" x14ac:dyDescent="0.2">
      <c r="AB734" t="str">
        <f t="shared" si="31"/>
        <v/>
      </c>
      <c r="AC734" s="24" t="s">
        <v>17</v>
      </c>
      <c r="AD734" s="24">
        <v>10</v>
      </c>
      <c r="AE734" s="24">
        <v>2.4648174842101269E-2</v>
      </c>
      <c r="AF734" s="24">
        <v>2.4648174842101271E-3</v>
      </c>
      <c r="AG734" s="24"/>
      <c r="AH734" s="24"/>
    </row>
    <row r="735" spans="28:35" ht="13.5" thickBot="1" x14ac:dyDescent="0.25">
      <c r="AB735" t="str">
        <f t="shared" si="31"/>
        <v/>
      </c>
      <c r="AC735" s="25" t="s">
        <v>18</v>
      </c>
      <c r="AD735" s="25">
        <v>11</v>
      </c>
      <c r="AE735" s="25">
        <v>0.10037945688462703</v>
      </c>
      <c r="AF735" s="25"/>
      <c r="AG735" s="25"/>
      <c r="AH735" s="25"/>
    </row>
    <row r="736" spans="28:35" ht="13.5" thickBot="1" x14ac:dyDescent="0.25">
      <c r="AB736" t="str">
        <f t="shared" si="31"/>
        <v/>
      </c>
    </row>
    <row r="737" spans="28:35" x14ac:dyDescent="0.2">
      <c r="AB737" t="str">
        <f t="shared" si="31"/>
        <v/>
      </c>
      <c r="AC737" s="26"/>
      <c r="AD737" s="26" t="s">
        <v>25</v>
      </c>
      <c r="AE737" s="26" t="s">
        <v>13</v>
      </c>
      <c r="AF737" s="26" t="s">
        <v>26</v>
      </c>
      <c r="AG737" s="26" t="s">
        <v>27</v>
      </c>
      <c r="AH737" s="26" t="s">
        <v>28</v>
      </c>
      <c r="AI737" s="26" t="s">
        <v>29</v>
      </c>
    </row>
    <row r="738" spans="28:35" x14ac:dyDescent="0.2">
      <c r="AB738" t="str">
        <f t="shared" si="31"/>
        <v/>
      </c>
      <c r="AC738" s="24" t="s">
        <v>19</v>
      </c>
      <c r="AD738" s="24">
        <v>-2.1295141186739122E-3</v>
      </c>
      <c r="AE738" s="24">
        <v>1.5441685732600031E-2</v>
      </c>
      <c r="AF738" s="24">
        <v>-0.13790684226775479</v>
      </c>
      <c r="AG738" s="24">
        <v>0.89305139618486729</v>
      </c>
      <c r="AH738" s="24">
        <v>-3.6535739993534024E-2</v>
      </c>
      <c r="AI738" s="24">
        <v>3.2276711756186204E-2</v>
      </c>
    </row>
    <row r="739" spans="28:35" ht="13.5" thickBot="1" x14ac:dyDescent="0.25">
      <c r="AB739">
        <f t="shared" si="31"/>
        <v>0.90508092711975374</v>
      </c>
      <c r="AC739" s="25" t="s">
        <v>32</v>
      </c>
      <c r="AD739" s="25">
        <v>0.90508092711975374</v>
      </c>
      <c r="AE739" s="25">
        <v>0.1632834400678489</v>
      </c>
      <c r="AF739" s="25">
        <v>5.5430050147379735</v>
      </c>
      <c r="AG739" s="25">
        <v>2.4649636939008977E-4</v>
      </c>
      <c r="AH739" s="25">
        <v>0.54126268746097694</v>
      </c>
      <c r="AI739" s="25">
        <v>1.2688991667785305</v>
      </c>
    </row>
    <row r="740" spans="28:35" x14ac:dyDescent="0.2">
      <c r="AB740" t="str">
        <f t="shared" si="31"/>
        <v/>
      </c>
      <c r="AC740" t="s">
        <v>8</v>
      </c>
    </row>
    <row r="741" spans="28:35" ht="13.5" thickBot="1" x14ac:dyDescent="0.25">
      <c r="AB741" t="str">
        <f t="shared" si="31"/>
        <v/>
      </c>
    </row>
    <row r="742" spans="28:35" x14ac:dyDescent="0.2">
      <c r="AB742" t="str">
        <f t="shared" si="31"/>
        <v/>
      </c>
      <c r="AC742" s="27" t="s">
        <v>9</v>
      </c>
      <c r="AD742" s="27"/>
    </row>
    <row r="743" spans="28:35" x14ac:dyDescent="0.2">
      <c r="AB743" t="str">
        <f t="shared" si="31"/>
        <v/>
      </c>
      <c r="AC743" s="24" t="s">
        <v>10</v>
      </c>
      <c r="AD743" s="24">
        <v>0.83769266847079571</v>
      </c>
    </row>
    <row r="744" spans="28:35" x14ac:dyDescent="0.2">
      <c r="AB744" t="str">
        <f t="shared" si="31"/>
        <v/>
      </c>
      <c r="AC744" s="24" t="s">
        <v>11</v>
      </c>
      <c r="AD744" s="24">
        <v>0.70172900680972239</v>
      </c>
    </row>
    <row r="745" spans="28:35" x14ac:dyDescent="0.2">
      <c r="AB745" t="str">
        <f t="shared" si="31"/>
        <v/>
      </c>
      <c r="AC745" s="24" t="s">
        <v>12</v>
      </c>
      <c r="AD745" s="24">
        <v>0.67190190749069456</v>
      </c>
    </row>
    <row r="746" spans="28:35" x14ac:dyDescent="0.2">
      <c r="AB746" t="str">
        <f t="shared" si="31"/>
        <v/>
      </c>
      <c r="AC746" s="24" t="s">
        <v>13</v>
      </c>
      <c r="AD746" s="24">
        <v>5.1092243286330059E-2</v>
      </c>
    </row>
    <row r="747" spans="28:35" ht="13.5" thickBot="1" x14ac:dyDescent="0.25">
      <c r="AB747" t="str">
        <f t="shared" si="31"/>
        <v/>
      </c>
      <c r="AC747" s="25" t="s">
        <v>14</v>
      </c>
      <c r="AD747" s="25">
        <v>12</v>
      </c>
    </row>
    <row r="748" spans="28:35" x14ac:dyDescent="0.2">
      <c r="AB748" t="str">
        <f t="shared" si="31"/>
        <v/>
      </c>
    </row>
    <row r="749" spans="28:35" ht="13.5" thickBot="1" x14ac:dyDescent="0.25">
      <c r="AB749" t="str">
        <f t="shared" si="31"/>
        <v/>
      </c>
      <c r="AC749" t="s">
        <v>15</v>
      </c>
    </row>
    <row r="750" spans="28:35" x14ac:dyDescent="0.2">
      <c r="AB750" t="str">
        <f t="shared" si="31"/>
        <v/>
      </c>
      <c r="AC750" s="26"/>
      <c r="AD750" s="26" t="s">
        <v>20</v>
      </c>
      <c r="AE750" s="26" t="s">
        <v>21</v>
      </c>
      <c r="AF750" s="26" t="s">
        <v>22</v>
      </c>
      <c r="AG750" s="26" t="s">
        <v>23</v>
      </c>
      <c r="AH750" s="26" t="s">
        <v>24</v>
      </c>
    </row>
    <row r="751" spans="28:35" x14ac:dyDescent="0.2">
      <c r="AB751" t="str">
        <f t="shared" si="31"/>
        <v/>
      </c>
      <c r="AC751" s="24" t="s">
        <v>16</v>
      </c>
      <c r="AD751" s="24">
        <v>1</v>
      </c>
      <c r="AE751" s="24">
        <v>6.1414136740463005E-2</v>
      </c>
      <c r="AF751" s="24">
        <v>6.1414136740463005E-2</v>
      </c>
      <c r="AG751" s="24">
        <v>23.526558828402891</v>
      </c>
      <c r="AH751" s="24">
        <v>6.709549777171159E-4</v>
      </c>
    </row>
    <row r="752" spans="28:35" x14ac:dyDescent="0.2">
      <c r="AB752" t="str">
        <f t="shared" si="31"/>
        <v/>
      </c>
      <c r="AC752" s="24" t="s">
        <v>17</v>
      </c>
      <c r="AD752" s="24">
        <v>10</v>
      </c>
      <c r="AE752" s="24">
        <v>2.6104173240295393E-2</v>
      </c>
      <c r="AF752" s="24">
        <v>2.6104173240295392E-3</v>
      </c>
      <c r="AG752" s="24"/>
      <c r="AH752" s="24"/>
    </row>
    <row r="753" spans="28:35" ht="13.5" thickBot="1" x14ac:dyDescent="0.25">
      <c r="AB753" t="str">
        <f t="shared" si="31"/>
        <v/>
      </c>
      <c r="AC753" s="25" t="s">
        <v>18</v>
      </c>
      <c r="AD753" s="25">
        <v>11</v>
      </c>
      <c r="AE753" s="25">
        <v>8.7518309980758394E-2</v>
      </c>
      <c r="AF753" s="25"/>
      <c r="AG753" s="25"/>
      <c r="AH753" s="25"/>
    </row>
    <row r="754" spans="28:35" ht="13.5" thickBot="1" x14ac:dyDescent="0.25">
      <c r="AB754" t="str">
        <f t="shared" si="31"/>
        <v/>
      </c>
    </row>
    <row r="755" spans="28:35" x14ac:dyDescent="0.2">
      <c r="AB755" t="str">
        <f t="shared" si="31"/>
        <v/>
      </c>
      <c r="AC755" s="26"/>
      <c r="AD755" s="26" t="s">
        <v>25</v>
      </c>
      <c r="AE755" s="26" t="s">
        <v>13</v>
      </c>
      <c r="AF755" s="26" t="s">
        <v>26</v>
      </c>
      <c r="AG755" s="26" t="s">
        <v>27</v>
      </c>
      <c r="AH755" s="26" t="s">
        <v>28</v>
      </c>
      <c r="AI755" s="26" t="s">
        <v>29</v>
      </c>
    </row>
    <row r="756" spans="28:35" x14ac:dyDescent="0.2">
      <c r="AB756" t="str">
        <f t="shared" si="31"/>
        <v/>
      </c>
      <c r="AC756" s="24" t="s">
        <v>19</v>
      </c>
      <c r="AD756" s="24">
        <v>-6.5046229433428776E-3</v>
      </c>
      <c r="AE756" s="24">
        <v>1.5300641713567213E-2</v>
      </c>
      <c r="AF756" s="24">
        <v>-0.42512092401818491</v>
      </c>
      <c r="AG756" s="24">
        <v>0.67975130011327467</v>
      </c>
      <c r="AH756" s="24">
        <v>-4.0596583105172959E-2</v>
      </c>
      <c r="AI756" s="24">
        <v>2.7587337218487204E-2</v>
      </c>
    </row>
    <row r="757" spans="28:35" ht="13.5" thickBot="1" x14ac:dyDescent="0.25">
      <c r="AB757">
        <f t="shared" si="31"/>
        <v>0.92527217022791908</v>
      </c>
      <c r="AC757" s="25" t="s">
        <v>32</v>
      </c>
      <c r="AD757" s="25">
        <v>0.92527217022791908</v>
      </c>
      <c r="AE757" s="25">
        <v>0.19076130974993907</v>
      </c>
      <c r="AF757" s="25">
        <v>4.8504184178690073</v>
      </c>
      <c r="AG757" s="25">
        <v>6.7095497771711764E-4</v>
      </c>
      <c r="AH757" s="25">
        <v>0.50022941096594598</v>
      </c>
      <c r="AI757" s="25">
        <v>1.3503149294898922</v>
      </c>
    </row>
    <row r="758" spans="28:35" x14ac:dyDescent="0.2">
      <c r="AB758" t="str">
        <f t="shared" si="31"/>
        <v/>
      </c>
      <c r="AC758" t="s">
        <v>8</v>
      </c>
    </row>
    <row r="759" spans="28:35" ht="13.5" thickBot="1" x14ac:dyDescent="0.25">
      <c r="AB759" t="str">
        <f t="shared" si="31"/>
        <v/>
      </c>
    </row>
    <row r="760" spans="28:35" x14ac:dyDescent="0.2">
      <c r="AB760" t="str">
        <f t="shared" si="31"/>
        <v/>
      </c>
      <c r="AC760" s="27" t="s">
        <v>9</v>
      </c>
      <c r="AD760" s="27"/>
    </row>
    <row r="761" spans="28:35" x14ac:dyDescent="0.2">
      <c r="AB761" t="str">
        <f t="shared" si="31"/>
        <v/>
      </c>
      <c r="AC761" s="24" t="s">
        <v>10</v>
      </c>
      <c r="AD761" s="24">
        <v>0.65830909589921394</v>
      </c>
    </row>
    <row r="762" spans="28:35" x14ac:dyDescent="0.2">
      <c r="AB762" t="str">
        <f t="shared" si="31"/>
        <v/>
      </c>
      <c r="AC762" s="24" t="s">
        <v>11</v>
      </c>
      <c r="AD762" s="24">
        <v>0.43337086574364048</v>
      </c>
    </row>
    <row r="763" spans="28:35" x14ac:dyDescent="0.2">
      <c r="AB763" t="str">
        <f t="shared" si="31"/>
        <v/>
      </c>
      <c r="AC763" s="24" t="s">
        <v>12</v>
      </c>
      <c r="AD763" s="24">
        <v>0.37670795231800447</v>
      </c>
    </row>
    <row r="764" spans="28:35" x14ac:dyDescent="0.2">
      <c r="AB764" t="str">
        <f t="shared" si="31"/>
        <v/>
      </c>
      <c r="AC764" s="24" t="s">
        <v>13</v>
      </c>
      <c r="AD764" s="24">
        <v>4.0991117532306567E-2</v>
      </c>
    </row>
    <row r="765" spans="28:35" ht="13.5" thickBot="1" x14ac:dyDescent="0.25">
      <c r="AB765" t="str">
        <f t="shared" si="31"/>
        <v/>
      </c>
      <c r="AC765" s="25" t="s">
        <v>14</v>
      </c>
      <c r="AD765" s="25">
        <v>12</v>
      </c>
    </row>
    <row r="766" spans="28:35" x14ac:dyDescent="0.2">
      <c r="AB766" t="str">
        <f t="shared" si="31"/>
        <v/>
      </c>
    </row>
    <row r="767" spans="28:35" ht="13.5" thickBot="1" x14ac:dyDescent="0.25">
      <c r="AB767" t="str">
        <f t="shared" si="31"/>
        <v/>
      </c>
      <c r="AC767" t="s">
        <v>15</v>
      </c>
    </row>
    <row r="768" spans="28:35" x14ac:dyDescent="0.2">
      <c r="AB768" t="str">
        <f t="shared" si="31"/>
        <v/>
      </c>
      <c r="AC768" s="26"/>
      <c r="AD768" s="26" t="s">
        <v>20</v>
      </c>
      <c r="AE768" s="26" t="s">
        <v>21</v>
      </c>
      <c r="AF768" s="26" t="s">
        <v>22</v>
      </c>
      <c r="AG768" s="26" t="s">
        <v>23</v>
      </c>
      <c r="AH768" s="26" t="s">
        <v>24</v>
      </c>
    </row>
    <row r="769" spans="28:35" x14ac:dyDescent="0.2">
      <c r="AB769" t="str">
        <f t="shared" si="31"/>
        <v/>
      </c>
      <c r="AC769" s="24" t="s">
        <v>16</v>
      </c>
      <c r="AD769" s="24">
        <v>1</v>
      </c>
      <c r="AE769" s="24">
        <v>1.2851100736998758E-2</v>
      </c>
      <c r="AF769" s="24">
        <v>1.2851100736998758E-2</v>
      </c>
      <c r="AG769" s="24">
        <v>7.6482277303371218</v>
      </c>
      <c r="AH769" s="24">
        <v>1.9939223687772893E-2</v>
      </c>
    </row>
    <row r="770" spans="28:35" x14ac:dyDescent="0.2">
      <c r="AB770" t="str">
        <f t="shared" si="31"/>
        <v/>
      </c>
      <c r="AC770" s="24" t="s">
        <v>17</v>
      </c>
      <c r="AD770" s="24">
        <v>10</v>
      </c>
      <c r="AE770" s="24">
        <v>1.6802717165473709E-2</v>
      </c>
      <c r="AF770" s="24">
        <v>1.680271716547371E-3</v>
      </c>
      <c r="AG770" s="24"/>
      <c r="AH770" s="24"/>
    </row>
    <row r="771" spans="28:35" ht="13.5" thickBot="1" x14ac:dyDescent="0.25">
      <c r="AB771" t="str">
        <f t="shared" ref="AB771:AB834" si="32">IF(AC771="X Variable 1", AD771, "")</f>
        <v/>
      </c>
      <c r="AC771" s="25" t="s">
        <v>18</v>
      </c>
      <c r="AD771" s="25">
        <v>11</v>
      </c>
      <c r="AE771" s="25">
        <v>2.9653817902472467E-2</v>
      </c>
      <c r="AF771" s="25"/>
      <c r="AG771" s="25"/>
      <c r="AH771" s="25"/>
    </row>
    <row r="772" spans="28:35" ht="13.5" thickBot="1" x14ac:dyDescent="0.25">
      <c r="AB772" t="str">
        <f t="shared" si="32"/>
        <v/>
      </c>
    </row>
    <row r="773" spans="28:35" x14ac:dyDescent="0.2">
      <c r="AB773" t="str">
        <f t="shared" si="32"/>
        <v/>
      </c>
      <c r="AC773" s="26"/>
      <c r="AD773" s="26" t="s">
        <v>25</v>
      </c>
      <c r="AE773" s="26" t="s">
        <v>13</v>
      </c>
      <c r="AF773" s="26" t="s">
        <v>26</v>
      </c>
      <c r="AG773" s="26" t="s">
        <v>27</v>
      </c>
      <c r="AH773" s="26" t="s">
        <v>28</v>
      </c>
      <c r="AI773" s="26" t="s">
        <v>29</v>
      </c>
    </row>
    <row r="774" spans="28:35" x14ac:dyDescent="0.2">
      <c r="AB774" t="str">
        <f t="shared" si="32"/>
        <v/>
      </c>
      <c r="AC774" s="24" t="s">
        <v>19</v>
      </c>
      <c r="AD774" s="24">
        <v>-3.3449663298696919E-3</v>
      </c>
      <c r="AE774" s="24">
        <v>1.1884024516849539E-2</v>
      </c>
      <c r="AF774" s="24">
        <v>-0.28146747132060312</v>
      </c>
      <c r="AG774" s="24">
        <v>0.78409029255816409</v>
      </c>
      <c r="AH774" s="24">
        <v>-2.9824227655974513E-2</v>
      </c>
      <c r="AI774" s="24">
        <v>2.3134294996235129E-2</v>
      </c>
    </row>
    <row r="775" spans="28:35" ht="13.5" thickBot="1" x14ac:dyDescent="0.25">
      <c r="AB775">
        <f t="shared" si="32"/>
        <v>0.58182961339318717</v>
      </c>
      <c r="AC775" s="25" t="s">
        <v>32</v>
      </c>
      <c r="AD775" s="25">
        <v>0.58182961339318717</v>
      </c>
      <c r="AE775" s="25">
        <v>0.21038531199034569</v>
      </c>
      <c r="AF775" s="25">
        <v>2.765542935905557</v>
      </c>
      <c r="AG775" s="25">
        <v>1.9939223687772879E-2</v>
      </c>
      <c r="AH775" s="25">
        <v>0.11306184474141973</v>
      </c>
      <c r="AI775" s="25">
        <v>1.0505973820449546</v>
      </c>
    </row>
    <row r="776" spans="28:35" x14ac:dyDescent="0.2">
      <c r="AB776" t="str">
        <f t="shared" si="32"/>
        <v/>
      </c>
      <c r="AC776" t="s">
        <v>8</v>
      </c>
    </row>
    <row r="777" spans="28:35" ht="13.5" thickBot="1" x14ac:dyDescent="0.25">
      <c r="AB777" t="str">
        <f t="shared" si="32"/>
        <v/>
      </c>
    </row>
    <row r="778" spans="28:35" x14ac:dyDescent="0.2">
      <c r="AB778" t="str">
        <f t="shared" si="32"/>
        <v/>
      </c>
      <c r="AC778" s="27" t="s">
        <v>9</v>
      </c>
      <c r="AD778" s="27"/>
    </row>
    <row r="779" spans="28:35" x14ac:dyDescent="0.2">
      <c r="AB779" t="str">
        <f t="shared" si="32"/>
        <v/>
      </c>
      <c r="AC779" s="24" t="s">
        <v>10</v>
      </c>
      <c r="AD779" s="24">
        <v>0.7813355045923206</v>
      </c>
    </row>
    <row r="780" spans="28:35" x14ac:dyDescent="0.2">
      <c r="AB780" t="str">
        <f t="shared" si="32"/>
        <v/>
      </c>
      <c r="AC780" s="24" t="s">
        <v>11</v>
      </c>
      <c r="AD780" s="24">
        <v>0.61048517073653619</v>
      </c>
    </row>
    <row r="781" spans="28:35" x14ac:dyDescent="0.2">
      <c r="AB781" t="str">
        <f t="shared" si="32"/>
        <v/>
      </c>
      <c r="AC781" s="24" t="s">
        <v>12</v>
      </c>
      <c r="AD781" s="24">
        <v>0.57153368781018976</v>
      </c>
    </row>
    <row r="782" spans="28:35" x14ac:dyDescent="0.2">
      <c r="AB782" t="str">
        <f t="shared" si="32"/>
        <v/>
      </c>
      <c r="AC782" s="24" t="s">
        <v>13</v>
      </c>
      <c r="AD782" s="24">
        <v>2.9490867350755411E-2</v>
      </c>
    </row>
    <row r="783" spans="28:35" ht="13.5" thickBot="1" x14ac:dyDescent="0.25">
      <c r="AB783" t="str">
        <f t="shared" si="32"/>
        <v/>
      </c>
      <c r="AC783" s="25" t="s">
        <v>14</v>
      </c>
      <c r="AD783" s="25">
        <v>12</v>
      </c>
    </row>
    <row r="784" spans="28:35" x14ac:dyDescent="0.2">
      <c r="AB784" t="str">
        <f t="shared" si="32"/>
        <v/>
      </c>
    </row>
    <row r="785" spans="28:35" ht="13.5" thickBot="1" x14ac:dyDescent="0.25">
      <c r="AB785" t="str">
        <f t="shared" si="32"/>
        <v/>
      </c>
      <c r="AC785" t="s">
        <v>15</v>
      </c>
    </row>
    <row r="786" spans="28:35" x14ac:dyDescent="0.2">
      <c r="AB786" t="str">
        <f t="shared" si="32"/>
        <v/>
      </c>
      <c r="AC786" s="26"/>
      <c r="AD786" s="26" t="s">
        <v>20</v>
      </c>
      <c r="AE786" s="26" t="s">
        <v>21</v>
      </c>
      <c r="AF786" s="26" t="s">
        <v>22</v>
      </c>
      <c r="AG786" s="26" t="s">
        <v>23</v>
      </c>
      <c r="AH786" s="26" t="s">
        <v>24</v>
      </c>
    </row>
    <row r="787" spans="28:35" x14ac:dyDescent="0.2">
      <c r="AB787" t="str">
        <f t="shared" si="32"/>
        <v/>
      </c>
      <c r="AC787" s="24" t="s">
        <v>16</v>
      </c>
      <c r="AD787" s="24">
        <v>1</v>
      </c>
      <c r="AE787" s="24">
        <v>1.363095280059194E-2</v>
      </c>
      <c r="AF787" s="24">
        <v>1.363095280059194E-2</v>
      </c>
      <c r="AG787" s="24">
        <v>15.672963514403461</v>
      </c>
      <c r="AH787" s="24">
        <v>2.691190568011338E-3</v>
      </c>
    </row>
    <row r="788" spans="28:35" x14ac:dyDescent="0.2">
      <c r="AB788" t="str">
        <f t="shared" si="32"/>
        <v/>
      </c>
      <c r="AC788" s="24" t="s">
        <v>17</v>
      </c>
      <c r="AD788" s="24">
        <v>10</v>
      </c>
      <c r="AE788" s="24">
        <v>8.697112570998514E-3</v>
      </c>
      <c r="AF788" s="24">
        <v>8.697112570998514E-4</v>
      </c>
      <c r="AG788" s="24"/>
      <c r="AH788" s="24"/>
    </row>
    <row r="789" spans="28:35" ht="13.5" thickBot="1" x14ac:dyDescent="0.25">
      <c r="AB789" t="str">
        <f t="shared" si="32"/>
        <v/>
      </c>
      <c r="AC789" s="25" t="s">
        <v>18</v>
      </c>
      <c r="AD789" s="25">
        <v>11</v>
      </c>
      <c r="AE789" s="25">
        <v>2.2328065371590454E-2</v>
      </c>
      <c r="AF789" s="25"/>
      <c r="AG789" s="25"/>
      <c r="AH789" s="25"/>
    </row>
    <row r="790" spans="28:35" ht="13.5" thickBot="1" x14ac:dyDescent="0.25">
      <c r="AB790" t="str">
        <f t="shared" si="32"/>
        <v/>
      </c>
    </row>
    <row r="791" spans="28:35" x14ac:dyDescent="0.2">
      <c r="AB791" t="str">
        <f t="shared" si="32"/>
        <v/>
      </c>
      <c r="AC791" s="26"/>
      <c r="AD791" s="26" t="s">
        <v>25</v>
      </c>
      <c r="AE791" s="26" t="s">
        <v>13</v>
      </c>
      <c r="AF791" s="26" t="s">
        <v>26</v>
      </c>
      <c r="AG791" s="26" t="s">
        <v>27</v>
      </c>
      <c r="AH791" s="26" t="s">
        <v>28</v>
      </c>
      <c r="AI791" s="26" t="s">
        <v>29</v>
      </c>
    </row>
    <row r="792" spans="28:35" x14ac:dyDescent="0.2">
      <c r="AB792" t="str">
        <f t="shared" si="32"/>
        <v/>
      </c>
      <c r="AC792" s="24" t="s">
        <v>19</v>
      </c>
      <c r="AD792" s="24">
        <v>6.6995066276964331E-3</v>
      </c>
      <c r="AE792" s="24">
        <v>8.5900400280544686E-3</v>
      </c>
      <c r="AF792" s="24">
        <v>0.77991564717001483</v>
      </c>
      <c r="AG792" s="24">
        <v>0.45350420498695454</v>
      </c>
      <c r="AH792" s="24">
        <v>-1.2440298611013582E-2</v>
      </c>
      <c r="AI792" s="24">
        <v>2.583931186640645E-2</v>
      </c>
    </row>
    <row r="793" spans="28:35" ht="13.5" thickBot="1" x14ac:dyDescent="0.25">
      <c r="AB793">
        <f t="shared" si="32"/>
        <v>0.5979068131533114</v>
      </c>
      <c r="AC793" s="25" t="s">
        <v>32</v>
      </c>
      <c r="AD793" s="25">
        <v>0.5979068131533114</v>
      </c>
      <c r="AE793" s="25">
        <v>0.15102816333699479</v>
      </c>
      <c r="AF793" s="25">
        <v>3.9589093844648007</v>
      </c>
      <c r="AG793" s="25">
        <v>2.6911905680113398E-3</v>
      </c>
      <c r="AH793" s="25">
        <v>0.26139503644569356</v>
      </c>
      <c r="AI793" s="25">
        <v>0.93441858986092918</v>
      </c>
    </row>
    <row r="794" spans="28:35" x14ac:dyDescent="0.2">
      <c r="AB794" t="str">
        <f t="shared" si="32"/>
        <v/>
      </c>
      <c r="AC794" t="s">
        <v>8</v>
      </c>
    </row>
    <row r="795" spans="28:35" ht="13.5" thickBot="1" x14ac:dyDescent="0.25">
      <c r="AB795" t="str">
        <f t="shared" si="32"/>
        <v/>
      </c>
    </row>
    <row r="796" spans="28:35" x14ac:dyDescent="0.2">
      <c r="AB796" t="str">
        <f t="shared" si="32"/>
        <v/>
      </c>
      <c r="AC796" s="27" t="s">
        <v>9</v>
      </c>
      <c r="AD796" s="27"/>
    </row>
    <row r="797" spans="28:35" x14ac:dyDescent="0.2">
      <c r="AB797" t="str">
        <f t="shared" si="32"/>
        <v/>
      </c>
      <c r="AC797" s="24" t="s">
        <v>10</v>
      </c>
      <c r="AD797" s="24">
        <v>0.77283905162621669</v>
      </c>
    </row>
    <row r="798" spans="28:35" x14ac:dyDescent="0.2">
      <c r="AB798" t="str">
        <f t="shared" si="32"/>
        <v/>
      </c>
      <c r="AC798" s="24" t="s">
        <v>11</v>
      </c>
      <c r="AD798" s="24">
        <v>0.59728019971850999</v>
      </c>
    </row>
    <row r="799" spans="28:35" x14ac:dyDescent="0.2">
      <c r="AB799" t="str">
        <f t="shared" si="32"/>
        <v/>
      </c>
      <c r="AC799" s="24" t="s">
        <v>12</v>
      </c>
      <c r="AD799" s="24">
        <v>0.55700821969036096</v>
      </c>
    </row>
    <row r="800" spans="28:35" x14ac:dyDescent="0.2">
      <c r="AB800" t="str">
        <f t="shared" si="32"/>
        <v/>
      </c>
      <c r="AC800" s="24" t="s">
        <v>13</v>
      </c>
      <c r="AD800" s="24">
        <v>3.0298056356195053E-2</v>
      </c>
    </row>
    <row r="801" spans="28:35" ht="13.5" thickBot="1" x14ac:dyDescent="0.25">
      <c r="AB801" t="str">
        <f t="shared" si="32"/>
        <v/>
      </c>
      <c r="AC801" s="25" t="s">
        <v>14</v>
      </c>
      <c r="AD801" s="25">
        <v>12</v>
      </c>
    </row>
    <row r="802" spans="28:35" x14ac:dyDescent="0.2">
      <c r="AB802" t="str">
        <f t="shared" si="32"/>
        <v/>
      </c>
    </row>
    <row r="803" spans="28:35" ht="13.5" thickBot="1" x14ac:dyDescent="0.25">
      <c r="AB803" t="str">
        <f t="shared" si="32"/>
        <v/>
      </c>
      <c r="AC803" t="s">
        <v>15</v>
      </c>
    </row>
    <row r="804" spans="28:35" x14ac:dyDescent="0.2">
      <c r="AB804" t="str">
        <f t="shared" si="32"/>
        <v/>
      </c>
      <c r="AC804" s="26"/>
      <c r="AD804" s="26" t="s">
        <v>20</v>
      </c>
      <c r="AE804" s="26" t="s">
        <v>21</v>
      </c>
      <c r="AF804" s="26" t="s">
        <v>22</v>
      </c>
      <c r="AG804" s="26" t="s">
        <v>23</v>
      </c>
      <c r="AH804" s="26" t="s">
        <v>24</v>
      </c>
    </row>
    <row r="805" spans="28:35" x14ac:dyDescent="0.2">
      <c r="AB805" t="str">
        <f t="shared" si="32"/>
        <v/>
      </c>
      <c r="AC805" s="24" t="s">
        <v>16</v>
      </c>
      <c r="AD805" s="24">
        <v>1</v>
      </c>
      <c r="AE805" s="24">
        <v>1.3614593320098234E-2</v>
      </c>
      <c r="AF805" s="24">
        <v>1.3614593320098234E-2</v>
      </c>
      <c r="AG805" s="24">
        <v>14.831160506660654</v>
      </c>
      <c r="AH805" s="24">
        <v>3.2063332613133642E-3</v>
      </c>
    </row>
    <row r="806" spans="28:35" x14ac:dyDescent="0.2">
      <c r="AB806" t="str">
        <f t="shared" si="32"/>
        <v/>
      </c>
      <c r="AC806" s="24" t="s">
        <v>17</v>
      </c>
      <c r="AD806" s="24">
        <v>10</v>
      </c>
      <c r="AE806" s="24">
        <v>9.1797221896317144E-3</v>
      </c>
      <c r="AF806" s="24">
        <v>9.1797221896317146E-4</v>
      </c>
      <c r="AG806" s="24"/>
      <c r="AH806" s="24"/>
    </row>
    <row r="807" spans="28:35" ht="13.5" thickBot="1" x14ac:dyDescent="0.25">
      <c r="AB807" t="str">
        <f t="shared" si="32"/>
        <v/>
      </c>
      <c r="AC807" s="25" t="s">
        <v>18</v>
      </c>
      <c r="AD807" s="25">
        <v>11</v>
      </c>
      <c r="AE807" s="25">
        <v>2.2794315509729948E-2</v>
      </c>
      <c r="AF807" s="25"/>
      <c r="AG807" s="25"/>
      <c r="AH807" s="25"/>
    </row>
    <row r="808" spans="28:35" ht="13.5" thickBot="1" x14ac:dyDescent="0.25">
      <c r="AB808" t="str">
        <f t="shared" si="32"/>
        <v/>
      </c>
    </row>
    <row r="809" spans="28:35" x14ac:dyDescent="0.2">
      <c r="AB809" t="str">
        <f t="shared" si="32"/>
        <v/>
      </c>
      <c r="AC809" s="26"/>
      <c r="AD809" s="26" t="s">
        <v>25</v>
      </c>
      <c r="AE809" s="26" t="s">
        <v>13</v>
      </c>
      <c r="AF809" s="26" t="s">
        <v>26</v>
      </c>
      <c r="AG809" s="26" t="s">
        <v>27</v>
      </c>
      <c r="AH809" s="26" t="s">
        <v>28</v>
      </c>
      <c r="AI809" s="26" t="s">
        <v>29</v>
      </c>
    </row>
    <row r="810" spans="28:35" x14ac:dyDescent="0.2">
      <c r="AB810" t="str">
        <f t="shared" si="32"/>
        <v/>
      </c>
      <c r="AC810" s="24" t="s">
        <v>19</v>
      </c>
      <c r="AD810" s="24">
        <v>5.1090562720808525E-3</v>
      </c>
      <c r="AE810" s="24">
        <v>8.7484154020955069E-3</v>
      </c>
      <c r="AF810" s="24">
        <v>0.58399790559294673</v>
      </c>
      <c r="AG810" s="24">
        <v>0.57215894685007429</v>
      </c>
      <c r="AH810" s="24">
        <v>-1.4383631351793075E-2</v>
      </c>
      <c r="AI810" s="24">
        <v>2.4601743895954778E-2</v>
      </c>
    </row>
    <row r="811" spans="28:35" ht="13.5" thickBot="1" x14ac:dyDescent="0.25">
      <c r="AB811">
        <f t="shared" si="32"/>
        <v>0.55510217172144061</v>
      </c>
      <c r="AC811" s="25" t="s">
        <v>32</v>
      </c>
      <c r="AD811" s="25">
        <v>0.55510217172144061</v>
      </c>
      <c r="AE811" s="25">
        <v>0.14414027919370581</v>
      </c>
      <c r="AF811" s="25">
        <v>3.8511245768814932</v>
      </c>
      <c r="AG811" s="25">
        <v>3.2063332613133612E-3</v>
      </c>
      <c r="AH811" s="25">
        <v>0.23393755993724497</v>
      </c>
      <c r="AI811" s="25">
        <v>0.87626678350563625</v>
      </c>
    </row>
    <row r="812" spans="28:35" x14ac:dyDescent="0.2">
      <c r="AB812" t="str">
        <f t="shared" si="32"/>
        <v/>
      </c>
      <c r="AC812" t="s">
        <v>8</v>
      </c>
    </row>
    <row r="813" spans="28:35" ht="13.5" thickBot="1" x14ac:dyDescent="0.25">
      <c r="AB813" t="str">
        <f t="shared" si="32"/>
        <v/>
      </c>
    </row>
    <row r="814" spans="28:35" x14ac:dyDescent="0.2">
      <c r="AB814" t="str">
        <f t="shared" si="32"/>
        <v/>
      </c>
      <c r="AC814" s="27" t="s">
        <v>9</v>
      </c>
      <c r="AD814" s="27"/>
    </row>
    <row r="815" spans="28:35" x14ac:dyDescent="0.2">
      <c r="AB815" t="str">
        <f t="shared" si="32"/>
        <v/>
      </c>
      <c r="AC815" s="24" t="s">
        <v>10</v>
      </c>
      <c r="AD815" s="24">
        <v>0.79742075542191104</v>
      </c>
    </row>
    <row r="816" spans="28:35" x14ac:dyDescent="0.2">
      <c r="AB816" t="str">
        <f t="shared" si="32"/>
        <v/>
      </c>
      <c r="AC816" s="24" t="s">
        <v>11</v>
      </c>
      <c r="AD816" s="24">
        <v>0.63587986117765127</v>
      </c>
    </row>
    <row r="817" spans="28:35" x14ac:dyDescent="0.2">
      <c r="AB817" t="str">
        <f t="shared" si="32"/>
        <v/>
      </c>
      <c r="AC817" s="24" t="s">
        <v>12</v>
      </c>
      <c r="AD817" s="24">
        <v>0.59946784729541647</v>
      </c>
    </row>
    <row r="818" spans="28:35" x14ac:dyDescent="0.2">
      <c r="AB818" t="str">
        <f t="shared" si="32"/>
        <v/>
      </c>
      <c r="AC818" s="24" t="s">
        <v>13</v>
      </c>
      <c r="AD818" s="24">
        <v>2.9452431185576455E-2</v>
      </c>
    </row>
    <row r="819" spans="28:35" ht="13.5" thickBot="1" x14ac:dyDescent="0.25">
      <c r="AB819" t="str">
        <f t="shared" si="32"/>
        <v/>
      </c>
      <c r="AC819" s="25" t="s">
        <v>14</v>
      </c>
      <c r="AD819" s="25">
        <v>12</v>
      </c>
    </row>
    <row r="820" spans="28:35" x14ac:dyDescent="0.2">
      <c r="AB820" t="str">
        <f t="shared" si="32"/>
        <v/>
      </c>
    </row>
    <row r="821" spans="28:35" ht="13.5" thickBot="1" x14ac:dyDescent="0.25">
      <c r="AB821" t="str">
        <f t="shared" si="32"/>
        <v/>
      </c>
      <c r="AC821" t="s">
        <v>15</v>
      </c>
    </row>
    <row r="822" spans="28:35" x14ac:dyDescent="0.2">
      <c r="AB822" t="str">
        <f t="shared" si="32"/>
        <v/>
      </c>
      <c r="AC822" s="26"/>
      <c r="AD822" s="26" t="s">
        <v>20</v>
      </c>
      <c r="AE822" s="26" t="s">
        <v>21</v>
      </c>
      <c r="AF822" s="26" t="s">
        <v>22</v>
      </c>
      <c r="AG822" s="26" t="s">
        <v>23</v>
      </c>
      <c r="AH822" s="26" t="s">
        <v>24</v>
      </c>
    </row>
    <row r="823" spans="28:35" x14ac:dyDescent="0.2">
      <c r="AB823" t="str">
        <f t="shared" si="32"/>
        <v/>
      </c>
      <c r="AC823" s="24" t="s">
        <v>16</v>
      </c>
      <c r="AD823" s="24">
        <v>1</v>
      </c>
      <c r="AE823" s="24">
        <v>1.5148606029376699E-2</v>
      </c>
      <c r="AF823" s="24">
        <v>1.5148606029376699E-2</v>
      </c>
      <c r="AG823" s="24">
        <v>17.463463109572519</v>
      </c>
      <c r="AH823" s="24">
        <v>1.8909209864778457E-3</v>
      </c>
    </row>
    <row r="824" spans="28:35" x14ac:dyDescent="0.2">
      <c r="AB824" t="str">
        <f t="shared" si="32"/>
        <v/>
      </c>
      <c r="AC824" s="24" t="s">
        <v>17</v>
      </c>
      <c r="AD824" s="24">
        <v>10</v>
      </c>
      <c r="AE824" s="24">
        <v>8.6744570274111654E-3</v>
      </c>
      <c r="AF824" s="24">
        <v>8.6744570274111649E-4</v>
      </c>
      <c r="AG824" s="24"/>
      <c r="AH824" s="24"/>
    </row>
    <row r="825" spans="28:35" ht="13.5" thickBot="1" x14ac:dyDescent="0.25">
      <c r="AB825" t="str">
        <f t="shared" si="32"/>
        <v/>
      </c>
      <c r="AC825" s="25" t="s">
        <v>18</v>
      </c>
      <c r="AD825" s="25">
        <v>11</v>
      </c>
      <c r="AE825" s="25">
        <v>2.3823063056787865E-2</v>
      </c>
      <c r="AF825" s="25"/>
      <c r="AG825" s="25"/>
      <c r="AH825" s="25"/>
    </row>
    <row r="826" spans="28:35" ht="13.5" thickBot="1" x14ac:dyDescent="0.25">
      <c r="AB826" t="str">
        <f t="shared" si="32"/>
        <v/>
      </c>
    </row>
    <row r="827" spans="28:35" x14ac:dyDescent="0.2">
      <c r="AB827" t="str">
        <f t="shared" si="32"/>
        <v/>
      </c>
      <c r="AC827" s="26"/>
      <c r="AD827" s="26" t="s">
        <v>25</v>
      </c>
      <c r="AE827" s="26" t="s">
        <v>13</v>
      </c>
      <c r="AF827" s="26" t="s">
        <v>26</v>
      </c>
      <c r="AG827" s="26" t="s">
        <v>27</v>
      </c>
      <c r="AH827" s="26" t="s">
        <v>28</v>
      </c>
      <c r="AI827" s="26" t="s">
        <v>29</v>
      </c>
    </row>
    <row r="828" spans="28:35" x14ac:dyDescent="0.2">
      <c r="AB828" t="str">
        <f t="shared" si="32"/>
        <v/>
      </c>
      <c r="AC828" s="24" t="s">
        <v>19</v>
      </c>
      <c r="AD828" s="24">
        <v>3.9735956375011126E-3</v>
      </c>
      <c r="AE828" s="24">
        <v>8.5126135058390257E-3</v>
      </c>
      <c r="AF828" s="24">
        <v>0.46678915174235491</v>
      </c>
      <c r="AG828" s="24">
        <v>0.65065467435737645</v>
      </c>
      <c r="AH828" s="24">
        <v>-1.4993692529032944E-2</v>
      </c>
      <c r="AI828" s="24">
        <v>2.2940883804035167E-2</v>
      </c>
    </row>
    <row r="829" spans="28:35" ht="13.5" thickBot="1" x14ac:dyDescent="0.25">
      <c r="AB829">
        <f t="shared" si="32"/>
        <v>0.57039029366224503</v>
      </c>
      <c r="AC829" s="25" t="s">
        <v>32</v>
      </c>
      <c r="AD829" s="25">
        <v>0.57039029366224503</v>
      </c>
      <c r="AE829" s="25">
        <v>0.13649191938037741</v>
      </c>
      <c r="AF829" s="25">
        <v>4.1789308572375932</v>
      </c>
      <c r="AG829" s="25">
        <v>1.890920986477844E-3</v>
      </c>
      <c r="AH829" s="25">
        <v>0.26626729248109532</v>
      </c>
      <c r="AI829" s="25">
        <v>0.87451329484339468</v>
      </c>
    </row>
    <row r="830" spans="28:35" x14ac:dyDescent="0.2">
      <c r="AB830" t="str">
        <f t="shared" si="32"/>
        <v/>
      </c>
      <c r="AC830" t="s">
        <v>8</v>
      </c>
    </row>
    <row r="831" spans="28:35" ht="13.5" thickBot="1" x14ac:dyDescent="0.25">
      <c r="AB831" t="str">
        <f t="shared" si="32"/>
        <v/>
      </c>
    </row>
    <row r="832" spans="28:35" x14ac:dyDescent="0.2">
      <c r="AB832" t="str">
        <f t="shared" si="32"/>
        <v/>
      </c>
      <c r="AC832" s="27" t="s">
        <v>9</v>
      </c>
      <c r="AD832" s="27"/>
    </row>
    <row r="833" spans="28:35" x14ac:dyDescent="0.2">
      <c r="AB833" t="str">
        <f t="shared" si="32"/>
        <v/>
      </c>
      <c r="AC833" s="24" t="s">
        <v>10</v>
      </c>
      <c r="AD833" s="24">
        <v>0.8337902128649467</v>
      </c>
    </row>
    <row r="834" spans="28:35" x14ac:dyDescent="0.2">
      <c r="AB834" t="str">
        <f t="shared" si="32"/>
        <v/>
      </c>
      <c r="AC834" s="24" t="s">
        <v>11</v>
      </c>
      <c r="AD834" s="24">
        <v>0.69520611906937313</v>
      </c>
    </row>
    <row r="835" spans="28:35" x14ac:dyDescent="0.2">
      <c r="AB835" t="str">
        <f t="shared" ref="AB835:AB898" si="33">IF(AC835="X Variable 1", AD835, "")</f>
        <v/>
      </c>
      <c r="AC835" s="24" t="s">
        <v>12</v>
      </c>
      <c r="AD835" s="24">
        <v>0.66472673097631041</v>
      </c>
    </row>
    <row r="836" spans="28:35" x14ac:dyDescent="0.2">
      <c r="AB836" t="str">
        <f t="shared" si="33"/>
        <v/>
      </c>
      <c r="AC836" s="24" t="s">
        <v>13</v>
      </c>
      <c r="AD836" s="24">
        <v>2.8827996441440434E-2</v>
      </c>
    </row>
    <row r="837" spans="28:35" ht="13.5" thickBot="1" x14ac:dyDescent="0.25">
      <c r="AB837" t="str">
        <f t="shared" si="33"/>
        <v/>
      </c>
      <c r="AC837" s="25" t="s">
        <v>14</v>
      </c>
      <c r="AD837" s="25">
        <v>12</v>
      </c>
    </row>
    <row r="838" spans="28:35" x14ac:dyDescent="0.2">
      <c r="AB838" t="str">
        <f t="shared" si="33"/>
        <v/>
      </c>
    </row>
    <row r="839" spans="28:35" ht="13.5" thickBot="1" x14ac:dyDescent="0.25">
      <c r="AB839" t="str">
        <f t="shared" si="33"/>
        <v/>
      </c>
      <c r="AC839" t="s">
        <v>15</v>
      </c>
    </row>
    <row r="840" spans="28:35" x14ac:dyDescent="0.2">
      <c r="AB840" t="str">
        <f t="shared" si="33"/>
        <v/>
      </c>
      <c r="AC840" s="26"/>
      <c r="AD840" s="26" t="s">
        <v>20</v>
      </c>
      <c r="AE840" s="26" t="s">
        <v>21</v>
      </c>
      <c r="AF840" s="26" t="s">
        <v>22</v>
      </c>
      <c r="AG840" s="26" t="s">
        <v>23</v>
      </c>
      <c r="AH840" s="26" t="s">
        <v>24</v>
      </c>
    </row>
    <row r="841" spans="28:35" x14ac:dyDescent="0.2">
      <c r="AB841" t="str">
        <f t="shared" si="33"/>
        <v/>
      </c>
      <c r="AC841" s="24" t="s">
        <v>16</v>
      </c>
      <c r="AD841" s="24">
        <v>1</v>
      </c>
      <c r="AE841" s="24">
        <v>1.8955544398405993E-2</v>
      </c>
      <c r="AF841" s="24">
        <v>1.8955544398405993E-2</v>
      </c>
      <c r="AG841" s="24">
        <v>22.809057614500041</v>
      </c>
      <c r="AH841" s="24">
        <v>7.5036785524713206E-4</v>
      </c>
    </row>
    <row r="842" spans="28:35" x14ac:dyDescent="0.2">
      <c r="AB842" t="str">
        <f t="shared" si="33"/>
        <v/>
      </c>
      <c r="AC842" s="24" t="s">
        <v>17</v>
      </c>
      <c r="AD842" s="24">
        <v>10</v>
      </c>
      <c r="AE842" s="24">
        <v>8.3105337882770237E-3</v>
      </c>
      <c r="AF842" s="24">
        <v>8.3105337882770239E-4</v>
      </c>
      <c r="AG842" s="24"/>
      <c r="AH842" s="24"/>
    </row>
    <row r="843" spans="28:35" ht="13.5" thickBot="1" x14ac:dyDescent="0.25">
      <c r="AB843" t="str">
        <f t="shared" si="33"/>
        <v/>
      </c>
      <c r="AC843" s="25" t="s">
        <v>18</v>
      </c>
      <c r="AD843" s="25">
        <v>11</v>
      </c>
      <c r="AE843" s="25">
        <v>2.7266078186683015E-2</v>
      </c>
      <c r="AF843" s="25"/>
      <c r="AG843" s="25"/>
      <c r="AH843" s="25"/>
    </row>
    <row r="844" spans="28:35" ht="13.5" thickBot="1" x14ac:dyDescent="0.25">
      <c r="AB844" t="str">
        <f t="shared" si="33"/>
        <v/>
      </c>
    </row>
    <row r="845" spans="28:35" x14ac:dyDescent="0.2">
      <c r="AB845" t="str">
        <f t="shared" si="33"/>
        <v/>
      </c>
      <c r="AC845" s="26"/>
      <c r="AD845" s="26" t="s">
        <v>25</v>
      </c>
      <c r="AE845" s="26" t="s">
        <v>13</v>
      </c>
      <c r="AF845" s="26" t="s">
        <v>26</v>
      </c>
      <c r="AG845" s="26" t="s">
        <v>27</v>
      </c>
      <c r="AH845" s="26" t="s">
        <v>28</v>
      </c>
      <c r="AI845" s="26" t="s">
        <v>29</v>
      </c>
    </row>
    <row r="846" spans="28:35" x14ac:dyDescent="0.2">
      <c r="AB846" t="str">
        <f t="shared" si="33"/>
        <v/>
      </c>
      <c r="AC846" s="24" t="s">
        <v>19</v>
      </c>
      <c r="AD846" s="24">
        <v>2.8645298687741661E-3</v>
      </c>
      <c r="AE846" s="24">
        <v>8.4971788227635823E-3</v>
      </c>
      <c r="AF846" s="24">
        <v>0.33711540365611842</v>
      </c>
      <c r="AG846" s="24">
        <v>0.74299852110772402</v>
      </c>
      <c r="AH846" s="24">
        <v>-1.6068367674780211E-2</v>
      </c>
      <c r="AI846" s="24">
        <v>2.1797427412328541E-2</v>
      </c>
    </row>
    <row r="847" spans="28:35" ht="13.5" thickBot="1" x14ac:dyDescent="0.25">
      <c r="AB847">
        <f t="shared" si="33"/>
        <v>0.64883350123272698</v>
      </c>
      <c r="AC847" s="25" t="s">
        <v>32</v>
      </c>
      <c r="AD847" s="25">
        <v>0.64883350123272698</v>
      </c>
      <c r="AE847" s="25">
        <v>0.13585624120760187</v>
      </c>
      <c r="AF847" s="25">
        <v>4.775882914655682</v>
      </c>
      <c r="AG847" s="25">
        <v>7.5036785524713087E-4</v>
      </c>
      <c r="AH847" s="25">
        <v>0.34612687953079824</v>
      </c>
      <c r="AI847" s="25">
        <v>0.95154012293465573</v>
      </c>
    </row>
    <row r="848" spans="28:35" x14ac:dyDescent="0.2">
      <c r="AB848" t="str">
        <f t="shared" si="33"/>
        <v/>
      </c>
      <c r="AC848" t="s">
        <v>8</v>
      </c>
    </row>
    <row r="849" spans="28:35" ht="13.5" thickBot="1" x14ac:dyDescent="0.25">
      <c r="AB849" t="str">
        <f t="shared" si="33"/>
        <v/>
      </c>
    </row>
    <row r="850" spans="28:35" x14ac:dyDescent="0.2">
      <c r="AB850" t="str">
        <f t="shared" si="33"/>
        <v/>
      </c>
      <c r="AC850" s="27" t="s">
        <v>9</v>
      </c>
      <c r="AD850" s="27"/>
    </row>
    <row r="851" spans="28:35" x14ac:dyDescent="0.2">
      <c r="AB851" t="str">
        <f t="shared" si="33"/>
        <v/>
      </c>
      <c r="AC851" s="24" t="s">
        <v>10</v>
      </c>
      <c r="AD851" s="24">
        <v>0.81339257914743623</v>
      </c>
    </row>
    <row r="852" spans="28:35" x14ac:dyDescent="0.2">
      <c r="AB852" t="str">
        <f t="shared" si="33"/>
        <v/>
      </c>
      <c r="AC852" s="24" t="s">
        <v>11</v>
      </c>
      <c r="AD852" s="24">
        <v>0.66160748781211831</v>
      </c>
    </row>
    <row r="853" spans="28:35" x14ac:dyDescent="0.2">
      <c r="AB853" t="str">
        <f t="shared" si="33"/>
        <v/>
      </c>
      <c r="AC853" s="24" t="s">
        <v>12</v>
      </c>
      <c r="AD853" s="24">
        <v>0.62776823659333014</v>
      </c>
    </row>
    <row r="854" spans="28:35" x14ac:dyDescent="0.2">
      <c r="AB854" t="str">
        <f t="shared" si="33"/>
        <v/>
      </c>
      <c r="AC854" s="24" t="s">
        <v>13</v>
      </c>
      <c r="AD854" s="24">
        <v>3.0223650273821567E-2</v>
      </c>
    </row>
    <row r="855" spans="28:35" ht="13.5" thickBot="1" x14ac:dyDescent="0.25">
      <c r="AB855" t="str">
        <f t="shared" si="33"/>
        <v/>
      </c>
      <c r="AC855" s="25" t="s">
        <v>14</v>
      </c>
      <c r="AD855" s="25">
        <v>12</v>
      </c>
    </row>
    <row r="856" spans="28:35" x14ac:dyDescent="0.2">
      <c r="AB856" t="str">
        <f t="shared" si="33"/>
        <v/>
      </c>
    </row>
    <row r="857" spans="28:35" ht="13.5" thickBot="1" x14ac:dyDescent="0.25">
      <c r="AB857" t="str">
        <f t="shared" si="33"/>
        <v/>
      </c>
      <c r="AC857" t="s">
        <v>15</v>
      </c>
    </row>
    <row r="858" spans="28:35" x14ac:dyDescent="0.2">
      <c r="AB858" t="str">
        <f t="shared" si="33"/>
        <v/>
      </c>
      <c r="AC858" s="26"/>
      <c r="AD858" s="26" t="s">
        <v>20</v>
      </c>
      <c r="AE858" s="26" t="s">
        <v>21</v>
      </c>
      <c r="AF858" s="26" t="s">
        <v>22</v>
      </c>
      <c r="AG858" s="26" t="s">
        <v>23</v>
      </c>
      <c r="AH858" s="26" t="s">
        <v>24</v>
      </c>
    </row>
    <row r="859" spans="28:35" x14ac:dyDescent="0.2">
      <c r="AB859" t="str">
        <f t="shared" si="33"/>
        <v/>
      </c>
      <c r="AC859" s="24" t="s">
        <v>16</v>
      </c>
      <c r="AD859" s="24">
        <v>1</v>
      </c>
      <c r="AE859" s="24">
        <v>1.7859672783876082E-2</v>
      </c>
      <c r="AF859" s="24">
        <v>1.7859672783876082E-2</v>
      </c>
      <c r="AG859" s="24">
        <v>19.55148131187908</v>
      </c>
      <c r="AH859" s="24">
        <v>1.2906807299547642E-3</v>
      </c>
    </row>
    <row r="860" spans="28:35" x14ac:dyDescent="0.2">
      <c r="AB860" t="str">
        <f t="shared" si="33"/>
        <v/>
      </c>
      <c r="AC860" s="24" t="s">
        <v>17</v>
      </c>
      <c r="AD860" s="24">
        <v>10</v>
      </c>
      <c r="AE860" s="24">
        <v>9.1346903587427464E-3</v>
      </c>
      <c r="AF860" s="24">
        <v>9.1346903587427467E-4</v>
      </c>
      <c r="AG860" s="24"/>
      <c r="AH860" s="24"/>
    </row>
    <row r="861" spans="28:35" ht="13.5" thickBot="1" x14ac:dyDescent="0.25">
      <c r="AB861" t="str">
        <f t="shared" si="33"/>
        <v/>
      </c>
      <c r="AC861" s="25" t="s">
        <v>18</v>
      </c>
      <c r="AD861" s="25">
        <v>11</v>
      </c>
      <c r="AE861" s="25">
        <v>2.6994363142618827E-2</v>
      </c>
      <c r="AF861" s="25"/>
      <c r="AG861" s="25"/>
      <c r="AH861" s="25"/>
    </row>
    <row r="862" spans="28:35" ht="13.5" thickBot="1" x14ac:dyDescent="0.25">
      <c r="AB862" t="str">
        <f t="shared" si="33"/>
        <v/>
      </c>
    </row>
    <row r="863" spans="28:35" x14ac:dyDescent="0.2">
      <c r="AB863" t="str">
        <f t="shared" si="33"/>
        <v/>
      </c>
      <c r="AC863" s="26"/>
      <c r="AD863" s="26" t="s">
        <v>25</v>
      </c>
      <c r="AE863" s="26" t="s">
        <v>13</v>
      </c>
      <c r="AF863" s="26" t="s">
        <v>26</v>
      </c>
      <c r="AG863" s="26" t="s">
        <v>27</v>
      </c>
      <c r="AH863" s="26" t="s">
        <v>28</v>
      </c>
      <c r="AI863" s="26" t="s">
        <v>29</v>
      </c>
    </row>
    <row r="864" spans="28:35" x14ac:dyDescent="0.2">
      <c r="AB864" t="str">
        <f t="shared" si="33"/>
        <v/>
      </c>
      <c r="AC864" s="24" t="s">
        <v>19</v>
      </c>
      <c r="AD864" s="24">
        <v>7.6027103316362345E-3</v>
      </c>
      <c r="AE864" s="24">
        <v>8.7409520288307483E-3</v>
      </c>
      <c r="AF864" s="24">
        <v>0.86978058071475617</v>
      </c>
      <c r="AG864" s="24">
        <v>0.40481425631780321</v>
      </c>
      <c r="AH864" s="24">
        <v>-1.1873347857421935E-2</v>
      </c>
      <c r="AI864" s="24">
        <v>2.7078768520694404E-2</v>
      </c>
    </row>
    <row r="865" spans="28:35" ht="13.5" thickBot="1" x14ac:dyDescent="0.25">
      <c r="AB865">
        <f t="shared" si="33"/>
        <v>0.63634253288227605</v>
      </c>
      <c r="AC865" s="25" t="s">
        <v>32</v>
      </c>
      <c r="AD865" s="25">
        <v>0.63634253288227605</v>
      </c>
      <c r="AE865" s="25">
        <v>0.14391336190621046</v>
      </c>
      <c r="AF865" s="25">
        <v>4.4217057016358616</v>
      </c>
      <c r="AG865" s="25">
        <v>1.2906807299547611E-3</v>
      </c>
      <c r="AH865" s="25">
        <v>0.31568352441002923</v>
      </c>
      <c r="AI865" s="25">
        <v>0.95700154135452287</v>
      </c>
    </row>
    <row r="866" spans="28:35" x14ac:dyDescent="0.2">
      <c r="AB866" t="str">
        <f t="shared" si="33"/>
        <v/>
      </c>
      <c r="AC866" t="s">
        <v>8</v>
      </c>
    </row>
    <row r="867" spans="28:35" ht="13.5" thickBot="1" x14ac:dyDescent="0.25">
      <c r="AB867" t="str">
        <f t="shared" si="33"/>
        <v/>
      </c>
    </row>
    <row r="868" spans="28:35" x14ac:dyDescent="0.2">
      <c r="AB868" t="str">
        <f t="shared" si="33"/>
        <v/>
      </c>
      <c r="AC868" s="27" t="s">
        <v>9</v>
      </c>
      <c r="AD868" s="27"/>
    </row>
    <row r="869" spans="28:35" x14ac:dyDescent="0.2">
      <c r="AB869" t="str">
        <f t="shared" si="33"/>
        <v/>
      </c>
      <c r="AC869" s="24" t="s">
        <v>10</v>
      </c>
      <c r="AD869" s="24">
        <v>0.8156776006393287</v>
      </c>
    </row>
    <row r="870" spans="28:35" x14ac:dyDescent="0.2">
      <c r="AB870" t="str">
        <f t="shared" si="33"/>
        <v/>
      </c>
      <c r="AC870" s="24" t="s">
        <v>11</v>
      </c>
      <c r="AD870" s="24">
        <v>0.66532994818473223</v>
      </c>
    </row>
    <row r="871" spans="28:35" x14ac:dyDescent="0.2">
      <c r="AB871" t="str">
        <f t="shared" si="33"/>
        <v/>
      </c>
      <c r="AC871" s="24" t="s">
        <v>12</v>
      </c>
      <c r="AD871" s="24">
        <v>0.63186294300320545</v>
      </c>
    </row>
    <row r="872" spans="28:35" x14ac:dyDescent="0.2">
      <c r="AB872" t="str">
        <f t="shared" si="33"/>
        <v/>
      </c>
      <c r="AC872" s="24" t="s">
        <v>13</v>
      </c>
      <c r="AD872" s="24">
        <v>3.0532078063634269E-2</v>
      </c>
    </row>
    <row r="873" spans="28:35" ht="13.5" thickBot="1" x14ac:dyDescent="0.25">
      <c r="AB873" t="str">
        <f t="shared" si="33"/>
        <v/>
      </c>
      <c r="AC873" s="25" t="s">
        <v>14</v>
      </c>
      <c r="AD873" s="25">
        <v>12</v>
      </c>
    </row>
    <row r="874" spans="28:35" x14ac:dyDescent="0.2">
      <c r="AB874" t="str">
        <f t="shared" si="33"/>
        <v/>
      </c>
    </row>
    <row r="875" spans="28:35" ht="13.5" thickBot="1" x14ac:dyDescent="0.25">
      <c r="AB875" t="str">
        <f t="shared" si="33"/>
        <v/>
      </c>
      <c r="AC875" t="s">
        <v>15</v>
      </c>
    </row>
    <row r="876" spans="28:35" x14ac:dyDescent="0.2">
      <c r="AB876" t="str">
        <f t="shared" si="33"/>
        <v/>
      </c>
      <c r="AC876" s="26"/>
      <c r="AD876" s="26" t="s">
        <v>20</v>
      </c>
      <c r="AE876" s="26" t="s">
        <v>21</v>
      </c>
      <c r="AF876" s="26" t="s">
        <v>22</v>
      </c>
      <c r="AG876" s="26" t="s">
        <v>23</v>
      </c>
      <c r="AH876" s="26" t="s">
        <v>24</v>
      </c>
    </row>
    <row r="877" spans="28:35" x14ac:dyDescent="0.2">
      <c r="AB877" t="str">
        <f t="shared" si="33"/>
        <v/>
      </c>
      <c r="AC877" s="24" t="s">
        <v>16</v>
      </c>
      <c r="AD877" s="24">
        <v>1</v>
      </c>
      <c r="AE877" s="24">
        <v>1.8532454811597977E-2</v>
      </c>
      <c r="AF877" s="24">
        <v>1.8532454811597977E-2</v>
      </c>
      <c r="AG877" s="24">
        <v>19.880175850093192</v>
      </c>
      <c r="AH877" s="24">
        <v>1.2185494412303023E-3</v>
      </c>
    </row>
    <row r="878" spans="28:35" x14ac:dyDescent="0.2">
      <c r="AB878" t="str">
        <f t="shared" si="33"/>
        <v/>
      </c>
      <c r="AC878" s="24" t="s">
        <v>17</v>
      </c>
      <c r="AD878" s="24">
        <v>10</v>
      </c>
      <c r="AE878" s="24">
        <v>9.3220779088385684E-3</v>
      </c>
      <c r="AF878" s="24">
        <v>9.3220779088385689E-4</v>
      </c>
      <c r="AG878" s="24"/>
      <c r="AH878" s="24"/>
    </row>
    <row r="879" spans="28:35" ht="13.5" thickBot="1" x14ac:dyDescent="0.25">
      <c r="AB879" t="str">
        <f t="shared" si="33"/>
        <v/>
      </c>
      <c r="AC879" s="25" t="s">
        <v>18</v>
      </c>
      <c r="AD879" s="25">
        <v>11</v>
      </c>
      <c r="AE879" s="25">
        <v>2.7854532720436545E-2</v>
      </c>
      <c r="AF879" s="25"/>
      <c r="AG879" s="25"/>
      <c r="AH879" s="25"/>
    </row>
    <row r="880" spans="28:35" ht="13.5" thickBot="1" x14ac:dyDescent="0.25">
      <c r="AB880" t="str">
        <f t="shared" si="33"/>
        <v/>
      </c>
    </row>
    <row r="881" spans="28:35" x14ac:dyDescent="0.2">
      <c r="AB881" t="str">
        <f t="shared" si="33"/>
        <v/>
      </c>
      <c r="AC881" s="26"/>
      <c r="AD881" s="26" t="s">
        <v>25</v>
      </c>
      <c r="AE881" s="26" t="s">
        <v>13</v>
      </c>
      <c r="AF881" s="26" t="s">
        <v>26</v>
      </c>
      <c r="AG881" s="26" t="s">
        <v>27</v>
      </c>
      <c r="AH881" s="26" t="s">
        <v>28</v>
      </c>
      <c r="AI881" s="26" t="s">
        <v>29</v>
      </c>
    </row>
    <row r="882" spans="28:35" x14ac:dyDescent="0.2">
      <c r="AB882" t="str">
        <f t="shared" si="33"/>
        <v/>
      </c>
      <c r="AC882" s="24" t="s">
        <v>19</v>
      </c>
      <c r="AD882" s="24">
        <v>5.5826598050316215E-3</v>
      </c>
      <c r="AE882" s="24">
        <v>8.8138783399886143E-3</v>
      </c>
      <c r="AF882" s="24">
        <v>0.63339424367852493</v>
      </c>
      <c r="AG882" s="24">
        <v>0.54069092692861909</v>
      </c>
      <c r="AH882" s="24">
        <v>-1.4055888359367819E-2</v>
      </c>
      <c r="AI882" s="24">
        <v>2.5221207969431062E-2</v>
      </c>
    </row>
    <row r="883" spans="28:35" ht="13.5" thickBot="1" x14ac:dyDescent="0.25">
      <c r="AB883">
        <f t="shared" si="33"/>
        <v>0.64387505663658762</v>
      </c>
      <c r="AC883" s="25" t="s">
        <v>32</v>
      </c>
      <c r="AD883" s="25">
        <v>0.64387505663658762</v>
      </c>
      <c r="AE883" s="25">
        <v>0.1444080788291649</v>
      </c>
      <c r="AF883" s="25">
        <v>4.4587190817647633</v>
      </c>
      <c r="AG883" s="25">
        <v>1.2185494412302992E-3</v>
      </c>
      <c r="AH883" s="25">
        <v>0.32211374997682157</v>
      </c>
      <c r="AI883" s="25">
        <v>0.96563636329635361</v>
      </c>
    </row>
    <row r="884" spans="28:35" x14ac:dyDescent="0.2">
      <c r="AB884" t="str">
        <f t="shared" si="33"/>
        <v/>
      </c>
      <c r="AC884" t="s">
        <v>8</v>
      </c>
    </row>
    <row r="885" spans="28:35" ht="13.5" thickBot="1" x14ac:dyDescent="0.25">
      <c r="AB885" t="str">
        <f t="shared" si="33"/>
        <v/>
      </c>
    </row>
    <row r="886" spans="28:35" x14ac:dyDescent="0.2">
      <c r="AB886" t="str">
        <f t="shared" si="33"/>
        <v/>
      </c>
      <c r="AC886" s="27" t="s">
        <v>9</v>
      </c>
      <c r="AD886" s="27"/>
    </row>
    <row r="887" spans="28:35" x14ac:dyDescent="0.2">
      <c r="AB887" t="str">
        <f t="shared" si="33"/>
        <v/>
      </c>
      <c r="AC887" s="24" t="s">
        <v>10</v>
      </c>
      <c r="AD887" s="24">
        <v>0.79593040618513877</v>
      </c>
    </row>
    <row r="888" spans="28:35" x14ac:dyDescent="0.2">
      <c r="AB888" t="str">
        <f t="shared" si="33"/>
        <v/>
      </c>
      <c r="AC888" s="24" t="s">
        <v>11</v>
      </c>
      <c r="AD888" s="24">
        <v>0.63350521149004002</v>
      </c>
    </row>
    <row r="889" spans="28:35" x14ac:dyDescent="0.2">
      <c r="AB889" t="str">
        <f t="shared" si="33"/>
        <v/>
      </c>
      <c r="AC889" s="24" t="s">
        <v>12</v>
      </c>
      <c r="AD889" s="24">
        <v>0.59685573263904401</v>
      </c>
    </row>
    <row r="890" spans="28:35" x14ac:dyDescent="0.2">
      <c r="AB890" t="str">
        <f t="shared" si="33"/>
        <v/>
      </c>
      <c r="AC890" s="24" t="s">
        <v>13</v>
      </c>
      <c r="AD890" s="24">
        <v>3.1334434245187261E-2</v>
      </c>
    </row>
    <row r="891" spans="28:35" ht="13.5" thickBot="1" x14ac:dyDescent="0.25">
      <c r="AB891" t="str">
        <f t="shared" si="33"/>
        <v/>
      </c>
      <c r="AC891" s="25" t="s">
        <v>14</v>
      </c>
      <c r="AD891" s="25">
        <v>12</v>
      </c>
    </row>
    <row r="892" spans="28:35" x14ac:dyDescent="0.2">
      <c r="AB892" t="str">
        <f t="shared" si="33"/>
        <v/>
      </c>
    </row>
    <row r="893" spans="28:35" ht="13.5" thickBot="1" x14ac:dyDescent="0.25">
      <c r="AB893" t="str">
        <f t="shared" si="33"/>
        <v/>
      </c>
      <c r="AC893" t="s">
        <v>15</v>
      </c>
    </row>
    <row r="894" spans="28:35" x14ac:dyDescent="0.2">
      <c r="AB894" t="str">
        <f t="shared" si="33"/>
        <v/>
      </c>
      <c r="AC894" s="26"/>
      <c r="AD894" s="26" t="s">
        <v>20</v>
      </c>
      <c r="AE894" s="26" t="s">
        <v>21</v>
      </c>
      <c r="AF894" s="26" t="s">
        <v>22</v>
      </c>
      <c r="AG894" s="26" t="s">
        <v>23</v>
      </c>
      <c r="AH894" s="26" t="s">
        <v>24</v>
      </c>
    </row>
    <row r="895" spans="28:35" x14ac:dyDescent="0.2">
      <c r="AB895" t="str">
        <f t="shared" si="33"/>
        <v/>
      </c>
      <c r="AC895" s="24" t="s">
        <v>16</v>
      </c>
      <c r="AD895" s="24">
        <v>1</v>
      </c>
      <c r="AE895" s="24">
        <v>1.6971729608221822E-2</v>
      </c>
      <c r="AF895" s="24">
        <v>1.6971729608221822E-2</v>
      </c>
      <c r="AG895" s="24">
        <v>17.285517594005942</v>
      </c>
      <c r="AH895" s="24">
        <v>1.9562391174056202E-3</v>
      </c>
    </row>
    <row r="896" spans="28:35" x14ac:dyDescent="0.2">
      <c r="AB896" t="str">
        <f t="shared" si="33"/>
        <v/>
      </c>
      <c r="AC896" s="24" t="s">
        <v>17</v>
      </c>
      <c r="AD896" s="24">
        <v>10</v>
      </c>
      <c r="AE896" s="24">
        <v>9.8184676946596432E-3</v>
      </c>
      <c r="AF896" s="24">
        <v>9.8184676946596423E-4</v>
      </c>
      <c r="AG896" s="24"/>
      <c r="AH896" s="24"/>
    </row>
    <row r="897" spans="28:35" ht="13.5" thickBot="1" x14ac:dyDescent="0.25">
      <c r="AB897" t="str">
        <f t="shared" si="33"/>
        <v/>
      </c>
      <c r="AC897" s="25" t="s">
        <v>18</v>
      </c>
      <c r="AD897" s="25">
        <v>11</v>
      </c>
      <c r="AE897" s="25">
        <v>2.6790197302881465E-2</v>
      </c>
      <c r="AF897" s="25"/>
      <c r="AG897" s="25"/>
      <c r="AH897" s="25"/>
    </row>
    <row r="898" spans="28:35" ht="13.5" thickBot="1" x14ac:dyDescent="0.25">
      <c r="AB898" t="str">
        <f t="shared" si="33"/>
        <v/>
      </c>
    </row>
    <row r="899" spans="28:35" x14ac:dyDescent="0.2">
      <c r="AB899" t="str">
        <f t="shared" ref="AB899:AB962" si="34">IF(AC899="X Variable 1", AD899, "")</f>
        <v/>
      </c>
      <c r="AC899" s="26"/>
      <c r="AD899" s="26" t="s">
        <v>25</v>
      </c>
      <c r="AE899" s="26" t="s">
        <v>13</v>
      </c>
      <c r="AF899" s="26" t="s">
        <v>26</v>
      </c>
      <c r="AG899" s="26" t="s">
        <v>27</v>
      </c>
      <c r="AH899" s="26" t="s">
        <v>28</v>
      </c>
      <c r="AI899" s="26" t="s">
        <v>29</v>
      </c>
    </row>
    <row r="900" spans="28:35" x14ac:dyDescent="0.2">
      <c r="AB900" t="str">
        <f t="shared" si="34"/>
        <v/>
      </c>
      <c r="AC900" s="24" t="s">
        <v>19</v>
      </c>
      <c r="AD900" s="24">
        <v>2.734648720684458E-3</v>
      </c>
      <c r="AE900" s="24">
        <v>9.0466538316558709E-3</v>
      </c>
      <c r="AF900" s="24">
        <v>0.30228289614834486</v>
      </c>
      <c r="AG900" s="24">
        <v>0.76863007789620663</v>
      </c>
      <c r="AH900" s="24">
        <v>-1.7422555650240871E-2</v>
      </c>
      <c r="AI900" s="24">
        <v>2.2891853091609789E-2</v>
      </c>
    </row>
    <row r="901" spans="28:35" ht="13.5" thickBot="1" x14ac:dyDescent="0.25">
      <c r="AB901">
        <f t="shared" si="34"/>
        <v>0.62207309646673159</v>
      </c>
      <c r="AC901" s="25" t="s">
        <v>32</v>
      </c>
      <c r="AD901" s="25">
        <v>0.62207309646673159</v>
      </c>
      <c r="AE901" s="25">
        <v>0.14962364314422688</v>
      </c>
      <c r="AF901" s="25">
        <v>4.1575855486094264</v>
      </c>
      <c r="AG901" s="25">
        <v>1.9562391174056211E-3</v>
      </c>
      <c r="AH901" s="25">
        <v>0.28869078631056377</v>
      </c>
      <c r="AI901" s="25">
        <v>0.95545540662289941</v>
      </c>
    </row>
    <row r="902" spans="28:35" x14ac:dyDescent="0.2">
      <c r="AB902" t="str">
        <f t="shared" si="34"/>
        <v/>
      </c>
      <c r="AC902" t="s">
        <v>8</v>
      </c>
    </row>
    <row r="903" spans="28:35" ht="13.5" thickBot="1" x14ac:dyDescent="0.25">
      <c r="AB903" t="str">
        <f t="shared" si="34"/>
        <v/>
      </c>
    </row>
    <row r="904" spans="28:35" x14ac:dyDescent="0.2">
      <c r="AB904" t="str">
        <f t="shared" si="34"/>
        <v/>
      </c>
      <c r="AC904" s="27" t="s">
        <v>9</v>
      </c>
      <c r="AD904" s="27"/>
    </row>
    <row r="905" spans="28:35" x14ac:dyDescent="0.2">
      <c r="AB905" t="str">
        <f t="shared" si="34"/>
        <v/>
      </c>
      <c r="AC905" s="24" t="s">
        <v>10</v>
      </c>
      <c r="AD905" s="24">
        <v>0.76636858551372722</v>
      </c>
    </row>
    <row r="906" spans="28:35" x14ac:dyDescent="0.2">
      <c r="AB906" t="str">
        <f t="shared" si="34"/>
        <v/>
      </c>
      <c r="AC906" s="24" t="s">
        <v>11</v>
      </c>
      <c r="AD906" s="24">
        <v>0.58732080886231097</v>
      </c>
    </row>
    <row r="907" spans="28:35" x14ac:dyDescent="0.2">
      <c r="AB907" t="str">
        <f t="shared" si="34"/>
        <v/>
      </c>
      <c r="AC907" s="24" t="s">
        <v>12</v>
      </c>
      <c r="AD907" s="24">
        <v>0.54605288974854216</v>
      </c>
    </row>
    <row r="908" spans="28:35" x14ac:dyDescent="0.2">
      <c r="AB908" t="str">
        <f t="shared" si="34"/>
        <v/>
      </c>
      <c r="AC908" s="24" t="s">
        <v>13</v>
      </c>
      <c r="AD908" s="24">
        <v>3.1300327389190342E-2</v>
      </c>
    </row>
    <row r="909" spans="28:35" ht="13.5" thickBot="1" x14ac:dyDescent="0.25">
      <c r="AB909" t="str">
        <f t="shared" si="34"/>
        <v/>
      </c>
      <c r="AC909" s="25" t="s">
        <v>14</v>
      </c>
      <c r="AD909" s="25">
        <v>12</v>
      </c>
    </row>
    <row r="910" spans="28:35" x14ac:dyDescent="0.2">
      <c r="AB910" t="str">
        <f t="shared" si="34"/>
        <v/>
      </c>
    </row>
    <row r="911" spans="28:35" ht="13.5" thickBot="1" x14ac:dyDescent="0.25">
      <c r="AB911" t="str">
        <f t="shared" si="34"/>
        <v/>
      </c>
      <c r="AC911" t="s">
        <v>15</v>
      </c>
    </row>
    <row r="912" spans="28:35" x14ac:dyDescent="0.2">
      <c r="AB912" t="str">
        <f t="shared" si="34"/>
        <v/>
      </c>
      <c r="AC912" s="26"/>
      <c r="AD912" s="26" t="s">
        <v>20</v>
      </c>
      <c r="AE912" s="26" t="s">
        <v>21</v>
      </c>
      <c r="AF912" s="26" t="s">
        <v>22</v>
      </c>
      <c r="AG912" s="26" t="s">
        <v>23</v>
      </c>
      <c r="AH912" s="26" t="s">
        <v>24</v>
      </c>
    </row>
    <row r="913" spans="28:35" x14ac:dyDescent="0.2">
      <c r="AB913" t="str">
        <f t="shared" si="34"/>
        <v/>
      </c>
      <c r="AC913" s="24" t="s">
        <v>16</v>
      </c>
      <c r="AD913" s="24">
        <v>1</v>
      </c>
      <c r="AE913" s="24">
        <v>1.3943139672113745E-2</v>
      </c>
      <c r="AF913" s="24">
        <v>1.3943139672113745E-2</v>
      </c>
      <c r="AG913" s="24">
        <v>14.231897839170506</v>
      </c>
      <c r="AH913" s="24">
        <v>3.6464380933382834E-3</v>
      </c>
    </row>
    <row r="914" spans="28:35" x14ac:dyDescent="0.2">
      <c r="AB914" t="str">
        <f t="shared" si="34"/>
        <v/>
      </c>
      <c r="AC914" s="24" t="s">
        <v>17</v>
      </c>
      <c r="AD914" s="24">
        <v>10</v>
      </c>
      <c r="AE914" s="24">
        <v>9.7971049467049914E-3</v>
      </c>
      <c r="AF914" s="24">
        <v>9.7971049467049918E-4</v>
      </c>
      <c r="AG914" s="24"/>
      <c r="AH914" s="24"/>
    </row>
    <row r="915" spans="28:35" ht="13.5" thickBot="1" x14ac:dyDescent="0.25">
      <c r="AB915" t="str">
        <f t="shared" si="34"/>
        <v/>
      </c>
      <c r="AC915" s="25" t="s">
        <v>18</v>
      </c>
      <c r="AD915" s="25">
        <v>11</v>
      </c>
      <c r="AE915" s="25">
        <v>2.3740244618818736E-2</v>
      </c>
      <c r="AF915" s="25"/>
      <c r="AG915" s="25"/>
      <c r="AH915" s="25"/>
    </row>
    <row r="916" spans="28:35" ht="13.5" thickBot="1" x14ac:dyDescent="0.25">
      <c r="AB916" t="str">
        <f t="shared" si="34"/>
        <v/>
      </c>
    </row>
    <row r="917" spans="28:35" x14ac:dyDescent="0.2">
      <c r="AB917" t="str">
        <f t="shared" si="34"/>
        <v/>
      </c>
      <c r="AC917" s="26"/>
      <c r="AD917" s="26" t="s">
        <v>25</v>
      </c>
      <c r="AE917" s="26" t="s">
        <v>13</v>
      </c>
      <c r="AF917" s="26" t="s">
        <v>26</v>
      </c>
      <c r="AG917" s="26" t="s">
        <v>27</v>
      </c>
      <c r="AH917" s="26" t="s">
        <v>28</v>
      </c>
      <c r="AI917" s="26" t="s">
        <v>29</v>
      </c>
    </row>
    <row r="918" spans="28:35" x14ac:dyDescent="0.2">
      <c r="AB918" t="str">
        <f t="shared" si="34"/>
        <v/>
      </c>
      <c r="AC918" s="24" t="s">
        <v>19</v>
      </c>
      <c r="AD918" s="24">
        <v>2.2678412913427191E-3</v>
      </c>
      <c r="AE918" s="24">
        <v>9.1152990801124083E-3</v>
      </c>
      <c r="AF918" s="24">
        <v>0.24879505010325481</v>
      </c>
      <c r="AG918" s="24">
        <v>0.8085544777354825</v>
      </c>
      <c r="AH918" s="24">
        <v>-1.8042314251140602E-2</v>
      </c>
      <c r="AI918" s="24">
        <v>2.2577996833826042E-2</v>
      </c>
    </row>
    <row r="919" spans="28:35" ht="13.5" thickBot="1" x14ac:dyDescent="0.25">
      <c r="AB919">
        <f t="shared" si="34"/>
        <v>0.61258092340457049</v>
      </c>
      <c r="AC919" s="25" t="s">
        <v>32</v>
      </c>
      <c r="AD919" s="25">
        <v>0.61258092340457049</v>
      </c>
      <c r="AE919" s="25">
        <v>0.16237982139134974</v>
      </c>
      <c r="AF919" s="25">
        <v>3.7725187659136306</v>
      </c>
      <c r="AG919" s="25">
        <v>3.6464380933382903E-3</v>
      </c>
      <c r="AH919" s="25">
        <v>0.25077607197469248</v>
      </c>
      <c r="AI919" s="25">
        <v>0.97438577483444844</v>
      </c>
    </row>
    <row r="920" spans="28:35" x14ac:dyDescent="0.2">
      <c r="AB920" t="str">
        <f t="shared" si="34"/>
        <v/>
      </c>
      <c r="AC920" t="s">
        <v>8</v>
      </c>
    </row>
    <row r="921" spans="28:35" ht="13.5" thickBot="1" x14ac:dyDescent="0.25">
      <c r="AB921" t="str">
        <f t="shared" si="34"/>
        <v/>
      </c>
    </row>
    <row r="922" spans="28:35" x14ac:dyDescent="0.2">
      <c r="AB922" t="str">
        <f t="shared" si="34"/>
        <v/>
      </c>
      <c r="AC922" s="27" t="s">
        <v>9</v>
      </c>
      <c r="AD922" s="27"/>
    </row>
    <row r="923" spans="28:35" x14ac:dyDescent="0.2">
      <c r="AB923" t="str">
        <f t="shared" si="34"/>
        <v/>
      </c>
      <c r="AC923" s="24" t="s">
        <v>10</v>
      </c>
      <c r="AD923" s="24">
        <v>0.83720424445856312</v>
      </c>
    </row>
    <row r="924" spans="28:35" x14ac:dyDescent="0.2">
      <c r="AB924" t="str">
        <f t="shared" si="34"/>
        <v/>
      </c>
      <c r="AC924" s="24" t="s">
        <v>11</v>
      </c>
      <c r="AD924" s="24">
        <v>0.70091094693943357</v>
      </c>
    </row>
    <row r="925" spans="28:35" x14ac:dyDescent="0.2">
      <c r="AB925" t="str">
        <f t="shared" si="34"/>
        <v/>
      </c>
      <c r="AC925" s="24" t="s">
        <v>12</v>
      </c>
      <c r="AD925" s="24">
        <v>0.67100204163337696</v>
      </c>
    </row>
    <row r="926" spans="28:35" x14ac:dyDescent="0.2">
      <c r="AB926" t="str">
        <f t="shared" si="34"/>
        <v/>
      </c>
      <c r="AC926" s="24" t="s">
        <v>13</v>
      </c>
      <c r="AD926" s="24">
        <v>2.7042544676631405E-2</v>
      </c>
    </row>
    <row r="927" spans="28:35" ht="13.5" thickBot="1" x14ac:dyDescent="0.25">
      <c r="AB927" t="str">
        <f t="shared" si="34"/>
        <v/>
      </c>
      <c r="AC927" s="25" t="s">
        <v>14</v>
      </c>
      <c r="AD927" s="25">
        <v>12</v>
      </c>
    </row>
    <row r="928" spans="28:35" x14ac:dyDescent="0.2">
      <c r="AB928" t="str">
        <f t="shared" si="34"/>
        <v/>
      </c>
    </row>
    <row r="929" spans="28:35" ht="13.5" thickBot="1" x14ac:dyDescent="0.25">
      <c r="AB929" t="str">
        <f t="shared" si="34"/>
        <v/>
      </c>
      <c r="AC929" t="s">
        <v>15</v>
      </c>
    </row>
    <row r="930" spans="28:35" x14ac:dyDescent="0.2">
      <c r="AB930" t="str">
        <f t="shared" si="34"/>
        <v/>
      </c>
      <c r="AC930" s="26"/>
      <c r="AD930" s="26" t="s">
        <v>20</v>
      </c>
      <c r="AE930" s="26" t="s">
        <v>21</v>
      </c>
      <c r="AF930" s="26" t="s">
        <v>22</v>
      </c>
      <c r="AG930" s="26" t="s">
        <v>23</v>
      </c>
      <c r="AH930" s="26" t="s">
        <v>24</v>
      </c>
    </row>
    <row r="931" spans="28:35" x14ac:dyDescent="0.2">
      <c r="AB931" t="str">
        <f t="shared" si="34"/>
        <v/>
      </c>
      <c r="AC931" s="24" t="s">
        <v>16</v>
      </c>
      <c r="AD931" s="24">
        <v>1</v>
      </c>
      <c r="AE931" s="24">
        <v>1.7137893391776932E-2</v>
      </c>
      <c r="AF931" s="24">
        <v>1.7137893391776932E-2</v>
      </c>
      <c r="AG931" s="24">
        <v>23.434857938364495</v>
      </c>
      <c r="AH931" s="24">
        <v>6.805208407021418E-4</v>
      </c>
    </row>
    <row r="932" spans="28:35" x14ac:dyDescent="0.2">
      <c r="AB932" t="str">
        <f t="shared" si="34"/>
        <v/>
      </c>
      <c r="AC932" s="24" t="s">
        <v>17</v>
      </c>
      <c r="AD932" s="24">
        <v>10</v>
      </c>
      <c r="AE932" s="24">
        <v>7.3129922258760556E-3</v>
      </c>
      <c r="AF932" s="24">
        <v>7.3129922258760561E-4</v>
      </c>
      <c r="AG932" s="24"/>
      <c r="AH932" s="24"/>
    </row>
    <row r="933" spans="28:35" ht="13.5" thickBot="1" x14ac:dyDescent="0.25">
      <c r="AB933" t="str">
        <f t="shared" si="34"/>
        <v/>
      </c>
      <c r="AC933" s="25" t="s">
        <v>18</v>
      </c>
      <c r="AD933" s="25">
        <v>11</v>
      </c>
      <c r="AE933" s="25">
        <v>2.4450885617652986E-2</v>
      </c>
      <c r="AF933" s="25"/>
      <c r="AG933" s="25"/>
      <c r="AH933" s="25"/>
    </row>
    <row r="934" spans="28:35" ht="13.5" thickBot="1" x14ac:dyDescent="0.25">
      <c r="AB934" t="str">
        <f t="shared" si="34"/>
        <v/>
      </c>
    </row>
    <row r="935" spans="28:35" x14ac:dyDescent="0.2">
      <c r="AB935" t="str">
        <f t="shared" si="34"/>
        <v/>
      </c>
      <c r="AC935" s="26"/>
      <c r="AD935" s="26" t="s">
        <v>25</v>
      </c>
      <c r="AE935" s="26" t="s">
        <v>13</v>
      </c>
      <c r="AF935" s="26" t="s">
        <v>26</v>
      </c>
      <c r="AG935" s="26" t="s">
        <v>27</v>
      </c>
      <c r="AH935" s="26" t="s">
        <v>28</v>
      </c>
      <c r="AI935" s="26" t="s">
        <v>29</v>
      </c>
    </row>
    <row r="936" spans="28:35" x14ac:dyDescent="0.2">
      <c r="AB936" t="str">
        <f t="shared" si="34"/>
        <v/>
      </c>
      <c r="AC936" s="24" t="s">
        <v>19</v>
      </c>
      <c r="AD936" s="24">
        <v>-1.7545951377615718E-3</v>
      </c>
      <c r="AE936" s="24">
        <v>7.8837369569921475E-3</v>
      </c>
      <c r="AF936" s="24">
        <v>-0.22255881282358206</v>
      </c>
      <c r="AG936" s="24">
        <v>0.82835875232814193</v>
      </c>
      <c r="AH936" s="24">
        <v>-1.9320658790229251E-2</v>
      </c>
      <c r="AI936" s="24">
        <v>1.581146851470611E-2</v>
      </c>
    </row>
    <row r="937" spans="28:35" ht="13.5" thickBot="1" x14ac:dyDescent="0.25">
      <c r="AB937">
        <f t="shared" si="34"/>
        <v>0.67424958795598977</v>
      </c>
      <c r="AC937" s="25" t="s">
        <v>32</v>
      </c>
      <c r="AD937" s="25">
        <v>0.67424958795598977</v>
      </c>
      <c r="AE937" s="25">
        <v>0.13928024662867824</v>
      </c>
      <c r="AF937" s="25">
        <v>4.8409563041164203</v>
      </c>
      <c r="AG937" s="25">
        <v>6.8052084070214093E-4</v>
      </c>
      <c r="AH937" s="25">
        <v>0.3639138054257462</v>
      </c>
      <c r="AI937" s="25">
        <v>0.98458537048623329</v>
      </c>
    </row>
    <row r="938" spans="28:35" x14ac:dyDescent="0.2">
      <c r="AB938" t="str">
        <f t="shared" si="34"/>
        <v/>
      </c>
      <c r="AC938" t="s">
        <v>8</v>
      </c>
    </row>
    <row r="939" spans="28:35" ht="13.5" thickBot="1" x14ac:dyDescent="0.25">
      <c r="AB939" t="str">
        <f t="shared" si="34"/>
        <v/>
      </c>
    </row>
    <row r="940" spans="28:35" x14ac:dyDescent="0.2">
      <c r="AB940" t="str">
        <f t="shared" si="34"/>
        <v/>
      </c>
      <c r="AC940" s="27" t="s">
        <v>9</v>
      </c>
      <c r="AD940" s="27"/>
    </row>
    <row r="941" spans="28:35" x14ac:dyDescent="0.2">
      <c r="AB941" t="str">
        <f t="shared" si="34"/>
        <v/>
      </c>
      <c r="AC941" s="24" t="s">
        <v>10</v>
      </c>
      <c r="AD941" s="24">
        <v>0.72277599051555097</v>
      </c>
    </row>
    <row r="942" spans="28:35" x14ac:dyDescent="0.2">
      <c r="AB942" t="str">
        <f t="shared" si="34"/>
        <v/>
      </c>
      <c r="AC942" s="24" t="s">
        <v>11</v>
      </c>
      <c r="AD942" s="24">
        <v>0.52240513246573583</v>
      </c>
    </row>
    <row r="943" spans="28:35" x14ac:dyDescent="0.2">
      <c r="AB943" t="str">
        <f t="shared" si="34"/>
        <v/>
      </c>
      <c r="AC943" s="24" t="s">
        <v>12</v>
      </c>
      <c r="AD943" s="24">
        <v>0.47464564571230944</v>
      </c>
    </row>
    <row r="944" spans="28:35" x14ac:dyDescent="0.2">
      <c r="AB944" t="str">
        <f t="shared" si="34"/>
        <v/>
      </c>
      <c r="AC944" s="24" t="s">
        <v>13</v>
      </c>
      <c r="AD944" s="24">
        <v>2.6865600517368603E-2</v>
      </c>
    </row>
    <row r="945" spans="28:35" ht="13.5" thickBot="1" x14ac:dyDescent="0.25">
      <c r="AB945" t="str">
        <f t="shared" si="34"/>
        <v/>
      </c>
      <c r="AC945" s="25" t="s">
        <v>14</v>
      </c>
      <c r="AD945" s="25">
        <v>12</v>
      </c>
    </row>
    <row r="946" spans="28:35" x14ac:dyDescent="0.2">
      <c r="AB946" t="str">
        <f t="shared" si="34"/>
        <v/>
      </c>
    </row>
    <row r="947" spans="28:35" ht="13.5" thickBot="1" x14ac:dyDescent="0.25">
      <c r="AB947" t="str">
        <f t="shared" si="34"/>
        <v/>
      </c>
      <c r="AC947" t="s">
        <v>15</v>
      </c>
    </row>
    <row r="948" spans="28:35" x14ac:dyDescent="0.2">
      <c r="AB948" t="str">
        <f t="shared" si="34"/>
        <v/>
      </c>
      <c r="AC948" s="26"/>
      <c r="AD948" s="26" t="s">
        <v>20</v>
      </c>
      <c r="AE948" s="26" t="s">
        <v>21</v>
      </c>
      <c r="AF948" s="26" t="s">
        <v>22</v>
      </c>
      <c r="AG948" s="26" t="s">
        <v>23</v>
      </c>
      <c r="AH948" s="26" t="s">
        <v>24</v>
      </c>
    </row>
    <row r="949" spans="28:35" x14ac:dyDescent="0.2">
      <c r="AB949" t="str">
        <f t="shared" si="34"/>
        <v/>
      </c>
      <c r="AC949" s="24" t="s">
        <v>16</v>
      </c>
      <c r="AD949" s="24">
        <v>1</v>
      </c>
      <c r="AE949" s="24">
        <v>7.8947955814310661E-3</v>
      </c>
      <c r="AF949" s="24">
        <v>7.8947955814310661E-3</v>
      </c>
      <c r="AG949" s="24">
        <v>10.938248460726118</v>
      </c>
      <c r="AH949" s="24">
        <v>7.9152902867921475E-3</v>
      </c>
    </row>
    <row r="950" spans="28:35" x14ac:dyDescent="0.2">
      <c r="AB950" t="str">
        <f t="shared" si="34"/>
        <v/>
      </c>
      <c r="AC950" s="24" t="s">
        <v>17</v>
      </c>
      <c r="AD950" s="24">
        <v>10</v>
      </c>
      <c r="AE950" s="24">
        <v>7.2176049115883611E-3</v>
      </c>
      <c r="AF950" s="24">
        <v>7.2176049115883615E-4</v>
      </c>
      <c r="AG950" s="24"/>
      <c r="AH950" s="24"/>
    </row>
    <row r="951" spans="28:35" ht="13.5" thickBot="1" x14ac:dyDescent="0.25">
      <c r="AB951" t="str">
        <f t="shared" si="34"/>
        <v/>
      </c>
      <c r="AC951" s="25" t="s">
        <v>18</v>
      </c>
      <c r="AD951" s="25">
        <v>11</v>
      </c>
      <c r="AE951" s="25">
        <v>1.5112400493019427E-2</v>
      </c>
      <c r="AF951" s="25"/>
      <c r="AG951" s="25"/>
      <c r="AH951" s="25"/>
    </row>
    <row r="952" spans="28:35" ht="13.5" thickBot="1" x14ac:dyDescent="0.25">
      <c r="AB952" t="str">
        <f t="shared" si="34"/>
        <v/>
      </c>
    </row>
    <row r="953" spans="28:35" x14ac:dyDescent="0.2">
      <c r="AB953" t="str">
        <f t="shared" si="34"/>
        <v/>
      </c>
      <c r="AC953" s="26"/>
      <c r="AD953" s="26" t="s">
        <v>25</v>
      </c>
      <c r="AE953" s="26" t="s">
        <v>13</v>
      </c>
      <c r="AF953" s="26" t="s">
        <v>26</v>
      </c>
      <c r="AG953" s="26" t="s">
        <v>27</v>
      </c>
      <c r="AH953" s="26" t="s">
        <v>28</v>
      </c>
      <c r="AI953" s="26" t="s">
        <v>29</v>
      </c>
    </row>
    <row r="954" spans="28:35" x14ac:dyDescent="0.2">
      <c r="AB954" t="str">
        <f t="shared" si="34"/>
        <v/>
      </c>
      <c r="AC954" s="24" t="s">
        <v>19</v>
      </c>
      <c r="AD954" s="24">
        <v>-1.6534754452543511E-3</v>
      </c>
      <c r="AE954" s="24">
        <v>7.7555865292828303E-3</v>
      </c>
      <c r="AF954" s="24">
        <v>-0.2131979881871359</v>
      </c>
      <c r="AG954" s="24">
        <v>0.83545617839555397</v>
      </c>
      <c r="AH954" s="24">
        <v>-1.8934002101432944E-2</v>
      </c>
      <c r="AI954" s="24">
        <v>1.5627051210924239E-2</v>
      </c>
    </row>
    <row r="955" spans="28:35" ht="13.5" thickBot="1" x14ac:dyDescent="0.25">
      <c r="AB955">
        <f t="shared" si="34"/>
        <v>0.6184112836418012</v>
      </c>
      <c r="AC955" s="25" t="s">
        <v>32</v>
      </c>
      <c r="AD955" s="25">
        <v>0.6184112836418012</v>
      </c>
      <c r="AE955" s="25">
        <v>0.18698359834036241</v>
      </c>
      <c r="AF955" s="25">
        <v>3.3073022935205247</v>
      </c>
      <c r="AG955" s="25">
        <v>7.9152902867921406E-3</v>
      </c>
      <c r="AH955" s="25">
        <v>0.20178579139968</v>
      </c>
      <c r="AI955" s="25">
        <v>1.0350367758839223</v>
      </c>
    </row>
    <row r="956" spans="28:35" x14ac:dyDescent="0.2">
      <c r="AB956" t="str">
        <f t="shared" si="34"/>
        <v/>
      </c>
      <c r="AC956" t="s">
        <v>8</v>
      </c>
    </row>
    <row r="957" spans="28:35" ht="13.5" thickBot="1" x14ac:dyDescent="0.25">
      <c r="AB957" t="str">
        <f t="shared" si="34"/>
        <v/>
      </c>
    </row>
    <row r="958" spans="28:35" x14ac:dyDescent="0.2">
      <c r="AB958" t="str">
        <f t="shared" si="34"/>
        <v/>
      </c>
      <c r="AC958" s="27" t="s">
        <v>9</v>
      </c>
      <c r="AD958" s="27"/>
    </row>
    <row r="959" spans="28:35" x14ac:dyDescent="0.2">
      <c r="AB959" t="str">
        <f t="shared" si="34"/>
        <v/>
      </c>
      <c r="AC959" s="24" t="s">
        <v>10</v>
      </c>
      <c r="AD959" s="24">
        <v>0.79395124993926114</v>
      </c>
    </row>
    <row r="960" spans="28:35" x14ac:dyDescent="0.2">
      <c r="AB960" t="str">
        <f t="shared" si="34"/>
        <v/>
      </c>
      <c r="AC960" s="24" t="s">
        <v>11</v>
      </c>
      <c r="AD960" s="24">
        <v>0.63035858728011507</v>
      </c>
    </row>
    <row r="961" spans="28:35" x14ac:dyDescent="0.2">
      <c r="AB961" t="str">
        <f t="shared" si="34"/>
        <v/>
      </c>
      <c r="AC961" s="24" t="s">
        <v>12</v>
      </c>
      <c r="AD961" s="24">
        <v>0.59339444600812663</v>
      </c>
    </row>
    <row r="962" spans="28:35" x14ac:dyDescent="0.2">
      <c r="AB962" t="str">
        <f t="shared" si="34"/>
        <v/>
      </c>
      <c r="AC962" s="24" t="s">
        <v>13</v>
      </c>
      <c r="AD962" s="24">
        <v>2.3166258723771579E-2</v>
      </c>
    </row>
    <row r="963" spans="28:35" ht="13.5" thickBot="1" x14ac:dyDescent="0.25">
      <c r="AB963" t="str">
        <f t="shared" ref="AB963:AB1026" si="35">IF(AC963="X Variable 1", AD963, "")</f>
        <v/>
      </c>
      <c r="AC963" s="25" t="s">
        <v>14</v>
      </c>
      <c r="AD963" s="25">
        <v>12</v>
      </c>
    </row>
    <row r="964" spans="28:35" x14ac:dyDescent="0.2">
      <c r="AB964" t="str">
        <f t="shared" si="35"/>
        <v/>
      </c>
    </row>
    <row r="965" spans="28:35" ht="13.5" thickBot="1" x14ac:dyDescent="0.25">
      <c r="AB965" t="str">
        <f t="shared" si="35"/>
        <v/>
      </c>
      <c r="AC965" t="s">
        <v>15</v>
      </c>
    </row>
    <row r="966" spans="28:35" x14ac:dyDescent="0.2">
      <c r="AB966" t="str">
        <f t="shared" si="35"/>
        <v/>
      </c>
      <c r="AC966" s="26"/>
      <c r="AD966" s="26" t="s">
        <v>20</v>
      </c>
      <c r="AE966" s="26" t="s">
        <v>21</v>
      </c>
      <c r="AF966" s="26" t="s">
        <v>22</v>
      </c>
      <c r="AG966" s="26" t="s">
        <v>23</v>
      </c>
      <c r="AH966" s="26" t="s">
        <v>24</v>
      </c>
    </row>
    <row r="967" spans="28:35" x14ac:dyDescent="0.2">
      <c r="AB967" t="str">
        <f t="shared" si="35"/>
        <v/>
      </c>
      <c r="AC967" s="24" t="s">
        <v>16</v>
      </c>
      <c r="AD967" s="24">
        <v>1</v>
      </c>
      <c r="AE967" s="24">
        <v>9.1520599595657087E-3</v>
      </c>
      <c r="AF967" s="24">
        <v>9.1520599595657087E-3</v>
      </c>
      <c r="AG967" s="24">
        <v>17.0532458103606</v>
      </c>
      <c r="AH967" s="24">
        <v>2.0456339332793833E-3</v>
      </c>
    </row>
    <row r="968" spans="28:35" x14ac:dyDescent="0.2">
      <c r="AB968" t="str">
        <f t="shared" si="35"/>
        <v/>
      </c>
      <c r="AC968" s="24" t="s">
        <v>17</v>
      </c>
      <c r="AD968" s="24">
        <v>10</v>
      </c>
      <c r="AE968" s="24">
        <v>5.3667554325672294E-3</v>
      </c>
      <c r="AF968" s="24">
        <v>5.3667554325672294E-4</v>
      </c>
      <c r="AG968" s="24"/>
      <c r="AH968" s="24"/>
    </row>
    <row r="969" spans="28:35" ht="13.5" thickBot="1" x14ac:dyDescent="0.25">
      <c r="AB969" t="str">
        <f t="shared" si="35"/>
        <v/>
      </c>
      <c r="AC969" s="25" t="s">
        <v>18</v>
      </c>
      <c r="AD969" s="25">
        <v>11</v>
      </c>
      <c r="AE969" s="25">
        <v>1.4518815392132938E-2</v>
      </c>
      <c r="AF969" s="25"/>
      <c r="AG969" s="25"/>
      <c r="AH969" s="25"/>
    </row>
    <row r="970" spans="28:35" ht="13.5" thickBot="1" x14ac:dyDescent="0.25">
      <c r="AB970" t="str">
        <f t="shared" si="35"/>
        <v/>
      </c>
    </row>
    <row r="971" spans="28:35" x14ac:dyDescent="0.2">
      <c r="AB971" t="str">
        <f t="shared" si="35"/>
        <v/>
      </c>
      <c r="AC971" s="26"/>
      <c r="AD971" s="26" t="s">
        <v>25</v>
      </c>
      <c r="AE971" s="26" t="s">
        <v>13</v>
      </c>
      <c r="AF971" s="26" t="s">
        <v>26</v>
      </c>
      <c r="AG971" s="26" t="s">
        <v>27</v>
      </c>
      <c r="AH971" s="26" t="s">
        <v>28</v>
      </c>
      <c r="AI971" s="26" t="s">
        <v>29</v>
      </c>
    </row>
    <row r="972" spans="28:35" x14ac:dyDescent="0.2">
      <c r="AB972" t="str">
        <f t="shared" si="35"/>
        <v/>
      </c>
      <c r="AC972" s="24" t="s">
        <v>19</v>
      </c>
      <c r="AD972" s="24">
        <v>6.4087042129018501E-4</v>
      </c>
      <c r="AE972" s="24">
        <v>6.704078548445006E-3</v>
      </c>
      <c r="AF972" s="24">
        <v>9.5594109862992771E-2</v>
      </c>
      <c r="AG972" s="24">
        <v>0.92573147274499834</v>
      </c>
      <c r="AH972" s="24">
        <v>-1.4296750044177282E-2</v>
      </c>
      <c r="AI972" s="24">
        <v>1.5578490886757652E-2</v>
      </c>
    </row>
    <row r="973" spans="28:35" ht="13.5" thickBot="1" x14ac:dyDescent="0.25">
      <c r="AB973">
        <f t="shared" si="35"/>
        <v>0.64324865780619445</v>
      </c>
      <c r="AC973" s="25" t="s">
        <v>32</v>
      </c>
      <c r="AD973" s="25">
        <v>0.64324865780619445</v>
      </c>
      <c r="AE973" s="25">
        <v>0.15576696662358977</v>
      </c>
      <c r="AF973" s="25">
        <v>4.1295575804631426</v>
      </c>
      <c r="AG973" s="25">
        <v>2.0456339332793833E-3</v>
      </c>
      <c r="AH973" s="25">
        <v>0.29617816755664106</v>
      </c>
      <c r="AI973" s="25">
        <v>0.99031914805574783</v>
      </c>
    </row>
    <row r="974" spans="28:35" x14ac:dyDescent="0.2">
      <c r="AB974" t="str">
        <f t="shared" si="35"/>
        <v/>
      </c>
      <c r="AC974" t="s">
        <v>8</v>
      </c>
    </row>
    <row r="975" spans="28:35" ht="13.5" thickBot="1" x14ac:dyDescent="0.25">
      <c r="AB975" t="str">
        <f t="shared" si="35"/>
        <v/>
      </c>
    </row>
    <row r="976" spans="28:35" x14ac:dyDescent="0.2">
      <c r="AB976" t="str">
        <f t="shared" si="35"/>
        <v/>
      </c>
      <c r="AC976" s="27" t="s">
        <v>9</v>
      </c>
      <c r="AD976" s="27"/>
    </row>
    <row r="977" spans="28:35" x14ac:dyDescent="0.2">
      <c r="AB977" t="str">
        <f t="shared" si="35"/>
        <v/>
      </c>
      <c r="AC977" s="24" t="s">
        <v>10</v>
      </c>
      <c r="AD977" s="24">
        <v>0.78808654100783704</v>
      </c>
    </row>
    <row r="978" spans="28:35" x14ac:dyDescent="0.2">
      <c r="AB978" t="str">
        <f t="shared" si="35"/>
        <v/>
      </c>
      <c r="AC978" s="24" t="s">
        <v>11</v>
      </c>
      <c r="AD978" s="24">
        <v>0.62108039611769728</v>
      </c>
    </row>
    <row r="979" spans="28:35" x14ac:dyDescent="0.2">
      <c r="AB979" t="str">
        <f t="shared" si="35"/>
        <v/>
      </c>
      <c r="AC979" s="24" t="s">
        <v>12</v>
      </c>
      <c r="AD979" s="24">
        <v>0.58318843572946699</v>
      </c>
    </row>
    <row r="980" spans="28:35" x14ac:dyDescent="0.2">
      <c r="AB980" t="str">
        <f t="shared" si="35"/>
        <v/>
      </c>
      <c r="AC980" s="24" t="s">
        <v>13</v>
      </c>
      <c r="AD980" s="24">
        <v>2.3346444645391953E-2</v>
      </c>
    </row>
    <row r="981" spans="28:35" ht="13.5" thickBot="1" x14ac:dyDescent="0.25">
      <c r="AB981" t="str">
        <f t="shared" si="35"/>
        <v/>
      </c>
      <c r="AC981" s="25" t="s">
        <v>14</v>
      </c>
      <c r="AD981" s="25">
        <v>12</v>
      </c>
    </row>
    <row r="982" spans="28:35" x14ac:dyDescent="0.2">
      <c r="AB982" t="str">
        <f t="shared" si="35"/>
        <v/>
      </c>
    </row>
    <row r="983" spans="28:35" ht="13.5" thickBot="1" x14ac:dyDescent="0.25">
      <c r="AB983" t="str">
        <f t="shared" si="35"/>
        <v/>
      </c>
      <c r="AC983" t="s">
        <v>15</v>
      </c>
    </row>
    <row r="984" spans="28:35" x14ac:dyDescent="0.2">
      <c r="AB984" t="str">
        <f t="shared" si="35"/>
        <v/>
      </c>
      <c r="AC984" s="26"/>
      <c r="AD984" s="26" t="s">
        <v>20</v>
      </c>
      <c r="AE984" s="26" t="s">
        <v>21</v>
      </c>
      <c r="AF984" s="26" t="s">
        <v>22</v>
      </c>
      <c r="AG984" s="26" t="s">
        <v>23</v>
      </c>
      <c r="AH984" s="26" t="s">
        <v>24</v>
      </c>
    </row>
    <row r="985" spans="28:35" x14ac:dyDescent="0.2">
      <c r="AB985" t="str">
        <f t="shared" si="35"/>
        <v/>
      </c>
      <c r="AC985" s="24" t="s">
        <v>16</v>
      </c>
      <c r="AD985" s="24">
        <v>1</v>
      </c>
      <c r="AE985" s="24">
        <v>8.9339239652343472E-3</v>
      </c>
      <c r="AF985" s="24">
        <v>8.9339239652343472E-3</v>
      </c>
      <c r="AG985" s="24">
        <v>16.390822479340841</v>
      </c>
      <c r="AH985" s="24">
        <v>2.328966116809886E-3</v>
      </c>
    </row>
    <row r="986" spans="28:35" x14ac:dyDescent="0.2">
      <c r="AB986" t="str">
        <f t="shared" si="35"/>
        <v/>
      </c>
      <c r="AC986" s="24" t="s">
        <v>17</v>
      </c>
      <c r="AD986" s="24">
        <v>10</v>
      </c>
      <c r="AE986" s="24">
        <v>5.4505647758035054E-3</v>
      </c>
      <c r="AF986" s="24">
        <v>5.4505647758035052E-4</v>
      </c>
      <c r="AG986" s="24"/>
      <c r="AH986" s="24"/>
    </row>
    <row r="987" spans="28:35" ht="13.5" thickBot="1" x14ac:dyDescent="0.25">
      <c r="AB987" t="str">
        <f t="shared" si="35"/>
        <v/>
      </c>
      <c r="AC987" s="25" t="s">
        <v>18</v>
      </c>
      <c r="AD987" s="25">
        <v>11</v>
      </c>
      <c r="AE987" s="25">
        <v>1.4384488741037853E-2</v>
      </c>
      <c r="AF987" s="25"/>
      <c r="AG987" s="25"/>
      <c r="AH987" s="25"/>
    </row>
    <row r="988" spans="28:35" ht="13.5" thickBot="1" x14ac:dyDescent="0.25">
      <c r="AB988" t="str">
        <f t="shared" si="35"/>
        <v/>
      </c>
    </row>
    <row r="989" spans="28:35" x14ac:dyDescent="0.2">
      <c r="AB989" t="str">
        <f t="shared" si="35"/>
        <v/>
      </c>
      <c r="AC989" s="26"/>
      <c r="AD989" s="26" t="s">
        <v>25</v>
      </c>
      <c r="AE989" s="26" t="s">
        <v>13</v>
      </c>
      <c r="AF989" s="26" t="s">
        <v>26</v>
      </c>
      <c r="AG989" s="26" t="s">
        <v>27</v>
      </c>
      <c r="AH989" s="26" t="s">
        <v>28</v>
      </c>
      <c r="AI989" s="26" t="s">
        <v>29</v>
      </c>
    </row>
    <row r="990" spans="28:35" x14ac:dyDescent="0.2">
      <c r="AB990" t="str">
        <f t="shared" si="35"/>
        <v/>
      </c>
      <c r="AC990" s="24" t="s">
        <v>19</v>
      </c>
      <c r="AD990" s="24">
        <v>4.1107438317361479E-4</v>
      </c>
      <c r="AE990" s="24">
        <v>6.7443848742396693E-3</v>
      </c>
      <c r="AF990" s="24">
        <v>6.0950611633052362E-2</v>
      </c>
      <c r="AG990" s="24">
        <v>0.95259949410949707</v>
      </c>
      <c r="AH990" s="24">
        <v>-1.4616354188318774E-2</v>
      </c>
      <c r="AI990" s="24">
        <v>1.5438502954666004E-2</v>
      </c>
    </row>
    <row r="991" spans="28:35" ht="13.5" thickBot="1" x14ac:dyDescent="0.25">
      <c r="AB991">
        <f t="shared" si="35"/>
        <v>0.59772007522863568</v>
      </c>
      <c r="AC991" s="25" t="s">
        <v>32</v>
      </c>
      <c r="AD991" s="25">
        <v>0.59772007522863568</v>
      </c>
      <c r="AE991" s="25">
        <v>0.14763776739496678</v>
      </c>
      <c r="AF991" s="25">
        <v>4.0485580740975964</v>
      </c>
      <c r="AG991" s="25">
        <v>2.328966116809889E-3</v>
      </c>
      <c r="AH991" s="25">
        <v>0.26876257275031101</v>
      </c>
      <c r="AI991" s="25">
        <v>0.92667757770696035</v>
      </c>
    </row>
    <row r="992" spans="28:35" x14ac:dyDescent="0.2">
      <c r="AB992" t="str">
        <f t="shared" si="35"/>
        <v/>
      </c>
      <c r="AC992" t="s">
        <v>8</v>
      </c>
    </row>
    <row r="993" spans="28:35" ht="13.5" thickBot="1" x14ac:dyDescent="0.25">
      <c r="AB993" t="str">
        <f t="shared" si="35"/>
        <v/>
      </c>
    </row>
    <row r="994" spans="28:35" x14ac:dyDescent="0.2">
      <c r="AB994" t="str">
        <f t="shared" si="35"/>
        <v/>
      </c>
      <c r="AC994" s="27" t="s">
        <v>9</v>
      </c>
      <c r="AD994" s="27"/>
    </row>
    <row r="995" spans="28:35" x14ac:dyDescent="0.2">
      <c r="AB995" t="str">
        <f t="shared" si="35"/>
        <v/>
      </c>
      <c r="AC995" s="24" t="s">
        <v>10</v>
      </c>
      <c r="AD995" s="24">
        <v>0.81941997829848701</v>
      </c>
    </row>
    <row r="996" spans="28:35" x14ac:dyDescent="0.2">
      <c r="AB996" t="str">
        <f t="shared" si="35"/>
        <v/>
      </c>
      <c r="AC996" s="24" t="s">
        <v>11</v>
      </c>
      <c r="AD996" s="24">
        <v>0.67144910083469289</v>
      </c>
    </row>
    <row r="997" spans="28:35" x14ac:dyDescent="0.2">
      <c r="AB997" t="str">
        <f t="shared" si="35"/>
        <v/>
      </c>
      <c r="AC997" s="24" t="s">
        <v>12</v>
      </c>
      <c r="AD997" s="24">
        <v>0.63859401091816215</v>
      </c>
    </row>
    <row r="998" spans="28:35" x14ac:dyDescent="0.2">
      <c r="AB998" t="str">
        <f t="shared" si="35"/>
        <v/>
      </c>
      <c r="AC998" s="24" t="s">
        <v>13</v>
      </c>
      <c r="AD998" s="24">
        <v>2.2046141721581328E-2</v>
      </c>
    </row>
    <row r="999" spans="28:35" ht="13.5" thickBot="1" x14ac:dyDescent="0.25">
      <c r="AB999" t="str">
        <f t="shared" si="35"/>
        <v/>
      </c>
      <c r="AC999" s="25" t="s">
        <v>14</v>
      </c>
      <c r="AD999" s="25">
        <v>12</v>
      </c>
    </row>
    <row r="1000" spans="28:35" x14ac:dyDescent="0.2">
      <c r="AB1000" t="str">
        <f t="shared" si="35"/>
        <v/>
      </c>
    </row>
    <row r="1001" spans="28:35" ht="13.5" thickBot="1" x14ac:dyDescent="0.25">
      <c r="AB1001" t="str">
        <f t="shared" si="35"/>
        <v/>
      </c>
      <c r="AC1001" t="s">
        <v>15</v>
      </c>
    </row>
    <row r="1002" spans="28:35" x14ac:dyDescent="0.2">
      <c r="AB1002" t="str">
        <f t="shared" si="35"/>
        <v/>
      </c>
      <c r="AC1002" s="26"/>
      <c r="AD1002" s="26" t="s">
        <v>20</v>
      </c>
      <c r="AE1002" s="26" t="s">
        <v>21</v>
      </c>
      <c r="AF1002" s="26" t="s">
        <v>22</v>
      </c>
      <c r="AG1002" s="26" t="s">
        <v>23</v>
      </c>
      <c r="AH1002" s="26" t="s">
        <v>24</v>
      </c>
    </row>
    <row r="1003" spans="28:35" x14ac:dyDescent="0.2">
      <c r="AB1003" t="str">
        <f t="shared" si="35"/>
        <v/>
      </c>
      <c r="AC1003" s="24" t="s">
        <v>16</v>
      </c>
      <c r="AD1003" s="24">
        <v>1</v>
      </c>
      <c r="AE1003" s="24">
        <v>9.9328900074848354E-3</v>
      </c>
      <c r="AF1003" s="24">
        <v>9.9328900074848354E-3</v>
      </c>
      <c r="AG1003" s="24">
        <v>20.436684317118843</v>
      </c>
      <c r="AH1003" s="24">
        <v>1.1071591545518404E-3</v>
      </c>
    </row>
    <row r="1004" spans="28:35" x14ac:dyDescent="0.2">
      <c r="AB1004" t="str">
        <f t="shared" si="35"/>
        <v/>
      </c>
      <c r="AC1004" s="24" t="s">
        <v>17</v>
      </c>
      <c r="AD1004" s="24">
        <v>10</v>
      </c>
      <c r="AE1004" s="24">
        <v>4.8603236480804874E-3</v>
      </c>
      <c r="AF1004" s="24">
        <v>4.8603236480804874E-4</v>
      </c>
      <c r="AG1004" s="24"/>
      <c r="AH1004" s="24"/>
    </row>
    <row r="1005" spans="28:35" ht="13.5" thickBot="1" x14ac:dyDescent="0.25">
      <c r="AB1005" t="str">
        <f t="shared" si="35"/>
        <v/>
      </c>
      <c r="AC1005" s="25" t="s">
        <v>18</v>
      </c>
      <c r="AD1005" s="25">
        <v>11</v>
      </c>
      <c r="AE1005" s="25">
        <v>1.4793213655565324E-2</v>
      </c>
      <c r="AF1005" s="25"/>
      <c r="AG1005" s="25"/>
      <c r="AH1005" s="25"/>
    </row>
    <row r="1006" spans="28:35" ht="13.5" thickBot="1" x14ac:dyDescent="0.25">
      <c r="AB1006" t="str">
        <f t="shared" si="35"/>
        <v/>
      </c>
    </row>
    <row r="1007" spans="28:35" x14ac:dyDescent="0.2">
      <c r="AB1007" t="str">
        <f t="shared" si="35"/>
        <v/>
      </c>
      <c r="AC1007" s="26"/>
      <c r="AD1007" s="26" t="s">
        <v>25</v>
      </c>
      <c r="AE1007" s="26" t="s">
        <v>13</v>
      </c>
      <c r="AF1007" s="26" t="s">
        <v>26</v>
      </c>
      <c r="AG1007" s="26" t="s">
        <v>27</v>
      </c>
      <c r="AH1007" s="26" t="s">
        <v>28</v>
      </c>
      <c r="AI1007" s="26" t="s">
        <v>29</v>
      </c>
    </row>
    <row r="1008" spans="28:35" x14ac:dyDescent="0.2">
      <c r="AB1008" t="str">
        <f t="shared" si="35"/>
        <v/>
      </c>
      <c r="AC1008" s="24" t="s">
        <v>19</v>
      </c>
      <c r="AD1008" s="24">
        <v>-8.8256211918454758E-4</v>
      </c>
      <c r="AE1008" s="24">
        <v>6.4060892171353863E-3</v>
      </c>
      <c r="AF1008" s="24">
        <v>-0.13776925192109693</v>
      </c>
      <c r="AG1008" s="24">
        <v>0.89315735928056394</v>
      </c>
      <c r="AH1008" s="24">
        <v>-1.5156220863187101E-2</v>
      </c>
      <c r="AI1008" s="24">
        <v>1.3391096624818006E-2</v>
      </c>
    </row>
    <row r="1009" spans="28:35" ht="13.5" thickBot="1" x14ac:dyDescent="0.25">
      <c r="AB1009">
        <f t="shared" si="35"/>
        <v>0.6368779816473199</v>
      </c>
      <c r="AC1009" s="25" t="s">
        <v>32</v>
      </c>
      <c r="AD1009" s="25">
        <v>0.6368779816473199</v>
      </c>
      <c r="AE1009" s="25">
        <v>0.14088054282236331</v>
      </c>
      <c r="AF1009" s="25">
        <v>4.5206951143733258</v>
      </c>
      <c r="AG1009" s="25">
        <v>1.1071591545518378E-3</v>
      </c>
      <c r="AH1009" s="25">
        <v>0.32297651637621044</v>
      </c>
      <c r="AI1009" s="25">
        <v>0.95077944691842942</v>
      </c>
    </row>
    <row r="1010" spans="28:35" x14ac:dyDescent="0.2">
      <c r="AB1010" t="str">
        <f t="shared" si="35"/>
        <v/>
      </c>
      <c r="AC1010" t="s">
        <v>8</v>
      </c>
    </row>
    <row r="1011" spans="28:35" ht="13.5" thickBot="1" x14ac:dyDescent="0.25">
      <c r="AB1011" t="str">
        <f t="shared" si="35"/>
        <v/>
      </c>
    </row>
    <row r="1012" spans="28:35" x14ac:dyDescent="0.2">
      <c r="AB1012" t="str">
        <f t="shared" si="35"/>
        <v/>
      </c>
      <c r="AC1012" s="27" t="s">
        <v>9</v>
      </c>
      <c r="AD1012" s="27"/>
    </row>
    <row r="1013" spans="28:35" x14ac:dyDescent="0.2">
      <c r="AB1013" t="str">
        <f t="shared" si="35"/>
        <v/>
      </c>
      <c r="AC1013" s="24" t="s">
        <v>10</v>
      </c>
      <c r="AD1013" s="24">
        <v>0.82373172070334211</v>
      </c>
    </row>
    <row r="1014" spans="28:35" x14ac:dyDescent="0.2">
      <c r="AB1014" t="str">
        <f t="shared" si="35"/>
        <v/>
      </c>
      <c r="AC1014" s="24" t="s">
        <v>11</v>
      </c>
      <c r="AD1014" s="24">
        <v>0.67853394769288877</v>
      </c>
    </row>
    <row r="1015" spans="28:35" x14ac:dyDescent="0.2">
      <c r="AB1015" t="str">
        <f t="shared" si="35"/>
        <v/>
      </c>
      <c r="AC1015" s="24" t="s">
        <v>12</v>
      </c>
      <c r="AD1015" s="24">
        <v>0.64638734246217766</v>
      </c>
    </row>
    <row r="1016" spans="28:35" x14ac:dyDescent="0.2">
      <c r="AB1016" t="str">
        <f t="shared" si="35"/>
        <v/>
      </c>
      <c r="AC1016" s="24" t="s">
        <v>13</v>
      </c>
      <c r="AD1016" s="24">
        <v>2.1701186779680078E-2</v>
      </c>
    </row>
    <row r="1017" spans="28:35" ht="13.5" thickBot="1" x14ac:dyDescent="0.25">
      <c r="AB1017" t="str">
        <f t="shared" si="35"/>
        <v/>
      </c>
      <c r="AC1017" s="25" t="s">
        <v>14</v>
      </c>
      <c r="AD1017" s="25">
        <v>12</v>
      </c>
    </row>
    <row r="1018" spans="28:35" x14ac:dyDescent="0.2">
      <c r="AB1018" t="str">
        <f t="shared" si="35"/>
        <v/>
      </c>
    </row>
    <row r="1019" spans="28:35" ht="13.5" thickBot="1" x14ac:dyDescent="0.25">
      <c r="AB1019" t="str">
        <f t="shared" si="35"/>
        <v/>
      </c>
      <c r="AC1019" t="s">
        <v>15</v>
      </c>
    </row>
    <row r="1020" spans="28:35" x14ac:dyDescent="0.2">
      <c r="AB1020" t="str">
        <f t="shared" si="35"/>
        <v/>
      </c>
      <c r="AC1020" s="26"/>
      <c r="AD1020" s="26" t="s">
        <v>20</v>
      </c>
      <c r="AE1020" s="26" t="s">
        <v>21</v>
      </c>
      <c r="AF1020" s="26" t="s">
        <v>22</v>
      </c>
      <c r="AG1020" s="26" t="s">
        <v>23</v>
      </c>
      <c r="AH1020" s="26" t="s">
        <v>24</v>
      </c>
    </row>
    <row r="1021" spans="28:35" x14ac:dyDescent="0.2">
      <c r="AB1021" t="str">
        <f t="shared" si="35"/>
        <v/>
      </c>
      <c r="AC1021" s="24" t="s">
        <v>16</v>
      </c>
      <c r="AD1021" s="24">
        <v>1</v>
      </c>
      <c r="AE1021" s="24">
        <v>9.9403902223112982E-3</v>
      </c>
      <c r="AF1021" s="24">
        <v>9.9403902223112982E-3</v>
      </c>
      <c r="AG1021" s="24">
        <v>21.107483755225704</v>
      </c>
      <c r="AH1021" s="24">
        <v>9.8873184227588626E-4</v>
      </c>
    </row>
    <row r="1022" spans="28:35" x14ac:dyDescent="0.2">
      <c r="AB1022" t="str">
        <f t="shared" si="35"/>
        <v/>
      </c>
      <c r="AC1022" s="24" t="s">
        <v>17</v>
      </c>
      <c r="AD1022" s="24">
        <v>10</v>
      </c>
      <c r="AE1022" s="24">
        <v>4.7094150764656149E-3</v>
      </c>
      <c r="AF1022" s="24">
        <v>4.7094150764656151E-4</v>
      </c>
      <c r="AG1022" s="24"/>
      <c r="AH1022" s="24"/>
    </row>
    <row r="1023" spans="28:35" ht="13.5" thickBot="1" x14ac:dyDescent="0.25">
      <c r="AB1023" t="str">
        <f t="shared" si="35"/>
        <v/>
      </c>
      <c r="AC1023" s="25" t="s">
        <v>18</v>
      </c>
      <c r="AD1023" s="25">
        <v>11</v>
      </c>
      <c r="AE1023" s="25">
        <v>1.4649805298776913E-2</v>
      </c>
      <c r="AF1023" s="25"/>
      <c r="AG1023" s="25"/>
      <c r="AH1023" s="25"/>
    </row>
    <row r="1024" spans="28:35" ht="13.5" thickBot="1" x14ac:dyDescent="0.25">
      <c r="AB1024" t="str">
        <f t="shared" si="35"/>
        <v/>
      </c>
    </row>
    <row r="1025" spans="28:35" x14ac:dyDescent="0.2">
      <c r="AB1025" t="str">
        <f t="shared" si="35"/>
        <v/>
      </c>
      <c r="AC1025" s="26"/>
      <c r="AD1025" s="26" t="s">
        <v>25</v>
      </c>
      <c r="AE1025" s="26" t="s">
        <v>13</v>
      </c>
      <c r="AF1025" s="26" t="s">
        <v>26</v>
      </c>
      <c r="AG1025" s="26" t="s">
        <v>27</v>
      </c>
      <c r="AH1025" s="26" t="s">
        <v>28</v>
      </c>
      <c r="AI1025" s="26" t="s">
        <v>29</v>
      </c>
    </row>
    <row r="1026" spans="28:35" x14ac:dyDescent="0.2">
      <c r="AB1026" t="str">
        <f t="shared" si="35"/>
        <v/>
      </c>
      <c r="AC1026" s="24" t="s">
        <v>19</v>
      </c>
      <c r="AD1026" s="24">
        <v>2.8721916560962291E-3</v>
      </c>
      <c r="AE1026" s="24">
        <v>6.2665928758680366E-3</v>
      </c>
      <c r="AF1026" s="24">
        <v>0.45833385269956262</v>
      </c>
      <c r="AG1026" s="24">
        <v>0.65651146860447918</v>
      </c>
      <c r="AH1026" s="24">
        <v>-1.1090649816432631E-2</v>
      </c>
      <c r="AI1026" s="24">
        <v>1.6835033128625089E-2</v>
      </c>
    </row>
    <row r="1027" spans="28:35" ht="13.5" thickBot="1" x14ac:dyDescent="0.25">
      <c r="AB1027">
        <f t="shared" ref="AB1027:AB1090" si="36">IF(AC1027="X Variable 1", AD1027, "")</f>
        <v>0.71556267843156784</v>
      </c>
      <c r="AC1027" s="25" t="s">
        <v>32</v>
      </c>
      <c r="AD1027" s="25">
        <v>0.71556267843156784</v>
      </c>
      <c r="AE1027" s="25">
        <v>0.15575049986559514</v>
      </c>
      <c r="AF1027" s="25">
        <v>4.5942881663241053</v>
      </c>
      <c r="AG1027" s="25">
        <v>9.8873184227588604E-4</v>
      </c>
      <c r="AH1027" s="25">
        <v>0.36852887841161769</v>
      </c>
      <c r="AI1027" s="25">
        <v>1.0625964784515181</v>
      </c>
    </row>
    <row r="1028" spans="28:35" x14ac:dyDescent="0.2">
      <c r="AB1028" t="str">
        <f t="shared" si="36"/>
        <v/>
      </c>
      <c r="AC1028" t="s">
        <v>8</v>
      </c>
    </row>
    <row r="1029" spans="28:35" ht="13.5" thickBot="1" x14ac:dyDescent="0.25">
      <c r="AB1029" t="str">
        <f t="shared" si="36"/>
        <v/>
      </c>
    </row>
    <row r="1030" spans="28:35" x14ac:dyDescent="0.2">
      <c r="AB1030" t="str">
        <f t="shared" si="36"/>
        <v/>
      </c>
      <c r="AC1030" s="27" t="s">
        <v>9</v>
      </c>
      <c r="AD1030" s="27"/>
    </row>
    <row r="1031" spans="28:35" x14ac:dyDescent="0.2">
      <c r="AB1031" t="str">
        <f t="shared" si="36"/>
        <v/>
      </c>
      <c r="AC1031" s="24" t="s">
        <v>10</v>
      </c>
      <c r="AD1031" s="24">
        <v>0.79468231136651923</v>
      </c>
    </row>
    <row r="1032" spans="28:35" x14ac:dyDescent="0.2">
      <c r="AB1032" t="str">
        <f t="shared" si="36"/>
        <v/>
      </c>
      <c r="AC1032" s="24" t="s">
        <v>11</v>
      </c>
      <c r="AD1032" s="24">
        <v>0.63151997599883347</v>
      </c>
    </row>
    <row r="1033" spans="28:35" x14ac:dyDescent="0.2">
      <c r="AB1033" t="str">
        <f t="shared" si="36"/>
        <v/>
      </c>
      <c r="AC1033" s="24" t="s">
        <v>12</v>
      </c>
      <c r="AD1033" s="24">
        <v>0.59467197359871682</v>
      </c>
    </row>
    <row r="1034" spans="28:35" x14ac:dyDescent="0.2">
      <c r="AB1034" t="str">
        <f t="shared" si="36"/>
        <v/>
      </c>
      <c r="AC1034" s="24" t="s">
        <v>13</v>
      </c>
      <c r="AD1034" s="24">
        <v>2.1679392483889531E-2</v>
      </c>
    </row>
    <row r="1035" spans="28:35" ht="13.5" thickBot="1" x14ac:dyDescent="0.25">
      <c r="AB1035" t="str">
        <f t="shared" si="36"/>
        <v/>
      </c>
      <c r="AC1035" s="25" t="s">
        <v>14</v>
      </c>
      <c r="AD1035" s="25">
        <v>12</v>
      </c>
    </row>
    <row r="1036" spans="28:35" x14ac:dyDescent="0.2">
      <c r="AB1036" t="str">
        <f t="shared" si="36"/>
        <v/>
      </c>
    </row>
    <row r="1037" spans="28:35" ht="13.5" thickBot="1" x14ac:dyDescent="0.25">
      <c r="AB1037" t="str">
        <f t="shared" si="36"/>
        <v/>
      </c>
      <c r="AC1037" t="s">
        <v>15</v>
      </c>
    </row>
    <row r="1038" spans="28:35" x14ac:dyDescent="0.2">
      <c r="AB1038" t="str">
        <f t="shared" si="36"/>
        <v/>
      </c>
      <c r="AC1038" s="26"/>
      <c r="AD1038" s="26" t="s">
        <v>20</v>
      </c>
      <c r="AE1038" s="26" t="s">
        <v>21</v>
      </c>
      <c r="AF1038" s="26" t="s">
        <v>22</v>
      </c>
      <c r="AG1038" s="26" t="s">
        <v>23</v>
      </c>
      <c r="AH1038" s="26" t="s">
        <v>24</v>
      </c>
    </row>
    <row r="1039" spans="28:35" x14ac:dyDescent="0.2">
      <c r="AB1039" t="str">
        <f t="shared" si="36"/>
        <v/>
      </c>
      <c r="AC1039" s="24" t="s">
        <v>16</v>
      </c>
      <c r="AD1039" s="24">
        <v>1</v>
      </c>
      <c r="AE1039" s="24">
        <v>8.0550336580501626E-3</v>
      </c>
      <c r="AF1039" s="24">
        <v>8.0550336580501626E-3</v>
      </c>
      <c r="AG1039" s="24">
        <v>17.138513212776878</v>
      </c>
      <c r="AH1039" s="24">
        <v>2.012256855405506E-3</v>
      </c>
    </row>
    <row r="1040" spans="28:35" x14ac:dyDescent="0.2">
      <c r="AB1040" t="str">
        <f t="shared" si="36"/>
        <v/>
      </c>
      <c r="AC1040" s="24" t="s">
        <v>17</v>
      </c>
      <c r="AD1040" s="24">
        <v>10</v>
      </c>
      <c r="AE1040" s="24">
        <v>4.6999605847052586E-3</v>
      </c>
      <c r="AF1040" s="24">
        <v>4.6999605847052587E-4</v>
      </c>
      <c r="AG1040" s="24"/>
      <c r="AH1040" s="24"/>
    </row>
    <row r="1041" spans="28:35" ht="13.5" thickBot="1" x14ac:dyDescent="0.25">
      <c r="AB1041" t="str">
        <f t="shared" si="36"/>
        <v/>
      </c>
      <c r="AC1041" s="25" t="s">
        <v>18</v>
      </c>
      <c r="AD1041" s="25">
        <v>11</v>
      </c>
      <c r="AE1041" s="25">
        <v>1.2754994242755422E-2</v>
      </c>
      <c r="AF1041" s="25"/>
      <c r="AG1041" s="25"/>
      <c r="AH1041" s="25"/>
    </row>
    <row r="1042" spans="28:35" ht="13.5" thickBot="1" x14ac:dyDescent="0.25">
      <c r="AB1042" t="str">
        <f t="shared" si="36"/>
        <v/>
      </c>
    </row>
    <row r="1043" spans="28:35" x14ac:dyDescent="0.2">
      <c r="AB1043" t="str">
        <f t="shared" si="36"/>
        <v/>
      </c>
      <c r="AC1043" s="26"/>
      <c r="AD1043" s="26" t="s">
        <v>25</v>
      </c>
      <c r="AE1043" s="26" t="s">
        <v>13</v>
      </c>
      <c r="AF1043" s="26" t="s">
        <v>26</v>
      </c>
      <c r="AG1043" s="26" t="s">
        <v>27</v>
      </c>
      <c r="AH1043" s="26" t="s">
        <v>28</v>
      </c>
      <c r="AI1043" s="26" t="s">
        <v>29</v>
      </c>
    </row>
    <row r="1044" spans="28:35" x14ac:dyDescent="0.2">
      <c r="AB1044" t="str">
        <f t="shared" si="36"/>
        <v/>
      </c>
      <c r="AC1044" s="24" t="s">
        <v>19</v>
      </c>
      <c r="AD1044" s="24">
        <v>1.6738078278926898E-3</v>
      </c>
      <c r="AE1044" s="24">
        <v>6.3374687643259642E-3</v>
      </c>
      <c r="AF1044" s="24">
        <v>0.26411299055463061</v>
      </c>
      <c r="AG1044" s="24">
        <v>0.79705604848553235</v>
      </c>
      <c r="AH1044" s="24">
        <v>-1.2446954992706129E-2</v>
      </c>
      <c r="AI1044" s="24">
        <v>1.5794570648491508E-2</v>
      </c>
    </row>
    <row r="1045" spans="28:35" ht="13.5" thickBot="1" x14ac:dyDescent="0.25">
      <c r="AB1045">
        <f t="shared" si="36"/>
        <v>0.69645793128280364</v>
      </c>
      <c r="AC1045" s="25" t="s">
        <v>32</v>
      </c>
      <c r="AD1045" s="25">
        <v>0.69645793128280364</v>
      </c>
      <c r="AE1045" s="25">
        <v>0.16823188715563503</v>
      </c>
      <c r="AF1045" s="25">
        <v>4.1398687434237429</v>
      </c>
      <c r="AG1045" s="25">
        <v>2.0122568554055082E-3</v>
      </c>
      <c r="AH1045" s="25">
        <v>0.32161386250274626</v>
      </c>
      <c r="AI1045" s="25">
        <v>1.071302000062861</v>
      </c>
    </row>
    <row r="1046" spans="28:35" x14ac:dyDescent="0.2">
      <c r="AB1046" t="str">
        <f t="shared" si="36"/>
        <v/>
      </c>
      <c r="AC1046" t="s">
        <v>8</v>
      </c>
    </row>
    <row r="1047" spans="28:35" ht="13.5" thickBot="1" x14ac:dyDescent="0.25">
      <c r="AB1047" t="str">
        <f t="shared" si="36"/>
        <v/>
      </c>
    </row>
    <row r="1048" spans="28:35" x14ac:dyDescent="0.2">
      <c r="AB1048" t="str">
        <f t="shared" si="36"/>
        <v/>
      </c>
      <c r="AC1048" s="27" t="s">
        <v>9</v>
      </c>
      <c r="AD1048" s="27"/>
    </row>
    <row r="1049" spans="28:35" x14ac:dyDescent="0.2">
      <c r="AB1049" t="str">
        <f t="shared" si="36"/>
        <v/>
      </c>
      <c r="AC1049" s="24" t="s">
        <v>10</v>
      </c>
      <c r="AD1049" s="24">
        <v>0.71871042622464865</v>
      </c>
    </row>
    <row r="1050" spans="28:35" x14ac:dyDescent="0.2">
      <c r="AB1050" t="str">
        <f t="shared" si="36"/>
        <v/>
      </c>
      <c r="AC1050" s="24" t="s">
        <v>11</v>
      </c>
      <c r="AD1050" s="24">
        <v>0.51654467676401605</v>
      </c>
    </row>
    <row r="1051" spans="28:35" x14ac:dyDescent="0.2">
      <c r="AB1051" t="str">
        <f t="shared" si="36"/>
        <v/>
      </c>
      <c r="AC1051" s="24" t="s">
        <v>12</v>
      </c>
      <c r="AD1051" s="24">
        <v>0.46819914444041766</v>
      </c>
    </row>
    <row r="1052" spans="28:35" x14ac:dyDescent="0.2">
      <c r="AB1052" t="str">
        <f t="shared" si="36"/>
        <v/>
      </c>
      <c r="AC1052" s="24" t="s">
        <v>13</v>
      </c>
      <c r="AD1052" s="24">
        <v>1.943431033962472E-2</v>
      </c>
    </row>
    <row r="1053" spans="28:35" ht="13.5" thickBot="1" x14ac:dyDescent="0.25">
      <c r="AB1053" t="str">
        <f t="shared" si="36"/>
        <v/>
      </c>
      <c r="AC1053" s="25" t="s">
        <v>14</v>
      </c>
      <c r="AD1053" s="25">
        <v>12</v>
      </c>
    </row>
    <row r="1054" spans="28:35" x14ac:dyDescent="0.2">
      <c r="AB1054" t="str">
        <f t="shared" si="36"/>
        <v/>
      </c>
    </row>
    <row r="1055" spans="28:35" ht="13.5" thickBot="1" x14ac:dyDescent="0.25">
      <c r="AB1055" t="str">
        <f t="shared" si="36"/>
        <v/>
      </c>
      <c r="AC1055" t="s">
        <v>15</v>
      </c>
    </row>
    <row r="1056" spans="28:35" x14ac:dyDescent="0.2">
      <c r="AB1056" t="str">
        <f t="shared" si="36"/>
        <v/>
      </c>
      <c r="AC1056" s="26"/>
      <c r="AD1056" s="26" t="s">
        <v>20</v>
      </c>
      <c r="AE1056" s="26" t="s">
        <v>21</v>
      </c>
      <c r="AF1056" s="26" t="s">
        <v>22</v>
      </c>
      <c r="AG1056" s="26" t="s">
        <v>23</v>
      </c>
      <c r="AH1056" s="26" t="s">
        <v>24</v>
      </c>
    </row>
    <row r="1057" spans="28:35" x14ac:dyDescent="0.2">
      <c r="AB1057" t="str">
        <f t="shared" si="36"/>
        <v/>
      </c>
      <c r="AC1057" s="24" t="s">
        <v>16</v>
      </c>
      <c r="AD1057" s="24">
        <v>1</v>
      </c>
      <c r="AE1057" s="24">
        <v>4.0354299309567632E-3</v>
      </c>
      <c r="AF1057" s="24">
        <v>4.0354299309567632E-3</v>
      </c>
      <c r="AG1057" s="24">
        <v>10.684434567946223</v>
      </c>
      <c r="AH1057" s="24">
        <v>8.448782354281743E-3</v>
      </c>
    </row>
    <row r="1058" spans="28:35" x14ac:dyDescent="0.2">
      <c r="AB1058" t="str">
        <f t="shared" si="36"/>
        <v/>
      </c>
      <c r="AC1058" s="24" t="s">
        <v>17</v>
      </c>
      <c r="AD1058" s="24">
        <v>10</v>
      </c>
      <c r="AE1058" s="24">
        <v>3.7769241837684437E-3</v>
      </c>
      <c r="AF1058" s="24">
        <v>3.7769241837684435E-4</v>
      </c>
      <c r="AG1058" s="24"/>
      <c r="AH1058" s="24"/>
    </row>
    <row r="1059" spans="28:35" ht="13.5" thickBot="1" x14ac:dyDescent="0.25">
      <c r="AB1059" t="str">
        <f t="shared" si="36"/>
        <v/>
      </c>
      <c r="AC1059" s="25" t="s">
        <v>18</v>
      </c>
      <c r="AD1059" s="25">
        <v>11</v>
      </c>
      <c r="AE1059" s="25">
        <v>7.8123541147252073E-3</v>
      </c>
      <c r="AF1059" s="25"/>
      <c r="AG1059" s="25"/>
      <c r="AH1059" s="25"/>
    </row>
    <row r="1060" spans="28:35" ht="13.5" thickBot="1" x14ac:dyDescent="0.25">
      <c r="AB1060" t="str">
        <f t="shared" si="36"/>
        <v/>
      </c>
    </row>
    <row r="1061" spans="28:35" x14ac:dyDescent="0.2">
      <c r="AB1061" t="str">
        <f t="shared" si="36"/>
        <v/>
      </c>
      <c r="AC1061" s="26"/>
      <c r="AD1061" s="26" t="s">
        <v>25</v>
      </c>
      <c r="AE1061" s="26" t="s">
        <v>13</v>
      </c>
      <c r="AF1061" s="26" t="s">
        <v>26</v>
      </c>
      <c r="AG1061" s="26" t="s">
        <v>27</v>
      </c>
      <c r="AH1061" s="26" t="s">
        <v>28</v>
      </c>
      <c r="AI1061" s="26" t="s">
        <v>29</v>
      </c>
    </row>
    <row r="1062" spans="28:35" x14ac:dyDescent="0.2">
      <c r="AB1062" t="str">
        <f t="shared" si="36"/>
        <v/>
      </c>
      <c r="AC1062" s="24" t="s">
        <v>19</v>
      </c>
      <c r="AD1062" s="24">
        <v>-2.1806997763262905E-3</v>
      </c>
      <c r="AE1062" s="24">
        <v>6.1561540312634645E-3</v>
      </c>
      <c r="AF1062" s="24">
        <v>-0.35423086642273832</v>
      </c>
      <c r="AG1062" s="24">
        <v>0.73052147064192241</v>
      </c>
      <c r="AH1062" s="24">
        <v>-1.589746812584103E-2</v>
      </c>
      <c r="AI1062" s="24">
        <v>1.1536068573188448E-2</v>
      </c>
    </row>
    <row r="1063" spans="28:35" ht="13.5" thickBot="1" x14ac:dyDescent="0.25">
      <c r="AB1063">
        <f t="shared" si="36"/>
        <v>0.5437901441308165</v>
      </c>
      <c r="AC1063" s="25" t="s">
        <v>32</v>
      </c>
      <c r="AD1063" s="25">
        <v>0.5437901441308165</v>
      </c>
      <c r="AE1063" s="25">
        <v>0.16636254675069984</v>
      </c>
      <c r="AF1063" s="25">
        <v>3.2687053351359503</v>
      </c>
      <c r="AG1063" s="25">
        <v>8.4487823542817361E-3</v>
      </c>
      <c r="AH1063" s="25">
        <v>0.17311122605534951</v>
      </c>
      <c r="AI1063" s="25">
        <v>0.91446906220628343</v>
      </c>
    </row>
    <row r="1064" spans="28:35" x14ac:dyDescent="0.2">
      <c r="AB1064" t="str">
        <f t="shared" si="36"/>
        <v/>
      </c>
      <c r="AC1064" t="s">
        <v>8</v>
      </c>
    </row>
    <row r="1065" spans="28:35" ht="13.5" thickBot="1" x14ac:dyDescent="0.25">
      <c r="AB1065" t="str">
        <f t="shared" si="36"/>
        <v/>
      </c>
    </row>
    <row r="1066" spans="28:35" x14ac:dyDescent="0.2">
      <c r="AB1066" t="str">
        <f t="shared" si="36"/>
        <v/>
      </c>
      <c r="AC1066" s="27" t="s">
        <v>9</v>
      </c>
      <c r="AD1066" s="27"/>
    </row>
    <row r="1067" spans="28:35" x14ac:dyDescent="0.2">
      <c r="AB1067" t="str">
        <f t="shared" si="36"/>
        <v/>
      </c>
      <c r="AC1067" s="24" t="s">
        <v>10</v>
      </c>
      <c r="AD1067" s="24">
        <v>0.84800554684094276</v>
      </c>
    </row>
    <row r="1068" spans="28:35" x14ac:dyDescent="0.2">
      <c r="AB1068" t="str">
        <f t="shared" si="36"/>
        <v/>
      </c>
      <c r="AC1068" s="24" t="s">
        <v>11</v>
      </c>
      <c r="AD1068" s="24">
        <v>0.71911340747300645</v>
      </c>
    </row>
    <row r="1069" spans="28:35" x14ac:dyDescent="0.2">
      <c r="AB1069" t="str">
        <f t="shared" si="36"/>
        <v/>
      </c>
      <c r="AC1069" s="24" t="s">
        <v>12</v>
      </c>
      <c r="AD1069" s="24">
        <v>0.69102474822030713</v>
      </c>
    </row>
    <row r="1070" spans="28:35" x14ac:dyDescent="0.2">
      <c r="AB1070" t="str">
        <f t="shared" si="36"/>
        <v/>
      </c>
      <c r="AC1070" s="24" t="s">
        <v>13</v>
      </c>
      <c r="AD1070" s="24">
        <v>1.609662132224788E-2</v>
      </c>
    </row>
    <row r="1071" spans="28:35" ht="13.5" thickBot="1" x14ac:dyDescent="0.25">
      <c r="AB1071" t="str">
        <f t="shared" si="36"/>
        <v/>
      </c>
      <c r="AC1071" s="25" t="s">
        <v>14</v>
      </c>
      <c r="AD1071" s="25">
        <v>12</v>
      </c>
    </row>
    <row r="1072" spans="28:35" x14ac:dyDescent="0.2">
      <c r="AB1072" t="str">
        <f t="shared" si="36"/>
        <v/>
      </c>
    </row>
    <row r="1073" spans="28:35" ht="13.5" thickBot="1" x14ac:dyDescent="0.25">
      <c r="AB1073" t="str">
        <f t="shared" si="36"/>
        <v/>
      </c>
      <c r="AC1073" t="s">
        <v>15</v>
      </c>
    </row>
    <row r="1074" spans="28:35" x14ac:dyDescent="0.2">
      <c r="AB1074" t="str">
        <f t="shared" si="36"/>
        <v/>
      </c>
      <c r="AC1074" s="26"/>
      <c r="AD1074" s="26" t="s">
        <v>20</v>
      </c>
      <c r="AE1074" s="26" t="s">
        <v>21</v>
      </c>
      <c r="AF1074" s="26" t="s">
        <v>22</v>
      </c>
      <c r="AG1074" s="26" t="s">
        <v>23</v>
      </c>
      <c r="AH1074" s="26" t="s">
        <v>24</v>
      </c>
    </row>
    <row r="1075" spans="28:35" x14ac:dyDescent="0.2">
      <c r="AB1075" t="str">
        <f t="shared" si="36"/>
        <v/>
      </c>
      <c r="AC1075" s="24" t="s">
        <v>16</v>
      </c>
      <c r="AD1075" s="24">
        <v>1</v>
      </c>
      <c r="AE1075" s="24">
        <v>6.6333945694690309E-3</v>
      </c>
      <c r="AF1075" s="24">
        <v>6.6333945694690309E-3</v>
      </c>
      <c r="AG1075" s="24">
        <v>25.601556877582141</v>
      </c>
      <c r="AH1075" s="24">
        <v>4.9212691894934258E-4</v>
      </c>
    </row>
    <row r="1076" spans="28:35" x14ac:dyDescent="0.2">
      <c r="AB1076" t="str">
        <f t="shared" si="36"/>
        <v/>
      </c>
      <c r="AC1076" s="24" t="s">
        <v>17</v>
      </c>
      <c r="AD1076" s="24">
        <v>10</v>
      </c>
      <c r="AE1076" s="24">
        <v>2.591012179918451E-3</v>
      </c>
      <c r="AF1076" s="24">
        <v>2.5910121799184509E-4</v>
      </c>
      <c r="AG1076" s="24"/>
      <c r="AH1076" s="24"/>
    </row>
    <row r="1077" spans="28:35" ht="13.5" thickBot="1" x14ac:dyDescent="0.25">
      <c r="AB1077" t="str">
        <f t="shared" si="36"/>
        <v/>
      </c>
      <c r="AC1077" s="25" t="s">
        <v>18</v>
      </c>
      <c r="AD1077" s="25">
        <v>11</v>
      </c>
      <c r="AE1077" s="25">
        <v>9.2244067493874819E-3</v>
      </c>
      <c r="AF1077" s="25"/>
      <c r="AG1077" s="25"/>
      <c r="AH1077" s="25"/>
    </row>
    <row r="1078" spans="28:35" ht="13.5" thickBot="1" x14ac:dyDescent="0.25">
      <c r="AB1078" t="str">
        <f t="shared" si="36"/>
        <v/>
      </c>
    </row>
    <row r="1079" spans="28:35" x14ac:dyDescent="0.2">
      <c r="AB1079" t="str">
        <f t="shared" si="36"/>
        <v/>
      </c>
      <c r="AC1079" s="26"/>
      <c r="AD1079" s="26" t="s">
        <v>25</v>
      </c>
      <c r="AE1079" s="26" t="s">
        <v>13</v>
      </c>
      <c r="AF1079" s="26" t="s">
        <v>26</v>
      </c>
      <c r="AG1079" s="26" t="s">
        <v>27</v>
      </c>
      <c r="AH1079" s="26" t="s">
        <v>28</v>
      </c>
      <c r="AI1079" s="26" t="s">
        <v>29</v>
      </c>
    </row>
    <row r="1080" spans="28:35" x14ac:dyDescent="0.2">
      <c r="AB1080" t="str">
        <f t="shared" si="36"/>
        <v/>
      </c>
      <c r="AC1080" s="24" t="s">
        <v>19</v>
      </c>
      <c r="AD1080" s="24">
        <v>-5.7715574486893852E-3</v>
      </c>
      <c r="AE1080" s="24">
        <v>5.119377435044481E-3</v>
      </c>
      <c r="AF1080" s="24">
        <v>-1.1273943994010744</v>
      </c>
      <c r="AG1080" s="24">
        <v>0.28589993188677654</v>
      </c>
      <c r="AH1080" s="24">
        <v>-1.7178243183585809E-2</v>
      </c>
      <c r="AI1080" s="24">
        <v>5.6351282862070395E-3</v>
      </c>
    </row>
    <row r="1081" spans="28:35" ht="13.5" thickBot="1" x14ac:dyDescent="0.25">
      <c r="AB1081">
        <f t="shared" si="36"/>
        <v>0.68676144883662882</v>
      </c>
      <c r="AC1081" s="25" t="s">
        <v>32</v>
      </c>
      <c r="AD1081" s="25">
        <v>0.68676144883662882</v>
      </c>
      <c r="AE1081" s="25">
        <v>0.13572902206656243</v>
      </c>
      <c r="AF1081" s="25">
        <v>5.0597981064052489</v>
      </c>
      <c r="AG1081" s="25">
        <v>4.921269189493429E-4</v>
      </c>
      <c r="AH1081" s="25">
        <v>0.38433828909461859</v>
      </c>
      <c r="AI1081" s="25">
        <v>0.9891846085786391</v>
      </c>
    </row>
    <row r="1082" spans="28:35" x14ac:dyDescent="0.2">
      <c r="AB1082" t="str">
        <f t="shared" si="36"/>
        <v/>
      </c>
      <c r="AC1082" t="s">
        <v>8</v>
      </c>
    </row>
    <row r="1083" spans="28:35" ht="13.5" thickBot="1" x14ac:dyDescent="0.25">
      <c r="AB1083" t="str">
        <f t="shared" si="36"/>
        <v/>
      </c>
    </row>
    <row r="1084" spans="28:35" x14ac:dyDescent="0.2">
      <c r="AB1084" t="str">
        <f t="shared" si="36"/>
        <v/>
      </c>
      <c r="AC1084" s="27" t="s">
        <v>9</v>
      </c>
      <c r="AD1084" s="27"/>
    </row>
    <row r="1085" spans="28:35" x14ac:dyDescent="0.2">
      <c r="AB1085" t="str">
        <f t="shared" si="36"/>
        <v/>
      </c>
      <c r="AC1085" s="24" t="s">
        <v>10</v>
      </c>
      <c r="AD1085" s="24">
        <v>0.839089231624504</v>
      </c>
    </row>
    <row r="1086" spans="28:35" x14ac:dyDescent="0.2">
      <c r="AB1086" t="str">
        <f t="shared" si="36"/>
        <v/>
      </c>
      <c r="AC1086" s="24" t="s">
        <v>11</v>
      </c>
      <c r="AD1086" s="24">
        <v>0.70407073862820047</v>
      </c>
    </row>
    <row r="1087" spans="28:35" x14ac:dyDescent="0.2">
      <c r="AB1087" t="str">
        <f t="shared" si="36"/>
        <v/>
      </c>
      <c r="AC1087" s="24" t="s">
        <v>12</v>
      </c>
      <c r="AD1087" s="24">
        <v>0.67447781249102046</v>
      </c>
    </row>
    <row r="1088" spans="28:35" x14ac:dyDescent="0.2">
      <c r="AB1088" t="str">
        <f t="shared" si="36"/>
        <v/>
      </c>
      <c r="AC1088" s="24" t="s">
        <v>13</v>
      </c>
      <c r="AD1088" s="24">
        <v>1.6432944257070644E-2</v>
      </c>
    </row>
    <row r="1089" spans="28:35" ht="13.5" thickBot="1" x14ac:dyDescent="0.25">
      <c r="AB1089" t="str">
        <f t="shared" si="36"/>
        <v/>
      </c>
      <c r="AC1089" s="25" t="s">
        <v>14</v>
      </c>
      <c r="AD1089" s="25">
        <v>12</v>
      </c>
    </row>
    <row r="1090" spans="28:35" x14ac:dyDescent="0.2">
      <c r="AB1090" t="str">
        <f t="shared" si="36"/>
        <v/>
      </c>
    </row>
    <row r="1091" spans="28:35" ht="13.5" thickBot="1" x14ac:dyDescent="0.25">
      <c r="AB1091" t="str">
        <f t="shared" ref="AB1091:AB1154" si="37">IF(AC1091="X Variable 1", AD1091, "")</f>
        <v/>
      </c>
      <c r="AC1091" t="s">
        <v>15</v>
      </c>
    </row>
    <row r="1092" spans="28:35" x14ac:dyDescent="0.2">
      <c r="AB1092" t="str">
        <f t="shared" si="37"/>
        <v/>
      </c>
      <c r="AC1092" s="26"/>
      <c r="AD1092" s="26" t="s">
        <v>20</v>
      </c>
      <c r="AE1092" s="26" t="s">
        <v>21</v>
      </c>
      <c r="AF1092" s="26" t="s">
        <v>22</v>
      </c>
      <c r="AG1092" s="26" t="s">
        <v>23</v>
      </c>
      <c r="AH1092" s="26" t="s">
        <v>24</v>
      </c>
    </row>
    <row r="1093" spans="28:35" x14ac:dyDescent="0.2">
      <c r="AB1093" t="str">
        <f t="shared" si="37"/>
        <v/>
      </c>
      <c r="AC1093" s="24" t="s">
        <v>16</v>
      </c>
      <c r="AD1093" s="24">
        <v>1</v>
      </c>
      <c r="AE1093" s="24">
        <v>6.4247931411728233E-3</v>
      </c>
      <c r="AF1093" s="24">
        <v>6.4247931411728233E-3</v>
      </c>
      <c r="AG1093" s="24">
        <v>23.791859424932642</v>
      </c>
      <c r="AH1093" s="24">
        <v>6.4417637539912183E-4</v>
      </c>
    </row>
    <row r="1094" spans="28:35" x14ac:dyDescent="0.2">
      <c r="AB1094" t="str">
        <f t="shared" si="37"/>
        <v/>
      </c>
      <c r="AC1094" s="24" t="s">
        <v>17</v>
      </c>
      <c r="AD1094" s="24">
        <v>10</v>
      </c>
      <c r="AE1094" s="24">
        <v>2.7004165695599103E-3</v>
      </c>
      <c r="AF1094" s="24">
        <v>2.7004165695599102E-4</v>
      </c>
      <c r="AG1094" s="24"/>
      <c r="AH1094" s="24"/>
    </row>
    <row r="1095" spans="28:35" ht="13.5" thickBot="1" x14ac:dyDescent="0.25">
      <c r="AB1095" t="str">
        <f t="shared" si="37"/>
        <v/>
      </c>
      <c r="AC1095" s="25" t="s">
        <v>18</v>
      </c>
      <c r="AD1095" s="25">
        <v>11</v>
      </c>
      <c r="AE1095" s="25">
        <v>9.1252097107327335E-3</v>
      </c>
      <c r="AF1095" s="25"/>
      <c r="AG1095" s="25"/>
      <c r="AH1095" s="25"/>
    </row>
    <row r="1096" spans="28:35" ht="13.5" thickBot="1" x14ac:dyDescent="0.25">
      <c r="AB1096" t="str">
        <f t="shared" si="37"/>
        <v/>
      </c>
    </row>
    <row r="1097" spans="28:35" x14ac:dyDescent="0.2">
      <c r="AB1097" t="str">
        <f t="shared" si="37"/>
        <v/>
      </c>
      <c r="AC1097" s="26"/>
      <c r="AD1097" s="26" t="s">
        <v>25</v>
      </c>
      <c r="AE1097" s="26" t="s">
        <v>13</v>
      </c>
      <c r="AF1097" s="26" t="s">
        <v>26</v>
      </c>
      <c r="AG1097" s="26" t="s">
        <v>27</v>
      </c>
      <c r="AH1097" s="26" t="s">
        <v>28</v>
      </c>
      <c r="AI1097" s="26" t="s">
        <v>29</v>
      </c>
    </row>
    <row r="1098" spans="28:35" x14ac:dyDescent="0.2">
      <c r="AB1098" t="str">
        <f t="shared" si="37"/>
        <v/>
      </c>
      <c r="AC1098" s="24" t="s">
        <v>19</v>
      </c>
      <c r="AD1098" s="24">
        <v>-6.683419334613176E-3</v>
      </c>
      <c r="AE1098" s="24">
        <v>5.1013420034596727E-3</v>
      </c>
      <c r="AF1098" s="24">
        <v>-1.3101296345315716</v>
      </c>
      <c r="AG1098" s="24">
        <v>0.21944670717123738</v>
      </c>
      <c r="AH1098" s="24">
        <v>-1.8049919616729179E-2</v>
      </c>
      <c r="AI1098" s="24">
        <v>4.683080947502828E-3</v>
      </c>
    </row>
    <row r="1099" spans="28:35" ht="13.5" thickBot="1" x14ac:dyDescent="0.25">
      <c r="AB1099">
        <f t="shared" si="37"/>
        <v>0.67353569239637312</v>
      </c>
      <c r="AC1099" s="25" t="s">
        <v>32</v>
      </c>
      <c r="AD1099" s="25">
        <v>0.67353569239637312</v>
      </c>
      <c r="AE1099" s="25">
        <v>0.13808497399401554</v>
      </c>
      <c r="AF1099" s="25">
        <v>4.8776899681029988</v>
      </c>
      <c r="AG1099" s="25">
        <v>6.441763753991215E-4</v>
      </c>
      <c r="AH1099" s="25">
        <v>0.36586314372300199</v>
      </c>
      <c r="AI1099" s="25">
        <v>0.98120824106974425</v>
      </c>
    </row>
    <row r="1100" spans="28:35" x14ac:dyDescent="0.2">
      <c r="AB1100" t="str">
        <f t="shared" si="37"/>
        <v/>
      </c>
      <c r="AC1100" t="s">
        <v>8</v>
      </c>
    </row>
    <row r="1101" spans="28:35" ht="13.5" thickBot="1" x14ac:dyDescent="0.25">
      <c r="AB1101" t="str">
        <f t="shared" si="37"/>
        <v/>
      </c>
    </row>
    <row r="1102" spans="28:35" x14ac:dyDescent="0.2">
      <c r="AB1102" t="str">
        <f t="shared" si="37"/>
        <v/>
      </c>
      <c r="AC1102" s="27" t="s">
        <v>9</v>
      </c>
      <c r="AD1102" s="27"/>
    </row>
    <row r="1103" spans="28:35" x14ac:dyDescent="0.2">
      <c r="AB1103" t="str">
        <f t="shared" si="37"/>
        <v/>
      </c>
      <c r="AC1103" s="24" t="s">
        <v>10</v>
      </c>
      <c r="AD1103" s="24">
        <v>0.83247718703454276</v>
      </c>
    </row>
    <row r="1104" spans="28:35" x14ac:dyDescent="0.2">
      <c r="AB1104" t="str">
        <f t="shared" si="37"/>
        <v/>
      </c>
      <c r="AC1104" s="24" t="s">
        <v>11</v>
      </c>
      <c r="AD1104" s="24">
        <v>0.6930182669329451</v>
      </c>
    </row>
    <row r="1105" spans="28:35" x14ac:dyDescent="0.2">
      <c r="AB1105" t="str">
        <f t="shared" si="37"/>
        <v/>
      </c>
      <c r="AC1105" s="24" t="s">
        <v>12</v>
      </c>
      <c r="AD1105" s="24">
        <v>0.66232009362623967</v>
      </c>
    </row>
    <row r="1106" spans="28:35" x14ac:dyDescent="0.2">
      <c r="AB1106" t="str">
        <f t="shared" si="37"/>
        <v/>
      </c>
      <c r="AC1106" s="24" t="s">
        <v>13</v>
      </c>
      <c r="AD1106" s="24">
        <v>1.6618890616419038E-2</v>
      </c>
    </row>
    <row r="1107" spans="28:35" ht="13.5" thickBot="1" x14ac:dyDescent="0.25">
      <c r="AB1107" t="str">
        <f t="shared" si="37"/>
        <v/>
      </c>
      <c r="AC1107" s="25" t="s">
        <v>14</v>
      </c>
      <c r="AD1107" s="25">
        <v>12</v>
      </c>
    </row>
    <row r="1108" spans="28:35" x14ac:dyDescent="0.2">
      <c r="AB1108" t="str">
        <f t="shared" si="37"/>
        <v/>
      </c>
    </row>
    <row r="1109" spans="28:35" ht="13.5" thickBot="1" x14ac:dyDescent="0.25">
      <c r="AB1109" t="str">
        <f t="shared" si="37"/>
        <v/>
      </c>
      <c r="AC1109" t="s">
        <v>15</v>
      </c>
    </row>
    <row r="1110" spans="28:35" x14ac:dyDescent="0.2">
      <c r="AB1110" t="str">
        <f t="shared" si="37"/>
        <v/>
      </c>
      <c r="AC1110" s="26"/>
      <c r="AD1110" s="26" t="s">
        <v>20</v>
      </c>
      <c r="AE1110" s="26" t="s">
        <v>21</v>
      </c>
      <c r="AF1110" s="26" t="s">
        <v>22</v>
      </c>
      <c r="AG1110" s="26" t="s">
        <v>23</v>
      </c>
      <c r="AH1110" s="26" t="s">
        <v>24</v>
      </c>
    </row>
    <row r="1111" spans="28:35" x14ac:dyDescent="0.2">
      <c r="AB1111" t="str">
        <f t="shared" si="37"/>
        <v/>
      </c>
      <c r="AC1111" s="24" t="s">
        <v>16</v>
      </c>
      <c r="AD1111" s="24">
        <v>1</v>
      </c>
      <c r="AE1111" s="24">
        <v>6.2349964030043326E-3</v>
      </c>
      <c r="AF1111" s="24">
        <v>6.2349964030043326E-3</v>
      </c>
      <c r="AG1111" s="24">
        <v>22.575228174295546</v>
      </c>
      <c r="AH1111" s="24">
        <v>7.7865800573190171E-4</v>
      </c>
    </row>
    <row r="1112" spans="28:35" x14ac:dyDescent="0.2">
      <c r="AB1112" t="str">
        <f t="shared" si="37"/>
        <v/>
      </c>
      <c r="AC1112" s="24" t="s">
        <v>17</v>
      </c>
      <c r="AD1112" s="24">
        <v>10</v>
      </c>
      <c r="AE1112" s="24">
        <v>2.7618752532050073E-3</v>
      </c>
      <c r="AF1112" s="24">
        <v>2.7618752532050075E-4</v>
      </c>
      <c r="AG1112" s="24"/>
      <c r="AH1112" s="24"/>
    </row>
    <row r="1113" spans="28:35" ht="13.5" thickBot="1" x14ac:dyDescent="0.25">
      <c r="AB1113" t="str">
        <f t="shared" si="37"/>
        <v/>
      </c>
      <c r="AC1113" s="25" t="s">
        <v>18</v>
      </c>
      <c r="AD1113" s="25">
        <v>11</v>
      </c>
      <c r="AE1113" s="25">
        <v>8.9968716562093404E-3</v>
      </c>
      <c r="AF1113" s="25"/>
      <c r="AG1113" s="25"/>
      <c r="AH1113" s="25"/>
    </row>
    <row r="1114" spans="28:35" ht="13.5" thickBot="1" x14ac:dyDescent="0.25">
      <c r="AB1114" t="str">
        <f t="shared" si="37"/>
        <v/>
      </c>
    </row>
    <row r="1115" spans="28:35" x14ac:dyDescent="0.2">
      <c r="AB1115" t="str">
        <f t="shared" si="37"/>
        <v/>
      </c>
      <c r="AC1115" s="26"/>
      <c r="AD1115" s="26" t="s">
        <v>25</v>
      </c>
      <c r="AE1115" s="26" t="s">
        <v>13</v>
      </c>
      <c r="AF1115" s="26" t="s">
        <v>26</v>
      </c>
      <c r="AG1115" s="26" t="s">
        <v>27</v>
      </c>
      <c r="AH1115" s="26" t="s">
        <v>28</v>
      </c>
      <c r="AI1115" s="26" t="s">
        <v>29</v>
      </c>
    </row>
    <row r="1116" spans="28:35" x14ac:dyDescent="0.2">
      <c r="AB1116" t="str">
        <f t="shared" si="37"/>
        <v/>
      </c>
      <c r="AC1116" s="24" t="s">
        <v>19</v>
      </c>
      <c r="AD1116" s="24">
        <v>-3.6081543430400522E-3</v>
      </c>
      <c r="AE1116" s="24">
        <v>5.5348033075942266E-3</v>
      </c>
      <c r="AF1116" s="24">
        <v>-0.65190290287088504</v>
      </c>
      <c r="AG1116" s="24">
        <v>0.52916155261109443</v>
      </c>
      <c r="AH1116" s="24">
        <v>-1.5940466764861723E-2</v>
      </c>
      <c r="AI1116" s="24">
        <v>8.7241580787816193E-3</v>
      </c>
    </row>
    <row r="1117" spans="28:35" ht="13.5" thickBot="1" x14ac:dyDescent="0.25">
      <c r="AB1117">
        <f t="shared" si="37"/>
        <v>0.6879707471426042</v>
      </c>
      <c r="AC1117" s="25" t="s">
        <v>32</v>
      </c>
      <c r="AD1117" s="25">
        <v>0.6879707471426042</v>
      </c>
      <c r="AE1117" s="25">
        <v>0.14479511092059927</v>
      </c>
      <c r="AF1117" s="25">
        <v>4.7513396189175481</v>
      </c>
      <c r="AG1117" s="25">
        <v>7.7865800573190215E-4</v>
      </c>
      <c r="AH1117" s="25">
        <v>0.36534707909371877</v>
      </c>
      <c r="AI1117" s="25">
        <v>1.0105944151914896</v>
      </c>
    </row>
    <row r="1118" spans="28:35" x14ac:dyDescent="0.2">
      <c r="AB1118" t="str">
        <f t="shared" si="37"/>
        <v/>
      </c>
      <c r="AC1118" t="s">
        <v>8</v>
      </c>
    </row>
    <row r="1119" spans="28:35" ht="13.5" thickBot="1" x14ac:dyDescent="0.25">
      <c r="AB1119" t="str">
        <f t="shared" si="37"/>
        <v/>
      </c>
    </row>
    <row r="1120" spans="28:35" x14ac:dyDescent="0.2">
      <c r="AB1120" t="str">
        <f t="shared" si="37"/>
        <v/>
      </c>
      <c r="AC1120" s="27" t="s">
        <v>9</v>
      </c>
      <c r="AD1120" s="27"/>
    </row>
    <row r="1121" spans="28:35" x14ac:dyDescent="0.2">
      <c r="AB1121" t="str">
        <f t="shared" si="37"/>
        <v/>
      </c>
      <c r="AC1121" s="24" t="s">
        <v>10</v>
      </c>
      <c r="AD1121" s="24">
        <v>0.84129850726576449</v>
      </c>
    </row>
    <row r="1122" spans="28:35" x14ac:dyDescent="0.2">
      <c r="AB1122" t="str">
        <f t="shared" si="37"/>
        <v/>
      </c>
      <c r="AC1122" s="24" t="s">
        <v>11</v>
      </c>
      <c r="AD1122" s="24">
        <v>0.70778317832760362</v>
      </c>
    </row>
    <row r="1123" spans="28:35" x14ac:dyDescent="0.2">
      <c r="AB1123" t="str">
        <f t="shared" si="37"/>
        <v/>
      </c>
      <c r="AC1123" s="24" t="s">
        <v>12</v>
      </c>
      <c r="AD1123" s="24">
        <v>0.67856149616036399</v>
      </c>
    </row>
    <row r="1124" spans="28:35" x14ac:dyDescent="0.2">
      <c r="AB1124" t="str">
        <f t="shared" si="37"/>
        <v/>
      </c>
      <c r="AC1124" s="24" t="s">
        <v>13</v>
      </c>
      <c r="AD1124" s="24">
        <v>1.6585302939489649E-2</v>
      </c>
    </row>
    <row r="1125" spans="28:35" ht="13.5" thickBot="1" x14ac:dyDescent="0.25">
      <c r="AB1125" t="str">
        <f t="shared" si="37"/>
        <v/>
      </c>
      <c r="AC1125" s="25" t="s">
        <v>14</v>
      </c>
      <c r="AD1125" s="25">
        <v>12</v>
      </c>
    </row>
    <row r="1126" spans="28:35" x14ac:dyDescent="0.2">
      <c r="AB1126" t="str">
        <f t="shared" si="37"/>
        <v/>
      </c>
    </row>
    <row r="1127" spans="28:35" ht="13.5" thickBot="1" x14ac:dyDescent="0.25">
      <c r="AB1127" t="str">
        <f t="shared" si="37"/>
        <v/>
      </c>
      <c r="AC1127" t="s">
        <v>15</v>
      </c>
    </row>
    <row r="1128" spans="28:35" x14ac:dyDescent="0.2">
      <c r="AB1128" t="str">
        <f t="shared" si="37"/>
        <v/>
      </c>
      <c r="AC1128" s="26"/>
      <c r="AD1128" s="26" t="s">
        <v>20</v>
      </c>
      <c r="AE1128" s="26" t="s">
        <v>21</v>
      </c>
      <c r="AF1128" s="26" t="s">
        <v>22</v>
      </c>
      <c r="AG1128" s="26" t="s">
        <v>23</v>
      </c>
      <c r="AH1128" s="26" t="s">
        <v>24</v>
      </c>
    </row>
    <row r="1129" spans="28:35" x14ac:dyDescent="0.2">
      <c r="AB1129" t="str">
        <f t="shared" si="37"/>
        <v/>
      </c>
      <c r="AC1129" s="24" t="s">
        <v>16</v>
      </c>
      <c r="AD1129" s="24">
        <v>1</v>
      </c>
      <c r="AE1129" s="24">
        <v>6.6625708595546042E-3</v>
      </c>
      <c r="AF1129" s="24">
        <v>6.6625708595546042E-3</v>
      </c>
      <c r="AG1129" s="24">
        <v>24.22116475967621</v>
      </c>
      <c r="AH1129" s="24">
        <v>6.0351231400128554E-4</v>
      </c>
    </row>
    <row r="1130" spans="28:35" x14ac:dyDescent="0.2">
      <c r="AB1130" t="str">
        <f t="shared" si="37"/>
        <v/>
      </c>
      <c r="AC1130" s="24" t="s">
        <v>17</v>
      </c>
      <c r="AD1130" s="24">
        <v>10</v>
      </c>
      <c r="AE1130" s="24">
        <v>2.7507227359464398E-3</v>
      </c>
      <c r="AF1130" s="24">
        <v>2.7507227359464397E-4</v>
      </c>
      <c r="AG1130" s="24"/>
      <c r="AH1130" s="24"/>
    </row>
    <row r="1131" spans="28:35" ht="13.5" thickBot="1" x14ac:dyDescent="0.25">
      <c r="AB1131" t="str">
        <f t="shared" si="37"/>
        <v/>
      </c>
      <c r="AC1131" s="25" t="s">
        <v>18</v>
      </c>
      <c r="AD1131" s="25">
        <v>11</v>
      </c>
      <c r="AE1131" s="25">
        <v>9.413293595501044E-3</v>
      </c>
      <c r="AF1131" s="25"/>
      <c r="AG1131" s="25"/>
      <c r="AH1131" s="25"/>
    </row>
    <row r="1132" spans="28:35" ht="13.5" thickBot="1" x14ac:dyDescent="0.25">
      <c r="AB1132" t="str">
        <f t="shared" si="37"/>
        <v/>
      </c>
    </row>
    <row r="1133" spans="28:35" x14ac:dyDescent="0.2">
      <c r="AB1133" t="str">
        <f t="shared" si="37"/>
        <v/>
      </c>
      <c r="AC1133" s="26"/>
      <c r="AD1133" s="26" t="s">
        <v>25</v>
      </c>
      <c r="AE1133" s="26" t="s">
        <v>13</v>
      </c>
      <c r="AF1133" s="26" t="s">
        <v>26</v>
      </c>
      <c r="AG1133" s="26" t="s">
        <v>27</v>
      </c>
      <c r="AH1133" s="26" t="s">
        <v>28</v>
      </c>
      <c r="AI1133" s="26" t="s">
        <v>29</v>
      </c>
    </row>
    <row r="1134" spans="28:35" x14ac:dyDescent="0.2">
      <c r="AB1134" t="str">
        <f t="shared" si="37"/>
        <v/>
      </c>
      <c r="AC1134" s="24" t="s">
        <v>19</v>
      </c>
      <c r="AD1134" s="24">
        <v>-5.0791183272712081E-3</v>
      </c>
      <c r="AE1134" s="24">
        <v>5.2750771871180003E-3</v>
      </c>
      <c r="AF1134" s="24">
        <v>-0.96285194455062506</v>
      </c>
      <c r="AG1134" s="24">
        <v>0.358326670781831</v>
      </c>
      <c r="AH1134" s="24">
        <v>-1.683272478904084E-2</v>
      </c>
      <c r="AI1134" s="24">
        <v>6.6744881344984247E-3</v>
      </c>
    </row>
    <row r="1135" spans="28:35" ht="13.5" thickBot="1" x14ac:dyDescent="0.25">
      <c r="AB1135">
        <f t="shared" si="37"/>
        <v>0.66074834601773436</v>
      </c>
      <c r="AC1135" s="25" t="s">
        <v>32</v>
      </c>
      <c r="AD1135" s="25">
        <v>0.66074834601773436</v>
      </c>
      <c r="AE1135" s="25">
        <v>0.13425750518866414</v>
      </c>
      <c r="AF1135" s="25">
        <v>4.9215002549706535</v>
      </c>
      <c r="AG1135" s="25">
        <v>6.0351231400128619E-4</v>
      </c>
      <c r="AH1135" s="25">
        <v>0.3616039307700995</v>
      </c>
      <c r="AI1135" s="25">
        <v>0.95989276126536915</v>
      </c>
    </row>
    <row r="1136" spans="28:35" x14ac:dyDescent="0.2">
      <c r="AB1136" t="str">
        <f t="shared" si="37"/>
        <v/>
      </c>
      <c r="AC1136" t="s">
        <v>8</v>
      </c>
    </row>
    <row r="1137" spans="28:35" ht="13.5" thickBot="1" x14ac:dyDescent="0.25">
      <c r="AB1137" t="str">
        <f t="shared" si="37"/>
        <v/>
      </c>
    </row>
    <row r="1138" spans="28:35" x14ac:dyDescent="0.2">
      <c r="AB1138" t="str">
        <f t="shared" si="37"/>
        <v/>
      </c>
      <c r="AC1138" s="27" t="s">
        <v>9</v>
      </c>
      <c r="AD1138" s="27"/>
    </row>
    <row r="1139" spans="28:35" x14ac:dyDescent="0.2">
      <c r="AB1139" t="str">
        <f t="shared" si="37"/>
        <v/>
      </c>
      <c r="AC1139" s="24" t="s">
        <v>10</v>
      </c>
      <c r="AD1139" s="24">
        <v>0.7941005554162307</v>
      </c>
    </row>
    <row r="1140" spans="28:35" x14ac:dyDescent="0.2">
      <c r="AB1140" t="str">
        <f t="shared" si="37"/>
        <v/>
      </c>
      <c r="AC1140" s="24" t="s">
        <v>11</v>
      </c>
      <c r="AD1140" s="24">
        <v>0.6305956921123661</v>
      </c>
    </row>
    <row r="1141" spans="28:35" x14ac:dyDescent="0.2">
      <c r="AB1141" t="str">
        <f t="shared" si="37"/>
        <v/>
      </c>
      <c r="AC1141" s="24" t="s">
        <v>12</v>
      </c>
      <c r="AD1141" s="24">
        <v>0.59365526132360269</v>
      </c>
    </row>
    <row r="1142" spans="28:35" x14ac:dyDescent="0.2">
      <c r="AB1142" t="str">
        <f t="shared" si="37"/>
        <v/>
      </c>
      <c r="AC1142" s="24" t="s">
        <v>13</v>
      </c>
      <c r="AD1142" s="24">
        <v>1.8341435760729746E-2</v>
      </c>
    </row>
    <row r="1143" spans="28:35" ht="13.5" thickBot="1" x14ac:dyDescent="0.25">
      <c r="AB1143" t="str">
        <f t="shared" si="37"/>
        <v/>
      </c>
      <c r="AC1143" s="25" t="s">
        <v>14</v>
      </c>
      <c r="AD1143" s="25">
        <v>12</v>
      </c>
    </row>
    <row r="1144" spans="28:35" x14ac:dyDescent="0.2">
      <c r="AB1144" t="str">
        <f t="shared" si="37"/>
        <v/>
      </c>
    </row>
    <row r="1145" spans="28:35" ht="13.5" thickBot="1" x14ac:dyDescent="0.25">
      <c r="AB1145" t="str">
        <f t="shared" si="37"/>
        <v/>
      </c>
      <c r="AC1145" t="s">
        <v>15</v>
      </c>
    </row>
    <row r="1146" spans="28:35" x14ac:dyDescent="0.2">
      <c r="AB1146" t="str">
        <f t="shared" si="37"/>
        <v/>
      </c>
      <c r="AC1146" s="26"/>
      <c r="AD1146" s="26" t="s">
        <v>20</v>
      </c>
      <c r="AE1146" s="26" t="s">
        <v>21</v>
      </c>
      <c r="AF1146" s="26" t="s">
        <v>22</v>
      </c>
      <c r="AG1146" s="26" t="s">
        <v>23</v>
      </c>
      <c r="AH1146" s="26" t="s">
        <v>24</v>
      </c>
    </row>
    <row r="1147" spans="28:35" x14ac:dyDescent="0.2">
      <c r="AB1147" t="str">
        <f t="shared" si="37"/>
        <v/>
      </c>
      <c r="AC1147" s="24" t="s">
        <v>16</v>
      </c>
      <c r="AD1147" s="24">
        <v>1</v>
      </c>
      <c r="AE1147" s="24">
        <v>5.7426943501404492E-3</v>
      </c>
      <c r="AF1147" s="24">
        <v>5.7426943501404492E-3</v>
      </c>
      <c r="AG1147" s="24">
        <v>17.070610132250593</v>
      </c>
      <c r="AH1147" s="24">
        <v>2.0387831272518022E-3</v>
      </c>
    </row>
    <row r="1148" spans="28:35" x14ac:dyDescent="0.2">
      <c r="AB1148" t="str">
        <f t="shared" si="37"/>
        <v/>
      </c>
      <c r="AC1148" s="24" t="s">
        <v>17</v>
      </c>
      <c r="AD1148" s="24">
        <v>10</v>
      </c>
      <c r="AE1148" s="24">
        <v>3.3640826576497597E-3</v>
      </c>
      <c r="AF1148" s="24">
        <v>3.3640826576497595E-4</v>
      </c>
      <c r="AG1148" s="24"/>
      <c r="AH1148" s="24"/>
    </row>
    <row r="1149" spans="28:35" ht="13.5" thickBot="1" x14ac:dyDescent="0.25">
      <c r="AB1149" t="str">
        <f t="shared" si="37"/>
        <v/>
      </c>
      <c r="AC1149" s="25" t="s">
        <v>18</v>
      </c>
      <c r="AD1149" s="25">
        <v>11</v>
      </c>
      <c r="AE1149" s="25">
        <v>9.1067770077902094E-3</v>
      </c>
      <c r="AF1149" s="25"/>
      <c r="AG1149" s="25"/>
      <c r="AH1149" s="25"/>
    </row>
    <row r="1150" spans="28:35" ht="13.5" thickBot="1" x14ac:dyDescent="0.25">
      <c r="AB1150" t="str">
        <f t="shared" si="37"/>
        <v/>
      </c>
    </row>
    <row r="1151" spans="28:35" x14ac:dyDescent="0.2">
      <c r="AB1151" t="str">
        <f t="shared" si="37"/>
        <v/>
      </c>
      <c r="AC1151" s="26"/>
      <c r="AD1151" s="26" t="s">
        <v>25</v>
      </c>
      <c r="AE1151" s="26" t="s">
        <v>13</v>
      </c>
      <c r="AF1151" s="26" t="s">
        <v>26</v>
      </c>
      <c r="AG1151" s="26" t="s">
        <v>27</v>
      </c>
      <c r="AH1151" s="26" t="s">
        <v>28</v>
      </c>
      <c r="AI1151" s="26" t="s">
        <v>29</v>
      </c>
    </row>
    <row r="1152" spans="28:35" x14ac:dyDescent="0.2">
      <c r="AB1152" t="str">
        <f t="shared" si="37"/>
        <v/>
      </c>
      <c r="AC1152" s="24" t="s">
        <v>19</v>
      </c>
      <c r="AD1152" s="24">
        <v>-4.7542724990048899E-3</v>
      </c>
      <c r="AE1152" s="24">
        <v>5.8828247156305271E-3</v>
      </c>
      <c r="AF1152" s="24">
        <v>-0.80816150893853755</v>
      </c>
      <c r="AG1152" s="24">
        <v>0.43780031288789911</v>
      </c>
      <c r="AH1152" s="24">
        <v>-1.7862025075582752E-2</v>
      </c>
      <c r="AI1152" s="24">
        <v>8.3534800775729705E-3</v>
      </c>
    </row>
    <row r="1153" spans="28:35" ht="13.5" thickBot="1" x14ac:dyDescent="0.25">
      <c r="AB1153">
        <f t="shared" si="37"/>
        <v>0.55839336605154688</v>
      </c>
      <c r="AC1153" s="25" t="s">
        <v>32</v>
      </c>
      <c r="AD1153" s="25">
        <v>0.55839336605154688</v>
      </c>
      <c r="AE1153" s="25">
        <v>0.13514989982866887</v>
      </c>
      <c r="AF1153" s="25">
        <v>4.131659488904015</v>
      </c>
      <c r="AG1153" s="25">
        <v>2.038783127251803E-3</v>
      </c>
      <c r="AH1153" s="25">
        <v>0.25726057129113022</v>
      </c>
      <c r="AI1153" s="25">
        <v>0.85952616081196354</v>
      </c>
    </row>
    <row r="1154" spans="28:35" x14ac:dyDescent="0.2">
      <c r="AB1154" t="str">
        <f t="shared" si="37"/>
        <v/>
      </c>
      <c r="AC1154" t="s">
        <v>8</v>
      </c>
    </row>
    <row r="1155" spans="28:35" ht="13.5" thickBot="1" x14ac:dyDescent="0.25">
      <c r="AB1155" t="str">
        <f t="shared" ref="AB1155:AB1218" si="38">IF(AC1155="X Variable 1", AD1155, "")</f>
        <v/>
      </c>
    </row>
    <row r="1156" spans="28:35" x14ac:dyDescent="0.2">
      <c r="AB1156" t="str">
        <f t="shared" si="38"/>
        <v/>
      </c>
      <c r="AC1156" s="27" t="s">
        <v>9</v>
      </c>
      <c r="AD1156" s="27"/>
    </row>
    <row r="1157" spans="28:35" x14ac:dyDescent="0.2">
      <c r="AB1157" t="str">
        <f t="shared" si="38"/>
        <v/>
      </c>
      <c r="AC1157" s="24" t="s">
        <v>10</v>
      </c>
      <c r="AD1157" s="24">
        <v>0.86639886716565317</v>
      </c>
    </row>
    <row r="1158" spans="28:35" x14ac:dyDescent="0.2">
      <c r="AB1158" t="str">
        <f t="shared" si="38"/>
        <v/>
      </c>
      <c r="AC1158" s="24" t="s">
        <v>11</v>
      </c>
      <c r="AD1158" s="24">
        <v>0.75064699702592708</v>
      </c>
    </row>
    <row r="1159" spans="28:35" x14ac:dyDescent="0.2">
      <c r="AB1159" t="str">
        <f t="shared" si="38"/>
        <v/>
      </c>
      <c r="AC1159" s="24" t="s">
        <v>12</v>
      </c>
      <c r="AD1159" s="24">
        <v>0.72571169672851976</v>
      </c>
    </row>
    <row r="1160" spans="28:35" x14ac:dyDescent="0.2">
      <c r="AB1160" t="str">
        <f t="shared" si="38"/>
        <v/>
      </c>
      <c r="AC1160" s="24" t="s">
        <v>13</v>
      </c>
      <c r="AD1160" s="24">
        <v>2.0141202134138246E-2</v>
      </c>
    </row>
    <row r="1161" spans="28:35" ht="13.5" thickBot="1" x14ac:dyDescent="0.25">
      <c r="AB1161" t="str">
        <f t="shared" si="38"/>
        <v/>
      </c>
      <c r="AC1161" s="25" t="s">
        <v>14</v>
      </c>
      <c r="AD1161" s="25">
        <v>12</v>
      </c>
    </row>
    <row r="1162" spans="28:35" x14ac:dyDescent="0.2">
      <c r="AB1162" t="str">
        <f t="shared" si="38"/>
        <v/>
      </c>
    </row>
    <row r="1163" spans="28:35" ht="13.5" thickBot="1" x14ac:dyDescent="0.25">
      <c r="AB1163" t="str">
        <f t="shared" si="38"/>
        <v/>
      </c>
      <c r="AC1163" t="s">
        <v>15</v>
      </c>
    </row>
    <row r="1164" spans="28:35" x14ac:dyDescent="0.2">
      <c r="AB1164" t="str">
        <f t="shared" si="38"/>
        <v/>
      </c>
      <c r="AC1164" s="26"/>
      <c r="AD1164" s="26" t="s">
        <v>20</v>
      </c>
      <c r="AE1164" s="26" t="s">
        <v>21</v>
      </c>
      <c r="AF1164" s="26" t="s">
        <v>22</v>
      </c>
      <c r="AG1164" s="26" t="s">
        <v>23</v>
      </c>
      <c r="AH1164" s="26" t="s">
        <v>24</v>
      </c>
    </row>
    <row r="1165" spans="28:35" x14ac:dyDescent="0.2">
      <c r="AB1165" t="str">
        <f t="shared" si="38"/>
        <v/>
      </c>
      <c r="AC1165" s="24" t="s">
        <v>16</v>
      </c>
      <c r="AD1165" s="24">
        <v>1</v>
      </c>
      <c r="AE1165" s="24">
        <v>1.2212144226411523E-2</v>
      </c>
      <c r="AF1165" s="24">
        <v>1.2212144226411523E-2</v>
      </c>
      <c r="AG1165" s="24">
        <v>30.103788126585236</v>
      </c>
      <c r="AH1165" s="24">
        <v>2.6672416288562901E-4</v>
      </c>
    </row>
    <row r="1166" spans="28:35" x14ac:dyDescent="0.2">
      <c r="AB1166" t="str">
        <f t="shared" si="38"/>
        <v/>
      </c>
      <c r="AC1166" s="24" t="s">
        <v>17</v>
      </c>
      <c r="AD1166" s="24">
        <v>10</v>
      </c>
      <c r="AE1166" s="24">
        <v>4.0566802340821495E-3</v>
      </c>
      <c r="AF1166" s="24">
        <v>4.0566802340821496E-4</v>
      </c>
      <c r="AG1166" s="24"/>
      <c r="AH1166" s="24"/>
    </row>
    <row r="1167" spans="28:35" ht="13.5" thickBot="1" x14ac:dyDescent="0.25">
      <c r="AB1167" t="str">
        <f t="shared" si="38"/>
        <v/>
      </c>
      <c r="AC1167" s="25" t="s">
        <v>18</v>
      </c>
      <c r="AD1167" s="25">
        <v>11</v>
      </c>
      <c r="AE1167" s="25">
        <v>1.6268824460493672E-2</v>
      </c>
      <c r="AF1167" s="25"/>
      <c r="AG1167" s="25"/>
      <c r="AH1167" s="25"/>
    </row>
    <row r="1168" spans="28:35" ht="13.5" thickBot="1" x14ac:dyDescent="0.25">
      <c r="AB1168" t="str">
        <f t="shared" si="38"/>
        <v/>
      </c>
    </row>
    <row r="1169" spans="28:35" x14ac:dyDescent="0.2">
      <c r="AB1169" t="str">
        <f t="shared" si="38"/>
        <v/>
      </c>
      <c r="AC1169" s="26"/>
      <c r="AD1169" s="26" t="s">
        <v>25</v>
      </c>
      <c r="AE1169" s="26" t="s">
        <v>13</v>
      </c>
      <c r="AF1169" s="26" t="s">
        <v>26</v>
      </c>
      <c r="AG1169" s="26" t="s">
        <v>27</v>
      </c>
      <c r="AH1169" s="26" t="s">
        <v>28</v>
      </c>
      <c r="AI1169" s="26" t="s">
        <v>29</v>
      </c>
    </row>
    <row r="1170" spans="28:35" x14ac:dyDescent="0.2">
      <c r="AB1170" t="str">
        <f t="shared" si="38"/>
        <v/>
      </c>
      <c r="AC1170" s="24" t="s">
        <v>19</v>
      </c>
      <c r="AD1170" s="24">
        <v>-3.8413349649546826E-3</v>
      </c>
      <c r="AE1170" s="24">
        <v>6.5504042653032387E-3</v>
      </c>
      <c r="AF1170" s="24">
        <v>-0.58642715920631128</v>
      </c>
      <c r="AG1170" s="24">
        <v>0.57058808122448912</v>
      </c>
      <c r="AH1170" s="24">
        <v>-1.8436547730350236E-2</v>
      </c>
      <c r="AI1170" s="24">
        <v>1.075387780044087E-2</v>
      </c>
    </row>
    <row r="1171" spans="28:35" ht="13.5" thickBot="1" x14ac:dyDescent="0.25">
      <c r="AB1171">
        <f t="shared" si="38"/>
        <v>0.66926872832298512</v>
      </c>
      <c r="AC1171" s="25" t="s">
        <v>32</v>
      </c>
      <c r="AD1171" s="25">
        <v>0.66926872832298512</v>
      </c>
      <c r="AE1171" s="25">
        <v>0.1219803734518579</v>
      </c>
      <c r="AF1171" s="25">
        <v>5.4866919110321133</v>
      </c>
      <c r="AG1171" s="25">
        <v>2.6672416288562971E-4</v>
      </c>
      <c r="AH1171" s="25">
        <v>0.39747947202280831</v>
      </c>
      <c r="AI1171" s="25">
        <v>0.94105798462316192</v>
      </c>
    </row>
    <row r="1172" spans="28:35" x14ac:dyDescent="0.2">
      <c r="AB1172" t="str">
        <f t="shared" si="38"/>
        <v/>
      </c>
      <c r="AC1172" t="s">
        <v>8</v>
      </c>
    </row>
    <row r="1173" spans="28:35" ht="13.5" thickBot="1" x14ac:dyDescent="0.25">
      <c r="AB1173" t="str">
        <f t="shared" si="38"/>
        <v/>
      </c>
    </row>
    <row r="1174" spans="28:35" x14ac:dyDescent="0.2">
      <c r="AB1174" t="str">
        <f t="shared" si="38"/>
        <v/>
      </c>
      <c r="AC1174" s="27" t="s">
        <v>9</v>
      </c>
      <c r="AD1174" s="27"/>
    </row>
    <row r="1175" spans="28:35" x14ac:dyDescent="0.2">
      <c r="AB1175" t="str">
        <f t="shared" si="38"/>
        <v/>
      </c>
      <c r="AC1175" s="24" t="s">
        <v>10</v>
      </c>
      <c r="AD1175" s="24">
        <v>0.87474439569126017</v>
      </c>
    </row>
    <row r="1176" spans="28:35" x14ac:dyDescent="0.2">
      <c r="AB1176" t="str">
        <f t="shared" si="38"/>
        <v/>
      </c>
      <c r="AC1176" s="24" t="s">
        <v>11</v>
      </c>
      <c r="AD1176" s="24">
        <v>0.76517775779326791</v>
      </c>
    </row>
    <row r="1177" spans="28:35" x14ac:dyDescent="0.2">
      <c r="AB1177" t="str">
        <f t="shared" si="38"/>
        <v/>
      </c>
      <c r="AC1177" s="24" t="s">
        <v>12</v>
      </c>
      <c r="AD1177" s="24">
        <v>0.74169553357259466</v>
      </c>
    </row>
    <row r="1178" spans="28:35" x14ac:dyDescent="0.2">
      <c r="AB1178" t="str">
        <f t="shared" si="38"/>
        <v/>
      </c>
      <c r="AC1178" s="24" t="s">
        <v>13</v>
      </c>
      <c r="AD1178" s="24">
        <v>1.9790058600436092E-2</v>
      </c>
    </row>
    <row r="1179" spans="28:35" ht="13.5" thickBot="1" x14ac:dyDescent="0.25">
      <c r="AB1179" t="str">
        <f t="shared" si="38"/>
        <v/>
      </c>
      <c r="AC1179" s="25" t="s">
        <v>14</v>
      </c>
      <c r="AD1179" s="25">
        <v>12</v>
      </c>
    </row>
    <row r="1180" spans="28:35" x14ac:dyDescent="0.2">
      <c r="AB1180" t="str">
        <f t="shared" si="38"/>
        <v/>
      </c>
    </row>
    <row r="1181" spans="28:35" ht="13.5" thickBot="1" x14ac:dyDescent="0.25">
      <c r="AB1181" t="str">
        <f t="shared" si="38"/>
        <v/>
      </c>
      <c r="AC1181" t="s">
        <v>15</v>
      </c>
    </row>
    <row r="1182" spans="28:35" x14ac:dyDescent="0.2">
      <c r="AB1182" t="str">
        <f t="shared" si="38"/>
        <v/>
      </c>
      <c r="AC1182" s="26"/>
      <c r="AD1182" s="26" t="s">
        <v>20</v>
      </c>
      <c r="AE1182" s="26" t="s">
        <v>21</v>
      </c>
      <c r="AF1182" s="26" t="s">
        <v>22</v>
      </c>
      <c r="AG1182" s="26" t="s">
        <v>23</v>
      </c>
      <c r="AH1182" s="26" t="s">
        <v>24</v>
      </c>
    </row>
    <row r="1183" spans="28:35" x14ac:dyDescent="0.2">
      <c r="AB1183" t="str">
        <f t="shared" si="38"/>
        <v/>
      </c>
      <c r="AC1183" s="24" t="s">
        <v>16</v>
      </c>
      <c r="AD1183" s="24">
        <v>1</v>
      </c>
      <c r="AE1183" s="24">
        <v>1.2761956713924747E-2</v>
      </c>
      <c r="AF1183" s="24">
        <v>1.2761956713924747E-2</v>
      </c>
      <c r="AG1183" s="24">
        <v>32.585403776173081</v>
      </c>
      <c r="AH1183" s="24">
        <v>1.9604202902712896E-4</v>
      </c>
    </row>
    <row r="1184" spans="28:35" x14ac:dyDescent="0.2">
      <c r="AB1184" t="str">
        <f t="shared" si="38"/>
        <v/>
      </c>
      <c r="AC1184" s="24" t="s">
        <v>17</v>
      </c>
      <c r="AD1184" s="24">
        <v>10</v>
      </c>
      <c r="AE1184" s="24">
        <v>3.9164641940869467E-3</v>
      </c>
      <c r="AF1184" s="24">
        <v>3.9164641940869467E-4</v>
      </c>
      <c r="AG1184" s="24"/>
      <c r="AH1184" s="24"/>
    </row>
    <row r="1185" spans="28:35" ht="13.5" thickBot="1" x14ac:dyDescent="0.25">
      <c r="AB1185" t="str">
        <f t="shared" si="38"/>
        <v/>
      </c>
      <c r="AC1185" s="25" t="s">
        <v>18</v>
      </c>
      <c r="AD1185" s="25">
        <v>11</v>
      </c>
      <c r="AE1185" s="25">
        <v>1.6678420908011693E-2</v>
      </c>
      <c r="AF1185" s="25"/>
      <c r="AG1185" s="25"/>
      <c r="AH1185" s="25"/>
    </row>
    <row r="1186" spans="28:35" ht="13.5" thickBot="1" x14ac:dyDescent="0.25">
      <c r="AB1186" t="str">
        <f t="shared" si="38"/>
        <v/>
      </c>
    </row>
    <row r="1187" spans="28:35" x14ac:dyDescent="0.2">
      <c r="AB1187" t="str">
        <f t="shared" si="38"/>
        <v/>
      </c>
      <c r="AC1187" s="26"/>
      <c r="AD1187" s="26" t="s">
        <v>25</v>
      </c>
      <c r="AE1187" s="26" t="s">
        <v>13</v>
      </c>
      <c r="AF1187" s="26" t="s">
        <v>26</v>
      </c>
      <c r="AG1187" s="26" t="s">
        <v>27</v>
      </c>
      <c r="AH1187" s="26" t="s">
        <v>28</v>
      </c>
      <c r="AI1187" s="26" t="s">
        <v>29</v>
      </c>
    </row>
    <row r="1188" spans="28:35" x14ac:dyDescent="0.2">
      <c r="AB1188" t="str">
        <f t="shared" si="38"/>
        <v/>
      </c>
      <c r="AC1188" s="24" t="s">
        <v>19</v>
      </c>
      <c r="AD1188" s="24">
        <v>-4.2235507988792886E-3</v>
      </c>
      <c r="AE1188" s="24">
        <v>6.0180968958168041E-3</v>
      </c>
      <c r="AF1188" s="24">
        <v>-0.70180837430768028</v>
      </c>
      <c r="AG1188" s="24">
        <v>0.49880654631905919</v>
      </c>
      <c r="AH1188" s="24">
        <v>-1.7632708627880335E-2</v>
      </c>
      <c r="AI1188" s="24">
        <v>9.1856070301217577E-3</v>
      </c>
    </row>
    <row r="1189" spans="28:35" ht="13.5" thickBot="1" x14ac:dyDescent="0.25">
      <c r="AB1189">
        <f t="shared" si="38"/>
        <v>0.63106186238851814</v>
      </c>
      <c r="AC1189" s="25" t="s">
        <v>32</v>
      </c>
      <c r="AD1189" s="25">
        <v>0.63106186238851814</v>
      </c>
      <c r="AE1189" s="25">
        <v>0.11055041605484477</v>
      </c>
      <c r="AF1189" s="25">
        <v>5.7083626177891933</v>
      </c>
      <c r="AG1189" s="25">
        <v>1.9604202902712866E-4</v>
      </c>
      <c r="AH1189" s="25">
        <v>0.38474014264825329</v>
      </c>
      <c r="AI1189" s="25">
        <v>0.87738358212878298</v>
      </c>
    </row>
    <row r="1190" spans="28:35" x14ac:dyDescent="0.2">
      <c r="AB1190" t="str">
        <f t="shared" si="38"/>
        <v/>
      </c>
      <c r="AC1190" t="s">
        <v>8</v>
      </c>
    </row>
    <row r="1191" spans="28:35" ht="13.5" thickBot="1" x14ac:dyDescent="0.25">
      <c r="AB1191" t="str">
        <f t="shared" si="38"/>
        <v/>
      </c>
    </row>
    <row r="1192" spans="28:35" x14ac:dyDescent="0.2">
      <c r="AB1192" t="str">
        <f t="shared" si="38"/>
        <v/>
      </c>
      <c r="AC1192" s="27" t="s">
        <v>9</v>
      </c>
      <c r="AD1192" s="27"/>
    </row>
    <row r="1193" spans="28:35" x14ac:dyDescent="0.2">
      <c r="AB1193" t="str">
        <f t="shared" si="38"/>
        <v/>
      </c>
      <c r="AC1193" s="24" t="s">
        <v>10</v>
      </c>
      <c r="AD1193" s="24">
        <v>0.85040125441107051</v>
      </c>
    </row>
    <row r="1194" spans="28:35" x14ac:dyDescent="0.2">
      <c r="AB1194" t="str">
        <f t="shared" si="38"/>
        <v/>
      </c>
      <c r="AC1194" s="24" t="s">
        <v>11</v>
      </c>
      <c r="AD1194" s="24">
        <v>0.72318229350392227</v>
      </c>
    </row>
    <row r="1195" spans="28:35" x14ac:dyDescent="0.2">
      <c r="AB1195" t="str">
        <f t="shared" si="38"/>
        <v/>
      </c>
      <c r="AC1195" s="24" t="s">
        <v>12</v>
      </c>
      <c r="AD1195" s="24">
        <v>0.69550052285431452</v>
      </c>
    </row>
    <row r="1196" spans="28:35" x14ac:dyDescent="0.2">
      <c r="AB1196" t="str">
        <f t="shared" si="38"/>
        <v/>
      </c>
      <c r="AC1196" s="24" t="s">
        <v>13</v>
      </c>
      <c r="AD1196" s="24">
        <v>2.114965043087047E-2</v>
      </c>
    </row>
    <row r="1197" spans="28:35" ht="13.5" thickBot="1" x14ac:dyDescent="0.25">
      <c r="AB1197" t="str">
        <f t="shared" si="38"/>
        <v/>
      </c>
      <c r="AC1197" s="25" t="s">
        <v>14</v>
      </c>
      <c r="AD1197" s="25">
        <v>12</v>
      </c>
    </row>
    <row r="1198" spans="28:35" x14ac:dyDescent="0.2">
      <c r="AB1198" t="str">
        <f t="shared" si="38"/>
        <v/>
      </c>
    </row>
    <row r="1199" spans="28:35" ht="13.5" thickBot="1" x14ac:dyDescent="0.25">
      <c r="AB1199" t="str">
        <f t="shared" si="38"/>
        <v/>
      </c>
      <c r="AC1199" t="s">
        <v>15</v>
      </c>
    </row>
    <row r="1200" spans="28:35" x14ac:dyDescent="0.2">
      <c r="AB1200" t="str">
        <f t="shared" si="38"/>
        <v/>
      </c>
      <c r="AC1200" s="26"/>
      <c r="AD1200" s="26" t="s">
        <v>20</v>
      </c>
      <c r="AE1200" s="26" t="s">
        <v>21</v>
      </c>
      <c r="AF1200" s="26" t="s">
        <v>22</v>
      </c>
      <c r="AG1200" s="26" t="s">
        <v>23</v>
      </c>
      <c r="AH1200" s="26" t="s">
        <v>24</v>
      </c>
    </row>
    <row r="1201" spans="28:35" x14ac:dyDescent="0.2">
      <c r="AB1201" t="str">
        <f t="shared" si="38"/>
        <v/>
      </c>
      <c r="AC1201" s="24" t="s">
        <v>16</v>
      </c>
      <c r="AD1201" s="24">
        <v>1</v>
      </c>
      <c r="AE1201" s="24">
        <v>1.1685849945642812E-2</v>
      </c>
      <c r="AF1201" s="24">
        <v>1.1685849945642812E-2</v>
      </c>
      <c r="AG1201" s="24">
        <v>26.124856775163305</v>
      </c>
      <c r="AH1201" s="24">
        <v>4.5647502832326276E-4</v>
      </c>
    </row>
    <row r="1202" spans="28:35" x14ac:dyDescent="0.2">
      <c r="AB1202" t="str">
        <f t="shared" si="38"/>
        <v/>
      </c>
      <c r="AC1202" s="24" t="s">
        <v>17</v>
      </c>
      <c r="AD1202" s="24">
        <v>10</v>
      </c>
      <c r="AE1202" s="24">
        <v>4.4730771334801946E-3</v>
      </c>
      <c r="AF1202" s="24">
        <v>4.4730771334801947E-4</v>
      </c>
      <c r="AG1202" s="24"/>
      <c r="AH1202" s="24"/>
    </row>
    <row r="1203" spans="28:35" ht="13.5" thickBot="1" x14ac:dyDescent="0.25">
      <c r="AB1203" t="str">
        <f t="shared" si="38"/>
        <v/>
      </c>
      <c r="AC1203" s="25" t="s">
        <v>18</v>
      </c>
      <c r="AD1203" s="25">
        <v>11</v>
      </c>
      <c r="AE1203" s="25">
        <v>1.6158927079123007E-2</v>
      </c>
      <c r="AF1203" s="25"/>
      <c r="AG1203" s="25"/>
      <c r="AH1203" s="25"/>
    </row>
    <row r="1204" spans="28:35" ht="13.5" thickBot="1" x14ac:dyDescent="0.25">
      <c r="AB1204" t="str">
        <f t="shared" si="38"/>
        <v/>
      </c>
    </row>
    <row r="1205" spans="28:35" x14ac:dyDescent="0.2">
      <c r="AB1205" t="str">
        <f t="shared" si="38"/>
        <v/>
      </c>
      <c r="AC1205" s="26"/>
      <c r="AD1205" s="26" t="s">
        <v>25</v>
      </c>
      <c r="AE1205" s="26" t="s">
        <v>13</v>
      </c>
      <c r="AF1205" s="26" t="s">
        <v>26</v>
      </c>
      <c r="AG1205" s="26" t="s">
        <v>27</v>
      </c>
      <c r="AH1205" s="26" t="s">
        <v>28</v>
      </c>
      <c r="AI1205" s="26" t="s">
        <v>29</v>
      </c>
    </row>
    <row r="1206" spans="28:35" x14ac:dyDescent="0.2">
      <c r="AB1206" t="str">
        <f t="shared" si="38"/>
        <v/>
      </c>
      <c r="AC1206" s="24" t="s">
        <v>19</v>
      </c>
      <c r="AD1206" s="24">
        <v>3.3018708717479545E-4</v>
      </c>
      <c r="AE1206" s="24">
        <v>6.8817101510898768E-3</v>
      </c>
      <c r="AF1206" s="24">
        <v>4.7980382771933915E-2</v>
      </c>
      <c r="AG1206" s="24">
        <v>0.96267661368907076</v>
      </c>
      <c r="AH1206" s="24">
        <v>-1.5003221321976184E-2</v>
      </c>
      <c r="AI1206" s="24">
        <v>1.5663595496325775E-2</v>
      </c>
    </row>
    <row r="1207" spans="28:35" ht="13.5" thickBot="1" x14ac:dyDescent="0.25">
      <c r="AB1207">
        <f t="shared" si="38"/>
        <v>0.66024955060438484</v>
      </c>
      <c r="AC1207" s="25" t="s">
        <v>32</v>
      </c>
      <c r="AD1207" s="25">
        <v>0.66024955060438484</v>
      </c>
      <c r="AE1207" s="25">
        <v>0.12917579861003084</v>
      </c>
      <c r="AF1207" s="25">
        <v>5.1112480643345117</v>
      </c>
      <c r="AG1207" s="25">
        <v>4.5647502832326319E-4</v>
      </c>
      <c r="AH1207" s="25">
        <v>0.37242788517836423</v>
      </c>
      <c r="AI1207" s="25">
        <v>0.94807121603040545</v>
      </c>
    </row>
    <row r="1208" spans="28:35" x14ac:dyDescent="0.2">
      <c r="AB1208" t="str">
        <f t="shared" si="38"/>
        <v/>
      </c>
      <c r="AC1208" t="s">
        <v>8</v>
      </c>
    </row>
    <row r="1209" spans="28:35" ht="13.5" thickBot="1" x14ac:dyDescent="0.25">
      <c r="AB1209" t="str">
        <f t="shared" si="38"/>
        <v/>
      </c>
    </row>
    <row r="1210" spans="28:35" x14ac:dyDescent="0.2">
      <c r="AB1210" t="str">
        <f t="shared" si="38"/>
        <v/>
      </c>
      <c r="AC1210" s="27" t="s">
        <v>9</v>
      </c>
      <c r="AD1210" s="27"/>
    </row>
    <row r="1211" spans="28:35" x14ac:dyDescent="0.2">
      <c r="AB1211" t="str">
        <f t="shared" si="38"/>
        <v/>
      </c>
      <c r="AC1211" s="24" t="s">
        <v>10</v>
      </c>
      <c r="AD1211" s="24">
        <v>0.82262454248868222</v>
      </c>
    </row>
    <row r="1212" spans="28:35" x14ac:dyDescent="0.2">
      <c r="AB1212" t="str">
        <f t="shared" si="38"/>
        <v/>
      </c>
      <c r="AC1212" s="24" t="s">
        <v>11</v>
      </c>
      <c r="AD1212" s="24">
        <v>0.67671113790471382</v>
      </c>
    </row>
    <row r="1213" spans="28:35" x14ac:dyDescent="0.2">
      <c r="AB1213" t="str">
        <f t="shared" si="38"/>
        <v/>
      </c>
      <c r="AC1213" s="24" t="s">
        <v>12</v>
      </c>
      <c r="AD1213" s="24">
        <v>0.64438225169518515</v>
      </c>
    </row>
    <row r="1214" spans="28:35" x14ac:dyDescent="0.2">
      <c r="AB1214" t="str">
        <f t="shared" si="38"/>
        <v/>
      </c>
      <c r="AC1214" s="24" t="s">
        <v>13</v>
      </c>
      <c r="AD1214" s="24">
        <v>2.1515962942938269E-2</v>
      </c>
    </row>
    <row r="1215" spans="28:35" ht="13.5" thickBot="1" x14ac:dyDescent="0.25">
      <c r="AB1215" t="str">
        <f t="shared" si="38"/>
        <v/>
      </c>
      <c r="AC1215" s="25" t="s">
        <v>14</v>
      </c>
      <c r="AD1215" s="25">
        <v>12</v>
      </c>
    </row>
    <row r="1216" spans="28:35" x14ac:dyDescent="0.2">
      <c r="AB1216" t="str">
        <f t="shared" si="38"/>
        <v/>
      </c>
    </row>
    <row r="1217" spans="28:35" ht="13.5" thickBot="1" x14ac:dyDescent="0.25">
      <c r="AB1217" t="str">
        <f t="shared" si="38"/>
        <v/>
      </c>
      <c r="AC1217" t="s">
        <v>15</v>
      </c>
    </row>
    <row r="1218" spans="28:35" x14ac:dyDescent="0.2">
      <c r="AB1218" t="str">
        <f t="shared" si="38"/>
        <v/>
      </c>
      <c r="AC1218" s="26"/>
      <c r="AD1218" s="26" t="s">
        <v>20</v>
      </c>
      <c r="AE1218" s="26" t="s">
        <v>21</v>
      </c>
      <c r="AF1218" s="26" t="s">
        <v>22</v>
      </c>
      <c r="AG1218" s="26" t="s">
        <v>23</v>
      </c>
      <c r="AH1218" s="26" t="s">
        <v>24</v>
      </c>
    </row>
    <row r="1219" spans="28:35" x14ac:dyDescent="0.2">
      <c r="AB1219" t="str">
        <f t="shared" ref="AB1219:AB1282" si="39">IF(AC1219="X Variable 1", AD1219, "")</f>
        <v/>
      </c>
      <c r="AC1219" s="24" t="s">
        <v>16</v>
      </c>
      <c r="AD1219" s="24">
        <v>1</v>
      </c>
      <c r="AE1219" s="24">
        <v>9.6902316045667253E-3</v>
      </c>
      <c r="AF1219" s="24">
        <v>9.6902316045667253E-3</v>
      </c>
      <c r="AG1219" s="24">
        <v>20.932089448391199</v>
      </c>
      <c r="AH1219" s="24">
        <v>1.0181614735050607E-3</v>
      </c>
    </row>
    <row r="1220" spans="28:35" x14ac:dyDescent="0.2">
      <c r="AB1220" t="str">
        <f t="shared" si="39"/>
        <v/>
      </c>
      <c r="AC1220" s="24" t="s">
        <v>17</v>
      </c>
      <c r="AD1220" s="24">
        <v>10</v>
      </c>
      <c r="AE1220" s="24">
        <v>4.6293666136189276E-3</v>
      </c>
      <c r="AF1220" s="24">
        <v>4.6293666136189277E-4</v>
      </c>
      <c r="AG1220" s="24"/>
      <c r="AH1220" s="24"/>
    </row>
    <row r="1221" spans="28:35" ht="13.5" thickBot="1" x14ac:dyDescent="0.25">
      <c r="AB1221" t="str">
        <f t="shared" si="39"/>
        <v/>
      </c>
      <c r="AC1221" s="25" t="s">
        <v>18</v>
      </c>
      <c r="AD1221" s="25">
        <v>11</v>
      </c>
      <c r="AE1221" s="25">
        <v>1.4319598218185653E-2</v>
      </c>
      <c r="AF1221" s="25"/>
      <c r="AG1221" s="25"/>
      <c r="AH1221" s="25"/>
    </row>
    <row r="1222" spans="28:35" ht="13.5" thickBot="1" x14ac:dyDescent="0.25">
      <c r="AB1222" t="str">
        <f t="shared" si="39"/>
        <v/>
      </c>
    </row>
    <row r="1223" spans="28:35" x14ac:dyDescent="0.2">
      <c r="AB1223" t="str">
        <f t="shared" si="39"/>
        <v/>
      </c>
      <c r="AC1223" s="26"/>
      <c r="AD1223" s="26" t="s">
        <v>25</v>
      </c>
      <c r="AE1223" s="26" t="s">
        <v>13</v>
      </c>
      <c r="AF1223" s="26" t="s">
        <v>26</v>
      </c>
      <c r="AG1223" s="26" t="s">
        <v>27</v>
      </c>
      <c r="AH1223" s="26" t="s">
        <v>28</v>
      </c>
      <c r="AI1223" s="26" t="s">
        <v>29</v>
      </c>
    </row>
    <row r="1224" spans="28:35" x14ac:dyDescent="0.2">
      <c r="AB1224" t="str">
        <f t="shared" si="39"/>
        <v/>
      </c>
      <c r="AC1224" s="24" t="s">
        <v>19</v>
      </c>
      <c r="AD1224" s="24">
        <v>-3.7317630132951835E-3</v>
      </c>
      <c r="AE1224" s="24">
        <v>7.1364240240991998E-3</v>
      </c>
      <c r="AF1224" s="24">
        <v>-0.5229177807671298</v>
      </c>
      <c r="AG1224" s="24">
        <v>0.61242020887563564</v>
      </c>
      <c r="AH1224" s="24">
        <v>-1.963270939724884E-2</v>
      </c>
      <c r="AI1224" s="24">
        <v>1.2169183370658473E-2</v>
      </c>
    </row>
    <row r="1225" spans="28:35" ht="13.5" thickBot="1" x14ac:dyDescent="0.25">
      <c r="AB1225">
        <f t="shared" si="39"/>
        <v>0.61581077839572318</v>
      </c>
      <c r="AC1225" s="25" t="s">
        <v>32</v>
      </c>
      <c r="AD1225" s="25">
        <v>0.61581077839572318</v>
      </c>
      <c r="AE1225" s="25">
        <v>0.1345987401919449</v>
      </c>
      <c r="AF1225" s="25">
        <v>4.575160046205073</v>
      </c>
      <c r="AG1225" s="25">
        <v>1.0181614735050592E-3</v>
      </c>
      <c r="AH1225" s="25">
        <v>0.31590604404804989</v>
      </c>
      <c r="AI1225" s="25">
        <v>0.91571551274339646</v>
      </c>
    </row>
    <row r="1226" spans="28:35" x14ac:dyDescent="0.2">
      <c r="AB1226" t="str">
        <f t="shared" si="39"/>
        <v/>
      </c>
      <c r="AC1226" t="s">
        <v>8</v>
      </c>
    </row>
    <row r="1227" spans="28:35" ht="13.5" thickBot="1" x14ac:dyDescent="0.25">
      <c r="AB1227" t="str">
        <f t="shared" si="39"/>
        <v/>
      </c>
    </row>
    <row r="1228" spans="28:35" x14ac:dyDescent="0.2">
      <c r="AB1228" t="str">
        <f t="shared" si="39"/>
        <v/>
      </c>
      <c r="AC1228" s="27" t="s">
        <v>9</v>
      </c>
      <c r="AD1228" s="27"/>
    </row>
    <row r="1229" spans="28:35" x14ac:dyDescent="0.2">
      <c r="AB1229" t="str">
        <f t="shared" si="39"/>
        <v/>
      </c>
      <c r="AC1229" s="24" t="s">
        <v>10</v>
      </c>
      <c r="AD1229" s="24">
        <v>0.88679017599280108</v>
      </c>
    </row>
    <row r="1230" spans="28:35" x14ac:dyDescent="0.2">
      <c r="AB1230" t="str">
        <f t="shared" si="39"/>
        <v/>
      </c>
      <c r="AC1230" s="24" t="s">
        <v>11</v>
      </c>
      <c r="AD1230" s="24">
        <v>0.78639681623734314</v>
      </c>
    </row>
    <row r="1231" spans="28:35" x14ac:dyDescent="0.2">
      <c r="AB1231" t="str">
        <f t="shared" si="39"/>
        <v/>
      </c>
      <c r="AC1231" s="24" t="s">
        <v>12</v>
      </c>
      <c r="AD1231" s="24">
        <v>0.76503649786107741</v>
      </c>
    </row>
    <row r="1232" spans="28:35" x14ac:dyDescent="0.2">
      <c r="AB1232" t="str">
        <f t="shared" si="39"/>
        <v/>
      </c>
      <c r="AC1232" s="24" t="s">
        <v>13</v>
      </c>
      <c r="AD1232" s="24">
        <v>1.9633478159815115E-2</v>
      </c>
    </row>
    <row r="1233" spans="28:35" ht="13.5" thickBot="1" x14ac:dyDescent="0.25">
      <c r="AB1233" t="str">
        <f t="shared" si="39"/>
        <v/>
      </c>
      <c r="AC1233" s="25" t="s">
        <v>14</v>
      </c>
      <c r="AD1233" s="25">
        <v>12</v>
      </c>
    </row>
    <row r="1234" spans="28:35" x14ac:dyDescent="0.2">
      <c r="AB1234" t="str">
        <f t="shared" si="39"/>
        <v/>
      </c>
    </row>
    <row r="1235" spans="28:35" ht="13.5" thickBot="1" x14ac:dyDescent="0.25">
      <c r="AB1235" t="str">
        <f t="shared" si="39"/>
        <v/>
      </c>
      <c r="AC1235" t="s">
        <v>15</v>
      </c>
    </row>
    <row r="1236" spans="28:35" x14ac:dyDescent="0.2">
      <c r="AB1236" t="str">
        <f t="shared" si="39"/>
        <v/>
      </c>
      <c r="AC1236" s="26"/>
      <c r="AD1236" s="26" t="s">
        <v>20</v>
      </c>
      <c r="AE1236" s="26" t="s">
        <v>21</v>
      </c>
      <c r="AF1236" s="26" t="s">
        <v>22</v>
      </c>
      <c r="AG1236" s="26" t="s">
        <v>23</v>
      </c>
      <c r="AH1236" s="26" t="s">
        <v>24</v>
      </c>
    </row>
    <row r="1237" spans="28:35" x14ac:dyDescent="0.2">
      <c r="AB1237" t="str">
        <f t="shared" si="39"/>
        <v/>
      </c>
      <c r="AC1237" s="24" t="s">
        <v>16</v>
      </c>
      <c r="AD1237" s="24">
        <v>1</v>
      </c>
      <c r="AE1237" s="24">
        <v>1.419150688704561E-2</v>
      </c>
      <c r="AF1237" s="24">
        <v>1.419150688704561E-2</v>
      </c>
      <c r="AG1237" s="24">
        <v>36.815781599544906</v>
      </c>
      <c r="AH1237" s="24">
        <v>1.2075776992827235E-4</v>
      </c>
    </row>
    <row r="1238" spans="28:35" x14ac:dyDescent="0.2">
      <c r="AB1238" t="str">
        <f t="shared" si="39"/>
        <v/>
      </c>
      <c r="AC1238" s="24" t="s">
        <v>17</v>
      </c>
      <c r="AD1238" s="24">
        <v>10</v>
      </c>
      <c r="AE1238" s="24">
        <v>3.8547346465193709E-3</v>
      </c>
      <c r="AF1238" s="24">
        <v>3.854734646519371E-4</v>
      </c>
      <c r="AG1238" s="24"/>
      <c r="AH1238" s="24"/>
    </row>
    <row r="1239" spans="28:35" ht="13.5" thickBot="1" x14ac:dyDescent="0.25">
      <c r="AB1239" t="str">
        <f t="shared" si="39"/>
        <v/>
      </c>
      <c r="AC1239" s="25" t="s">
        <v>18</v>
      </c>
      <c r="AD1239" s="25">
        <v>11</v>
      </c>
      <c r="AE1239" s="25">
        <v>1.8046241533564981E-2</v>
      </c>
      <c r="AF1239" s="25"/>
      <c r="AG1239" s="25"/>
      <c r="AH1239" s="25"/>
    </row>
    <row r="1240" spans="28:35" ht="13.5" thickBot="1" x14ac:dyDescent="0.25">
      <c r="AB1240" t="str">
        <f t="shared" si="39"/>
        <v/>
      </c>
    </row>
    <row r="1241" spans="28:35" x14ac:dyDescent="0.2">
      <c r="AB1241" t="str">
        <f t="shared" si="39"/>
        <v/>
      </c>
      <c r="AC1241" s="26"/>
      <c r="AD1241" s="26" t="s">
        <v>25</v>
      </c>
      <c r="AE1241" s="26" t="s">
        <v>13</v>
      </c>
      <c r="AF1241" s="26" t="s">
        <v>26</v>
      </c>
      <c r="AG1241" s="26" t="s">
        <v>27</v>
      </c>
      <c r="AH1241" s="26" t="s">
        <v>28</v>
      </c>
      <c r="AI1241" s="26" t="s">
        <v>29</v>
      </c>
    </row>
    <row r="1242" spans="28:35" x14ac:dyDescent="0.2">
      <c r="AB1242" t="str">
        <f t="shared" si="39"/>
        <v/>
      </c>
      <c r="AC1242" s="24" t="s">
        <v>19</v>
      </c>
      <c r="AD1242" s="24">
        <v>-6.5740932724376727E-3</v>
      </c>
      <c r="AE1242" s="24">
        <v>5.9260987223255035E-3</v>
      </c>
      <c r="AF1242" s="24">
        <v>-1.109345891871657</v>
      </c>
      <c r="AG1242" s="24">
        <v>0.29324584787000296</v>
      </c>
      <c r="AH1242" s="24">
        <v>-1.9778266361299E-2</v>
      </c>
      <c r="AI1242" s="24">
        <v>6.6300798164236532E-3</v>
      </c>
    </row>
    <row r="1243" spans="28:35" ht="13.5" thickBot="1" x14ac:dyDescent="0.25">
      <c r="AB1243">
        <f t="shared" si="39"/>
        <v>0.59506506026128347</v>
      </c>
      <c r="AC1243" s="25" t="s">
        <v>32</v>
      </c>
      <c r="AD1243" s="25">
        <v>0.59506506026128347</v>
      </c>
      <c r="AE1243" s="25">
        <v>9.8072543440261603E-2</v>
      </c>
      <c r="AF1243" s="25">
        <v>6.0676009756364913</v>
      </c>
      <c r="AG1243" s="25">
        <v>1.2075776992827253E-4</v>
      </c>
      <c r="AH1243" s="25">
        <v>0.37654577809483347</v>
      </c>
      <c r="AI1243" s="25">
        <v>0.81358434242773348</v>
      </c>
    </row>
    <row r="1244" spans="28:35" x14ac:dyDescent="0.2">
      <c r="AB1244" t="str">
        <f t="shared" si="39"/>
        <v/>
      </c>
      <c r="AC1244" t="s">
        <v>8</v>
      </c>
    </row>
    <row r="1245" spans="28:35" ht="13.5" thickBot="1" x14ac:dyDescent="0.25">
      <c r="AB1245" t="str">
        <f t="shared" si="39"/>
        <v/>
      </c>
    </row>
    <row r="1246" spans="28:35" x14ac:dyDescent="0.2">
      <c r="AB1246" t="str">
        <f t="shared" si="39"/>
        <v/>
      </c>
      <c r="AC1246" s="27" t="s">
        <v>9</v>
      </c>
      <c r="AD1246" s="27"/>
    </row>
    <row r="1247" spans="28:35" x14ac:dyDescent="0.2">
      <c r="AB1247" t="str">
        <f t="shared" si="39"/>
        <v/>
      </c>
      <c r="AC1247" s="24" t="s">
        <v>10</v>
      </c>
      <c r="AD1247" s="24">
        <v>0.90501606111045563</v>
      </c>
    </row>
    <row r="1248" spans="28:35" x14ac:dyDescent="0.2">
      <c r="AB1248" t="str">
        <f t="shared" si="39"/>
        <v/>
      </c>
      <c r="AC1248" s="24" t="s">
        <v>11</v>
      </c>
      <c r="AD1248" s="24">
        <v>0.81905407086788395</v>
      </c>
    </row>
    <row r="1249" spans="28:35" x14ac:dyDescent="0.2">
      <c r="AB1249" t="str">
        <f t="shared" si="39"/>
        <v/>
      </c>
      <c r="AC1249" s="24" t="s">
        <v>12</v>
      </c>
      <c r="AD1249" s="24">
        <v>0.80095947795467237</v>
      </c>
    </row>
    <row r="1250" spans="28:35" x14ac:dyDescent="0.2">
      <c r="AB1250" t="str">
        <f t="shared" si="39"/>
        <v/>
      </c>
      <c r="AC1250" s="24" t="s">
        <v>13</v>
      </c>
      <c r="AD1250" s="24">
        <v>2.0551701103564055E-2</v>
      </c>
    </row>
    <row r="1251" spans="28:35" ht="13.5" thickBot="1" x14ac:dyDescent="0.25">
      <c r="AB1251" t="str">
        <f t="shared" si="39"/>
        <v/>
      </c>
      <c r="AC1251" s="25" t="s">
        <v>14</v>
      </c>
      <c r="AD1251" s="25">
        <v>12</v>
      </c>
    </row>
    <row r="1252" spans="28:35" x14ac:dyDescent="0.2">
      <c r="AB1252" t="str">
        <f t="shared" si="39"/>
        <v/>
      </c>
    </row>
    <row r="1253" spans="28:35" ht="13.5" thickBot="1" x14ac:dyDescent="0.25">
      <c r="AB1253" t="str">
        <f t="shared" si="39"/>
        <v/>
      </c>
      <c r="AC1253" t="s">
        <v>15</v>
      </c>
    </row>
    <row r="1254" spans="28:35" x14ac:dyDescent="0.2">
      <c r="AB1254" t="str">
        <f t="shared" si="39"/>
        <v/>
      </c>
      <c r="AC1254" s="26"/>
      <c r="AD1254" s="26" t="s">
        <v>20</v>
      </c>
      <c r="AE1254" s="26" t="s">
        <v>21</v>
      </c>
      <c r="AF1254" s="26" t="s">
        <v>22</v>
      </c>
      <c r="AG1254" s="26" t="s">
        <v>23</v>
      </c>
      <c r="AH1254" s="26" t="s">
        <v>24</v>
      </c>
    </row>
    <row r="1255" spans="28:35" x14ac:dyDescent="0.2">
      <c r="AB1255" t="str">
        <f t="shared" si="39"/>
        <v/>
      </c>
      <c r="AC1255" s="24" t="s">
        <v>16</v>
      </c>
      <c r="AD1255" s="24">
        <v>1</v>
      </c>
      <c r="AE1255" s="24">
        <v>1.9118741728507131E-2</v>
      </c>
      <c r="AF1255" s="24">
        <v>1.9118741728507131E-2</v>
      </c>
      <c r="AG1255" s="24">
        <v>45.265128361625564</v>
      </c>
      <c r="AH1255" s="24">
        <v>5.1817850943952152E-5</v>
      </c>
    </row>
    <row r="1256" spans="28:35" x14ac:dyDescent="0.2">
      <c r="AB1256" t="str">
        <f t="shared" si="39"/>
        <v/>
      </c>
      <c r="AC1256" s="24" t="s">
        <v>17</v>
      </c>
      <c r="AD1256" s="24">
        <v>10</v>
      </c>
      <c r="AE1256" s="24">
        <v>4.2237241825023603E-3</v>
      </c>
      <c r="AF1256" s="24">
        <v>4.2237241825023605E-4</v>
      </c>
      <c r="AG1256" s="24"/>
      <c r="AH1256" s="24"/>
    </row>
    <row r="1257" spans="28:35" ht="13.5" thickBot="1" x14ac:dyDescent="0.25">
      <c r="AB1257" t="str">
        <f t="shared" si="39"/>
        <v/>
      </c>
      <c r="AC1257" s="25" t="s">
        <v>18</v>
      </c>
      <c r="AD1257" s="25">
        <v>11</v>
      </c>
      <c r="AE1257" s="25">
        <v>2.334246591100949E-2</v>
      </c>
      <c r="AF1257" s="25"/>
      <c r="AG1257" s="25"/>
      <c r="AH1257" s="25"/>
    </row>
    <row r="1258" spans="28:35" ht="13.5" thickBot="1" x14ac:dyDescent="0.25">
      <c r="AB1258" t="str">
        <f t="shared" si="39"/>
        <v/>
      </c>
    </row>
    <row r="1259" spans="28:35" x14ac:dyDescent="0.2">
      <c r="AB1259" t="str">
        <f t="shared" si="39"/>
        <v/>
      </c>
      <c r="AC1259" s="26"/>
      <c r="AD1259" s="26" t="s">
        <v>25</v>
      </c>
      <c r="AE1259" s="26" t="s">
        <v>13</v>
      </c>
      <c r="AF1259" s="26" t="s">
        <v>26</v>
      </c>
      <c r="AG1259" s="26" t="s">
        <v>27</v>
      </c>
      <c r="AH1259" s="26" t="s">
        <v>28</v>
      </c>
      <c r="AI1259" s="26" t="s">
        <v>29</v>
      </c>
    </row>
    <row r="1260" spans="28:35" x14ac:dyDescent="0.2">
      <c r="AB1260" t="str">
        <f t="shared" si="39"/>
        <v/>
      </c>
      <c r="AC1260" s="24" t="s">
        <v>19</v>
      </c>
      <c r="AD1260" s="24">
        <v>-4.4611888565175067E-3</v>
      </c>
      <c r="AE1260" s="24">
        <v>6.0192079143642739E-3</v>
      </c>
      <c r="AF1260" s="24">
        <v>-0.74115879032377319</v>
      </c>
      <c r="AG1260" s="24">
        <v>0.47564163669164394</v>
      </c>
      <c r="AH1260" s="24">
        <v>-1.7872822189537826E-2</v>
      </c>
      <c r="AI1260" s="24">
        <v>8.9504444765028113E-3</v>
      </c>
    </row>
    <row r="1261" spans="28:35" ht="13.5" thickBot="1" x14ac:dyDescent="0.25">
      <c r="AB1261">
        <f t="shared" si="39"/>
        <v>0.63335995379462695</v>
      </c>
      <c r="AC1261" s="25" t="s">
        <v>32</v>
      </c>
      <c r="AD1261" s="25">
        <v>0.63335995379462695</v>
      </c>
      <c r="AE1261" s="25">
        <v>9.413881389856503E-2</v>
      </c>
      <c r="AF1261" s="25">
        <v>6.7279364118298215</v>
      </c>
      <c r="AG1261" s="25">
        <v>5.1817850943952247E-5</v>
      </c>
      <c r="AH1261" s="25">
        <v>0.42360556876997579</v>
      </c>
      <c r="AI1261" s="25">
        <v>0.84311433881927811</v>
      </c>
    </row>
    <row r="1262" spans="28:35" x14ac:dyDescent="0.2">
      <c r="AB1262" t="str">
        <f t="shared" si="39"/>
        <v/>
      </c>
      <c r="AC1262" t="s">
        <v>8</v>
      </c>
    </row>
    <row r="1263" spans="28:35" ht="13.5" thickBot="1" x14ac:dyDescent="0.25">
      <c r="AB1263" t="str">
        <f t="shared" si="39"/>
        <v/>
      </c>
    </row>
    <row r="1264" spans="28:35" x14ac:dyDescent="0.2">
      <c r="AB1264" t="str">
        <f t="shared" si="39"/>
        <v/>
      </c>
      <c r="AC1264" s="27" t="s">
        <v>9</v>
      </c>
      <c r="AD1264" s="27"/>
    </row>
    <row r="1265" spans="28:35" x14ac:dyDescent="0.2">
      <c r="AB1265" t="str">
        <f t="shared" si="39"/>
        <v/>
      </c>
      <c r="AC1265" s="24" t="s">
        <v>10</v>
      </c>
      <c r="AD1265" s="24">
        <v>0.9051852951292646</v>
      </c>
    </row>
    <row r="1266" spans="28:35" x14ac:dyDescent="0.2">
      <c r="AB1266" t="str">
        <f t="shared" si="39"/>
        <v/>
      </c>
      <c r="AC1266" s="24" t="s">
        <v>11</v>
      </c>
      <c r="AD1266" s="24">
        <v>0.81936041851825381</v>
      </c>
    </row>
    <row r="1267" spans="28:35" x14ac:dyDescent="0.2">
      <c r="AB1267" t="str">
        <f t="shared" si="39"/>
        <v/>
      </c>
      <c r="AC1267" s="24" t="s">
        <v>12</v>
      </c>
      <c r="AD1267" s="24">
        <v>0.80129646037007929</v>
      </c>
    </row>
    <row r="1268" spans="28:35" x14ac:dyDescent="0.2">
      <c r="AB1268" t="str">
        <f t="shared" si="39"/>
        <v/>
      </c>
      <c r="AC1268" s="24" t="s">
        <v>13</v>
      </c>
      <c r="AD1268" s="24">
        <v>2.1769464997043707E-2</v>
      </c>
    </row>
    <row r="1269" spans="28:35" ht="13.5" thickBot="1" x14ac:dyDescent="0.25">
      <c r="AB1269" t="str">
        <f t="shared" si="39"/>
        <v/>
      </c>
      <c r="AC1269" s="25" t="s">
        <v>14</v>
      </c>
      <c r="AD1269" s="25">
        <v>12</v>
      </c>
    </row>
    <row r="1270" spans="28:35" x14ac:dyDescent="0.2">
      <c r="AB1270" t="str">
        <f t="shared" si="39"/>
        <v/>
      </c>
    </row>
    <row r="1271" spans="28:35" ht="13.5" thickBot="1" x14ac:dyDescent="0.25">
      <c r="AB1271" t="str">
        <f t="shared" si="39"/>
        <v/>
      </c>
      <c r="AC1271" t="s">
        <v>15</v>
      </c>
    </row>
    <row r="1272" spans="28:35" x14ac:dyDescent="0.2">
      <c r="AB1272" t="str">
        <f t="shared" si="39"/>
        <v/>
      </c>
      <c r="AC1272" s="26"/>
      <c r="AD1272" s="26" t="s">
        <v>20</v>
      </c>
      <c r="AE1272" s="26" t="s">
        <v>21</v>
      </c>
      <c r="AF1272" s="26" t="s">
        <v>22</v>
      </c>
      <c r="AG1272" s="26" t="s">
        <v>23</v>
      </c>
      <c r="AH1272" s="26" t="s">
        <v>24</v>
      </c>
    </row>
    <row r="1273" spans="28:35" x14ac:dyDescent="0.2">
      <c r="AB1273" t="str">
        <f t="shared" si="39"/>
        <v/>
      </c>
      <c r="AC1273" s="24" t="s">
        <v>16</v>
      </c>
      <c r="AD1273" s="24">
        <v>1</v>
      </c>
      <c r="AE1273" s="24">
        <v>2.1495996067850361E-2</v>
      </c>
      <c r="AF1273" s="24">
        <v>2.1495996067850361E-2</v>
      </c>
      <c r="AG1273" s="24">
        <v>45.35885279390169</v>
      </c>
      <c r="AH1273" s="24">
        <v>5.1372899095468556E-5</v>
      </c>
    </row>
    <row r="1274" spans="28:35" x14ac:dyDescent="0.2">
      <c r="AB1274" t="str">
        <f t="shared" si="39"/>
        <v/>
      </c>
      <c r="AC1274" s="24" t="s">
        <v>17</v>
      </c>
      <c r="AD1274" s="24">
        <v>10</v>
      </c>
      <c r="AE1274" s="24">
        <v>4.7390960625751117E-3</v>
      </c>
      <c r="AF1274" s="24">
        <v>4.7390960625751116E-4</v>
      </c>
      <c r="AG1274" s="24"/>
      <c r="AH1274" s="24"/>
    </row>
    <row r="1275" spans="28:35" ht="13.5" thickBot="1" x14ac:dyDescent="0.25">
      <c r="AB1275" t="str">
        <f t="shared" si="39"/>
        <v/>
      </c>
      <c r="AC1275" s="25" t="s">
        <v>18</v>
      </c>
      <c r="AD1275" s="25">
        <v>11</v>
      </c>
      <c r="AE1275" s="25">
        <v>2.6235092130425471E-2</v>
      </c>
      <c r="AF1275" s="25"/>
      <c r="AG1275" s="25"/>
      <c r="AH1275" s="25"/>
    </row>
    <row r="1276" spans="28:35" ht="13.5" thickBot="1" x14ac:dyDescent="0.25">
      <c r="AB1276" t="str">
        <f t="shared" si="39"/>
        <v/>
      </c>
    </row>
    <row r="1277" spans="28:35" x14ac:dyDescent="0.2">
      <c r="AB1277" t="str">
        <f t="shared" si="39"/>
        <v/>
      </c>
      <c r="AC1277" s="26"/>
      <c r="AD1277" s="26" t="s">
        <v>25</v>
      </c>
      <c r="AE1277" s="26" t="s">
        <v>13</v>
      </c>
      <c r="AF1277" s="26" t="s">
        <v>26</v>
      </c>
      <c r="AG1277" s="26" t="s">
        <v>27</v>
      </c>
      <c r="AH1277" s="26" t="s">
        <v>28</v>
      </c>
      <c r="AI1277" s="26" t="s">
        <v>29</v>
      </c>
    </row>
    <row r="1278" spans="28:35" x14ac:dyDescent="0.2">
      <c r="AB1278" t="str">
        <f t="shared" si="39"/>
        <v/>
      </c>
      <c r="AC1278" s="24" t="s">
        <v>19</v>
      </c>
      <c r="AD1278" s="24">
        <v>-2.9615623075578339E-3</v>
      </c>
      <c r="AE1278" s="24">
        <v>6.2900283955067979E-3</v>
      </c>
      <c r="AF1278" s="24">
        <v>-0.47083448934402083</v>
      </c>
      <c r="AG1278" s="24">
        <v>0.64786132303530319</v>
      </c>
      <c r="AH1278" s="24">
        <v>-1.69766213809464E-2</v>
      </c>
      <c r="AI1278" s="24">
        <v>1.1053496765830733E-2</v>
      </c>
    </row>
    <row r="1279" spans="28:35" ht="13.5" thickBot="1" x14ac:dyDescent="0.25">
      <c r="AB1279">
        <f t="shared" si="39"/>
        <v>0.66859409569458494</v>
      </c>
      <c r="AC1279" s="25" t="s">
        <v>32</v>
      </c>
      <c r="AD1279" s="25">
        <v>0.66859409569458494</v>
      </c>
      <c r="AE1279" s="25">
        <v>9.9273082234106511E-2</v>
      </c>
      <c r="AF1279" s="25">
        <v>6.734898127952766</v>
      </c>
      <c r="AG1279" s="25">
        <v>5.1372899095468773E-5</v>
      </c>
      <c r="AH1279" s="25">
        <v>0.44739984593535742</v>
      </c>
      <c r="AI1279" s="25">
        <v>0.88978834545381247</v>
      </c>
    </row>
    <row r="1280" spans="28:35" x14ac:dyDescent="0.2">
      <c r="AB1280" t="str">
        <f t="shared" si="39"/>
        <v/>
      </c>
      <c r="AC1280" t="s">
        <v>8</v>
      </c>
    </row>
    <row r="1281" spans="28:35" ht="13.5" thickBot="1" x14ac:dyDescent="0.25">
      <c r="AB1281" t="str">
        <f t="shared" si="39"/>
        <v/>
      </c>
    </row>
    <row r="1282" spans="28:35" x14ac:dyDescent="0.2">
      <c r="AB1282" t="str">
        <f t="shared" si="39"/>
        <v/>
      </c>
      <c r="AC1282" s="27" t="s">
        <v>9</v>
      </c>
      <c r="AD1282" s="27"/>
    </row>
    <row r="1283" spans="28:35" x14ac:dyDescent="0.2">
      <c r="AB1283" t="str">
        <f t="shared" ref="AB1283:AB1346" si="40">IF(AC1283="X Variable 1", AD1283, "")</f>
        <v/>
      </c>
      <c r="AC1283" s="24" t="s">
        <v>10</v>
      </c>
      <c r="AD1283" s="24">
        <v>0.90753176747347519</v>
      </c>
    </row>
    <row r="1284" spans="28:35" x14ac:dyDescent="0.2">
      <c r="AB1284" t="str">
        <f t="shared" si="40"/>
        <v/>
      </c>
      <c r="AC1284" s="24" t="s">
        <v>11</v>
      </c>
      <c r="AD1284" s="24">
        <v>0.82361390897352982</v>
      </c>
    </row>
    <row r="1285" spans="28:35" x14ac:dyDescent="0.2">
      <c r="AB1285" t="str">
        <f t="shared" si="40"/>
        <v/>
      </c>
      <c r="AC1285" s="24" t="s">
        <v>12</v>
      </c>
      <c r="AD1285" s="24">
        <v>0.80597529987088268</v>
      </c>
    </row>
    <row r="1286" spans="28:35" x14ac:dyDescent="0.2">
      <c r="AB1286" t="str">
        <f t="shared" si="40"/>
        <v/>
      </c>
      <c r="AC1286" s="24" t="s">
        <v>13</v>
      </c>
      <c r="AD1286" s="24">
        <v>2.1631348526185049E-2</v>
      </c>
    </row>
    <row r="1287" spans="28:35" ht="13.5" thickBot="1" x14ac:dyDescent="0.25">
      <c r="AB1287" t="str">
        <f t="shared" si="40"/>
        <v/>
      </c>
      <c r="AC1287" s="25" t="s">
        <v>14</v>
      </c>
      <c r="AD1287" s="25">
        <v>12</v>
      </c>
    </row>
    <row r="1288" spans="28:35" x14ac:dyDescent="0.2">
      <c r="AB1288" t="str">
        <f t="shared" si="40"/>
        <v/>
      </c>
    </row>
    <row r="1289" spans="28:35" ht="13.5" thickBot="1" x14ac:dyDescent="0.25">
      <c r="AB1289" t="str">
        <f t="shared" si="40"/>
        <v/>
      </c>
      <c r="AC1289" t="s">
        <v>15</v>
      </c>
    </row>
    <row r="1290" spans="28:35" x14ac:dyDescent="0.2">
      <c r="AB1290" t="str">
        <f t="shared" si="40"/>
        <v/>
      </c>
      <c r="AC1290" s="26"/>
      <c r="AD1290" s="26" t="s">
        <v>20</v>
      </c>
      <c r="AE1290" s="26" t="s">
        <v>21</v>
      </c>
      <c r="AF1290" s="26" t="s">
        <v>22</v>
      </c>
      <c r="AG1290" s="26" t="s">
        <v>23</v>
      </c>
      <c r="AH1290" s="26" t="s">
        <v>24</v>
      </c>
    </row>
    <row r="1291" spans="28:35" x14ac:dyDescent="0.2">
      <c r="AB1291" t="str">
        <f t="shared" si="40"/>
        <v/>
      </c>
      <c r="AC1291" s="24" t="s">
        <v>16</v>
      </c>
      <c r="AD1291" s="24">
        <v>1</v>
      </c>
      <c r="AE1291" s="24">
        <v>2.1848746512201866E-2</v>
      </c>
      <c r="AF1291" s="24">
        <v>2.1848746512201866E-2</v>
      </c>
      <c r="AG1291" s="24">
        <v>46.693812657253702</v>
      </c>
      <c r="AH1291" s="24">
        <v>4.5507115706754992E-5</v>
      </c>
    </row>
    <row r="1292" spans="28:35" x14ac:dyDescent="0.2">
      <c r="AB1292" t="str">
        <f t="shared" si="40"/>
        <v/>
      </c>
      <c r="AC1292" s="24" t="s">
        <v>17</v>
      </c>
      <c r="AD1292" s="24">
        <v>10</v>
      </c>
      <c r="AE1292" s="24">
        <v>4.6791523906128812E-3</v>
      </c>
      <c r="AF1292" s="24">
        <v>4.6791523906128813E-4</v>
      </c>
      <c r="AG1292" s="24"/>
      <c r="AH1292" s="24"/>
    </row>
    <row r="1293" spans="28:35" ht="13.5" thickBot="1" x14ac:dyDescent="0.25">
      <c r="AB1293" t="str">
        <f t="shared" si="40"/>
        <v/>
      </c>
      <c r="AC1293" s="25" t="s">
        <v>18</v>
      </c>
      <c r="AD1293" s="25">
        <v>11</v>
      </c>
      <c r="AE1293" s="25">
        <v>2.6527898902814748E-2</v>
      </c>
      <c r="AF1293" s="25"/>
      <c r="AG1293" s="25"/>
      <c r="AH1293" s="25"/>
    </row>
    <row r="1294" spans="28:35" ht="13.5" thickBot="1" x14ac:dyDescent="0.25">
      <c r="AB1294" t="str">
        <f t="shared" si="40"/>
        <v/>
      </c>
    </row>
    <row r="1295" spans="28:35" x14ac:dyDescent="0.2">
      <c r="AB1295" t="str">
        <f t="shared" si="40"/>
        <v/>
      </c>
      <c r="AC1295" s="26"/>
      <c r="AD1295" s="26" t="s">
        <v>25</v>
      </c>
      <c r="AE1295" s="26" t="s">
        <v>13</v>
      </c>
      <c r="AF1295" s="26" t="s">
        <v>26</v>
      </c>
      <c r="AG1295" s="26" t="s">
        <v>27</v>
      </c>
      <c r="AH1295" s="26" t="s">
        <v>28</v>
      </c>
      <c r="AI1295" s="26" t="s">
        <v>29</v>
      </c>
    </row>
    <row r="1296" spans="28:35" x14ac:dyDescent="0.2">
      <c r="AB1296" t="str">
        <f t="shared" si="40"/>
        <v/>
      </c>
      <c r="AC1296" s="24" t="s">
        <v>19</v>
      </c>
      <c r="AD1296" s="24">
        <v>1.4419666945038369E-3</v>
      </c>
      <c r="AE1296" s="24">
        <v>6.2728182723144951E-3</v>
      </c>
      <c r="AF1296" s="24">
        <v>0.22987541355502897</v>
      </c>
      <c r="AG1296" s="24">
        <v>0.82282249134627095</v>
      </c>
      <c r="AH1296" s="24">
        <v>-1.2534745828116737E-2</v>
      </c>
      <c r="AI1296" s="24">
        <v>1.5418679217124412E-2</v>
      </c>
    </row>
    <row r="1297" spans="28:35" ht="13.5" thickBot="1" x14ac:dyDescent="0.25">
      <c r="AB1297">
        <f t="shared" si="40"/>
        <v>0.67022258460311412</v>
      </c>
      <c r="AC1297" s="25" t="s">
        <v>32</v>
      </c>
      <c r="AD1297" s="25">
        <v>0.67022258460311412</v>
      </c>
      <c r="AE1297" s="25">
        <v>9.8082017383378406E-2</v>
      </c>
      <c r="AF1297" s="25">
        <v>6.8332871048459314</v>
      </c>
      <c r="AG1297" s="25">
        <v>4.5507115706755019E-5</v>
      </c>
      <c r="AH1297" s="25">
        <v>0.45168219317227121</v>
      </c>
      <c r="AI1297" s="25">
        <v>0.88876297603395704</v>
      </c>
    </row>
    <row r="1298" spans="28:35" x14ac:dyDescent="0.2">
      <c r="AB1298" t="str">
        <f t="shared" si="40"/>
        <v/>
      </c>
      <c r="AC1298" t="s">
        <v>8</v>
      </c>
    </row>
    <row r="1299" spans="28:35" ht="13.5" thickBot="1" x14ac:dyDescent="0.25">
      <c r="AB1299" t="str">
        <f t="shared" si="40"/>
        <v/>
      </c>
    </row>
    <row r="1300" spans="28:35" x14ac:dyDescent="0.2">
      <c r="AB1300" t="str">
        <f t="shared" si="40"/>
        <v/>
      </c>
      <c r="AC1300" s="27" t="s">
        <v>9</v>
      </c>
      <c r="AD1300" s="27"/>
    </row>
    <row r="1301" spans="28:35" x14ac:dyDescent="0.2">
      <c r="AB1301" t="str">
        <f t="shared" si="40"/>
        <v/>
      </c>
      <c r="AC1301" s="24" t="s">
        <v>10</v>
      </c>
      <c r="AD1301" s="24">
        <v>0.8824315881119098</v>
      </c>
    </row>
    <row r="1302" spans="28:35" x14ac:dyDescent="0.2">
      <c r="AB1302" t="str">
        <f t="shared" si="40"/>
        <v/>
      </c>
      <c r="AC1302" s="24" t="s">
        <v>11</v>
      </c>
      <c r="AD1302" s="24">
        <v>0.77868550769770728</v>
      </c>
    </row>
    <row r="1303" spans="28:35" x14ac:dyDescent="0.2">
      <c r="AB1303" t="str">
        <f t="shared" si="40"/>
        <v/>
      </c>
      <c r="AC1303" s="24" t="s">
        <v>12</v>
      </c>
      <c r="AD1303" s="24">
        <v>0.75655405846747803</v>
      </c>
    </row>
    <row r="1304" spans="28:35" x14ac:dyDescent="0.2">
      <c r="AB1304" t="str">
        <f t="shared" si="40"/>
        <v/>
      </c>
      <c r="AC1304" s="24" t="s">
        <v>13</v>
      </c>
      <c r="AD1304" s="24">
        <v>2.4004706560777113E-2</v>
      </c>
    </row>
    <row r="1305" spans="28:35" ht="13.5" thickBot="1" x14ac:dyDescent="0.25">
      <c r="AB1305" t="str">
        <f t="shared" si="40"/>
        <v/>
      </c>
      <c r="AC1305" s="25" t="s">
        <v>14</v>
      </c>
      <c r="AD1305" s="25">
        <v>12</v>
      </c>
    </row>
    <row r="1306" spans="28:35" x14ac:dyDescent="0.2">
      <c r="AB1306" t="str">
        <f t="shared" si="40"/>
        <v/>
      </c>
    </row>
    <row r="1307" spans="28:35" ht="13.5" thickBot="1" x14ac:dyDescent="0.25">
      <c r="AB1307" t="str">
        <f t="shared" si="40"/>
        <v/>
      </c>
      <c r="AC1307" t="s">
        <v>15</v>
      </c>
    </row>
    <row r="1308" spans="28:35" x14ac:dyDescent="0.2">
      <c r="AB1308" t="str">
        <f t="shared" si="40"/>
        <v/>
      </c>
      <c r="AC1308" s="26"/>
      <c r="AD1308" s="26" t="s">
        <v>20</v>
      </c>
      <c r="AE1308" s="26" t="s">
        <v>21</v>
      </c>
      <c r="AF1308" s="26" t="s">
        <v>22</v>
      </c>
      <c r="AG1308" s="26" t="s">
        <v>23</v>
      </c>
      <c r="AH1308" s="26" t="s">
        <v>24</v>
      </c>
    </row>
    <row r="1309" spans="28:35" x14ac:dyDescent="0.2">
      <c r="AB1309" t="str">
        <f t="shared" si="40"/>
        <v/>
      </c>
      <c r="AC1309" s="24" t="s">
        <v>16</v>
      </c>
      <c r="AD1309" s="24">
        <v>1</v>
      </c>
      <c r="AE1309" s="24">
        <v>2.0274261377438291E-2</v>
      </c>
      <c r="AF1309" s="24">
        <v>2.0274261377438291E-2</v>
      </c>
      <c r="AG1309" s="24">
        <v>35.184569234359195</v>
      </c>
      <c r="AH1309" s="24">
        <v>1.4476007256692899E-4</v>
      </c>
    </row>
    <row r="1310" spans="28:35" x14ac:dyDescent="0.2">
      <c r="AB1310" t="str">
        <f t="shared" si="40"/>
        <v/>
      </c>
      <c r="AC1310" s="24" t="s">
        <v>17</v>
      </c>
      <c r="AD1310" s="24">
        <v>10</v>
      </c>
      <c r="AE1310" s="24">
        <v>5.7622593706901579E-3</v>
      </c>
      <c r="AF1310" s="24">
        <v>5.7622593706901579E-4</v>
      </c>
      <c r="AG1310" s="24"/>
      <c r="AH1310" s="24"/>
    </row>
    <row r="1311" spans="28:35" ht="13.5" thickBot="1" x14ac:dyDescent="0.25">
      <c r="AB1311" t="str">
        <f t="shared" si="40"/>
        <v/>
      </c>
      <c r="AC1311" s="25" t="s">
        <v>18</v>
      </c>
      <c r="AD1311" s="25">
        <v>11</v>
      </c>
      <c r="AE1311" s="25">
        <v>2.6036520748128449E-2</v>
      </c>
      <c r="AF1311" s="25"/>
      <c r="AG1311" s="25"/>
      <c r="AH1311" s="25"/>
    </row>
    <row r="1312" spans="28:35" ht="13.5" thickBot="1" x14ac:dyDescent="0.25">
      <c r="AB1312" t="str">
        <f t="shared" si="40"/>
        <v/>
      </c>
    </row>
    <row r="1313" spans="28:35" x14ac:dyDescent="0.2">
      <c r="AB1313" t="str">
        <f t="shared" si="40"/>
        <v/>
      </c>
      <c r="AC1313" s="26"/>
      <c r="AD1313" s="26" t="s">
        <v>25</v>
      </c>
      <c r="AE1313" s="26" t="s">
        <v>13</v>
      </c>
      <c r="AF1313" s="26" t="s">
        <v>26</v>
      </c>
      <c r="AG1313" s="26" t="s">
        <v>27</v>
      </c>
      <c r="AH1313" s="26" t="s">
        <v>28</v>
      </c>
      <c r="AI1313" s="26" t="s">
        <v>29</v>
      </c>
    </row>
    <row r="1314" spans="28:35" x14ac:dyDescent="0.2">
      <c r="AB1314" t="str">
        <f t="shared" si="40"/>
        <v/>
      </c>
      <c r="AC1314" s="24" t="s">
        <v>19</v>
      </c>
      <c r="AD1314" s="24">
        <v>6.6255578318671132E-3</v>
      </c>
      <c r="AE1314" s="24">
        <v>6.9298226621687222E-3</v>
      </c>
      <c r="AF1314" s="24">
        <v>0.95609341751807719</v>
      </c>
      <c r="AG1314" s="24">
        <v>0.36156707830204404</v>
      </c>
      <c r="AH1314" s="24">
        <v>-8.8150519510361326E-3</v>
      </c>
      <c r="AI1314" s="24">
        <v>2.2066167614770357E-2</v>
      </c>
    </row>
    <row r="1315" spans="28:35" ht="13.5" thickBot="1" x14ac:dyDescent="0.25">
      <c r="AB1315">
        <f t="shared" si="40"/>
        <v>0.61641264101367488</v>
      </c>
      <c r="AC1315" s="25" t="s">
        <v>32</v>
      </c>
      <c r="AD1315" s="25">
        <v>0.61641264101367488</v>
      </c>
      <c r="AE1315" s="25">
        <v>0.10391910966397432</v>
      </c>
      <c r="AF1315" s="25">
        <v>5.9316582196177814</v>
      </c>
      <c r="AG1315" s="25">
        <v>1.4476007256692915E-4</v>
      </c>
      <c r="AH1315" s="25">
        <v>0.38486639523918381</v>
      </c>
      <c r="AI1315" s="25">
        <v>0.847958886788166</v>
      </c>
    </row>
    <row r="1316" spans="28:35" x14ac:dyDescent="0.2">
      <c r="AB1316" t="str">
        <f t="shared" si="40"/>
        <v/>
      </c>
      <c r="AC1316" t="s">
        <v>8</v>
      </c>
    </row>
    <row r="1317" spans="28:35" ht="13.5" thickBot="1" x14ac:dyDescent="0.25">
      <c r="AB1317" t="str">
        <f t="shared" si="40"/>
        <v/>
      </c>
    </row>
    <row r="1318" spans="28:35" x14ac:dyDescent="0.2">
      <c r="AB1318" t="str">
        <f t="shared" si="40"/>
        <v/>
      </c>
      <c r="AC1318" s="27" t="s">
        <v>9</v>
      </c>
      <c r="AD1318" s="27"/>
    </row>
    <row r="1319" spans="28:35" x14ac:dyDescent="0.2">
      <c r="AB1319" t="str">
        <f t="shared" si="40"/>
        <v/>
      </c>
      <c r="AC1319" s="24" t="s">
        <v>10</v>
      </c>
      <c r="AD1319" s="24">
        <v>0.88693283149674229</v>
      </c>
    </row>
    <row r="1320" spans="28:35" x14ac:dyDescent="0.2">
      <c r="AB1320" t="str">
        <f t="shared" si="40"/>
        <v/>
      </c>
      <c r="AC1320" s="24" t="s">
        <v>11</v>
      </c>
      <c r="AD1320" s="24">
        <v>0.78664984758682865</v>
      </c>
    </row>
    <row r="1321" spans="28:35" x14ac:dyDescent="0.2">
      <c r="AB1321" t="str">
        <f t="shared" si="40"/>
        <v/>
      </c>
      <c r="AC1321" s="24" t="s">
        <v>12</v>
      </c>
      <c r="AD1321" s="24">
        <v>0.76531483234551145</v>
      </c>
    </row>
    <row r="1322" spans="28:35" x14ac:dyDescent="0.2">
      <c r="AB1322" t="str">
        <f t="shared" si="40"/>
        <v/>
      </c>
      <c r="AC1322" s="24" t="s">
        <v>13</v>
      </c>
      <c r="AD1322" s="24">
        <v>2.4179353518453173E-2</v>
      </c>
    </row>
    <row r="1323" spans="28:35" ht="13.5" thickBot="1" x14ac:dyDescent="0.25">
      <c r="AB1323" t="str">
        <f t="shared" si="40"/>
        <v/>
      </c>
      <c r="AC1323" s="25" t="s">
        <v>14</v>
      </c>
      <c r="AD1323" s="25">
        <v>12</v>
      </c>
    </row>
    <row r="1324" spans="28:35" x14ac:dyDescent="0.2">
      <c r="AB1324" t="str">
        <f t="shared" si="40"/>
        <v/>
      </c>
    </row>
    <row r="1325" spans="28:35" ht="13.5" thickBot="1" x14ac:dyDescent="0.25">
      <c r="AB1325" t="str">
        <f t="shared" si="40"/>
        <v/>
      </c>
      <c r="AC1325" t="s">
        <v>15</v>
      </c>
    </row>
    <row r="1326" spans="28:35" x14ac:dyDescent="0.2">
      <c r="AB1326" t="str">
        <f t="shared" si="40"/>
        <v/>
      </c>
      <c r="AC1326" s="26"/>
      <c r="AD1326" s="26" t="s">
        <v>20</v>
      </c>
      <c r="AE1326" s="26" t="s">
        <v>21</v>
      </c>
      <c r="AF1326" s="26" t="s">
        <v>22</v>
      </c>
      <c r="AG1326" s="26" t="s">
        <v>23</v>
      </c>
      <c r="AH1326" s="26" t="s">
        <v>24</v>
      </c>
    </row>
    <row r="1327" spans="28:35" x14ac:dyDescent="0.2">
      <c r="AB1327" t="str">
        <f t="shared" si="40"/>
        <v/>
      </c>
      <c r="AC1327" s="24" t="s">
        <v>16</v>
      </c>
      <c r="AD1327" s="24">
        <v>1</v>
      </c>
      <c r="AE1327" s="24">
        <v>2.1556481482393856E-2</v>
      </c>
      <c r="AF1327" s="24">
        <v>2.1556481482393856E-2</v>
      </c>
      <c r="AG1327" s="24">
        <v>36.87130469273874</v>
      </c>
      <c r="AH1327" s="24">
        <v>1.2002866318956956E-4</v>
      </c>
    </row>
    <row r="1328" spans="28:35" x14ac:dyDescent="0.2">
      <c r="AB1328" t="str">
        <f t="shared" si="40"/>
        <v/>
      </c>
      <c r="AC1328" s="24" t="s">
        <v>17</v>
      </c>
      <c r="AD1328" s="24">
        <v>10</v>
      </c>
      <c r="AE1328" s="24">
        <v>5.8464113657033375E-3</v>
      </c>
      <c r="AF1328" s="24">
        <v>5.8464113657033371E-4</v>
      </c>
      <c r="AG1328" s="24"/>
      <c r="AH1328" s="24"/>
    </row>
    <row r="1329" spans="28:35" ht="13.5" thickBot="1" x14ac:dyDescent="0.25">
      <c r="AB1329" t="str">
        <f t="shared" si="40"/>
        <v/>
      </c>
      <c r="AC1329" s="25" t="s">
        <v>18</v>
      </c>
      <c r="AD1329" s="25">
        <v>11</v>
      </c>
      <c r="AE1329" s="25">
        <v>2.7402892848097195E-2</v>
      </c>
      <c r="AF1329" s="25"/>
      <c r="AG1329" s="25"/>
      <c r="AH1329" s="25"/>
    </row>
    <row r="1330" spans="28:35" ht="13.5" thickBot="1" x14ac:dyDescent="0.25">
      <c r="AB1330" t="str">
        <f t="shared" si="40"/>
        <v/>
      </c>
    </row>
    <row r="1331" spans="28:35" x14ac:dyDescent="0.2">
      <c r="AB1331" t="str">
        <f t="shared" si="40"/>
        <v/>
      </c>
      <c r="AC1331" s="26"/>
      <c r="AD1331" s="26" t="s">
        <v>25</v>
      </c>
      <c r="AE1331" s="26" t="s">
        <v>13</v>
      </c>
      <c r="AF1331" s="26" t="s">
        <v>26</v>
      </c>
      <c r="AG1331" s="26" t="s">
        <v>27</v>
      </c>
      <c r="AH1331" s="26" t="s">
        <v>28</v>
      </c>
      <c r="AI1331" s="26" t="s">
        <v>29</v>
      </c>
    </row>
    <row r="1332" spans="28:35" x14ac:dyDescent="0.2">
      <c r="AB1332" t="str">
        <f t="shared" si="40"/>
        <v/>
      </c>
      <c r="AC1332" s="24" t="s">
        <v>19</v>
      </c>
      <c r="AD1332" s="24">
        <v>5.414742932376833E-3</v>
      </c>
      <c r="AE1332" s="24">
        <v>6.9800535970827218E-3</v>
      </c>
      <c r="AF1332" s="24">
        <v>0.77574517975619806</v>
      </c>
      <c r="AG1332" s="24">
        <v>0.45585368628444412</v>
      </c>
      <c r="AH1332" s="24">
        <v>-1.0137788367547564E-2</v>
      </c>
      <c r="AI1332" s="24">
        <v>2.0967274232301228E-2</v>
      </c>
    </row>
    <row r="1333" spans="28:35" ht="13.5" thickBot="1" x14ac:dyDescent="0.25">
      <c r="AB1333">
        <f t="shared" si="40"/>
        <v>0.6296838849028501</v>
      </c>
      <c r="AC1333" s="25" t="s">
        <v>32</v>
      </c>
      <c r="AD1333" s="25">
        <v>0.6296838849028501</v>
      </c>
      <c r="AE1333" s="25">
        <v>0.1036998972611293</v>
      </c>
      <c r="AF1333" s="25">
        <v>6.0721746263376462</v>
      </c>
      <c r="AG1333" s="25">
        <v>1.2002866318956988E-4</v>
      </c>
      <c r="AH1333" s="25">
        <v>0.39862607488449758</v>
      </c>
      <c r="AI1333" s="25">
        <v>0.86074169492120256</v>
      </c>
    </row>
    <row r="1334" spans="28:35" x14ac:dyDescent="0.2">
      <c r="AB1334" t="str">
        <f t="shared" si="40"/>
        <v/>
      </c>
      <c r="AC1334" t="s">
        <v>8</v>
      </c>
    </row>
    <row r="1335" spans="28:35" ht="13.5" thickBot="1" x14ac:dyDescent="0.25">
      <c r="AB1335" t="str">
        <f t="shared" si="40"/>
        <v/>
      </c>
    </row>
    <row r="1336" spans="28:35" x14ac:dyDescent="0.2">
      <c r="AB1336" t="str">
        <f t="shared" si="40"/>
        <v/>
      </c>
      <c r="AC1336" s="27" t="s">
        <v>9</v>
      </c>
      <c r="AD1336" s="27"/>
    </row>
    <row r="1337" spans="28:35" x14ac:dyDescent="0.2">
      <c r="AB1337" t="str">
        <f t="shared" si="40"/>
        <v/>
      </c>
      <c r="AC1337" s="24" t="s">
        <v>10</v>
      </c>
      <c r="AD1337" s="24">
        <v>0.85904977085867884</v>
      </c>
    </row>
    <row r="1338" spans="28:35" x14ac:dyDescent="0.2">
      <c r="AB1338" t="str">
        <f t="shared" si="40"/>
        <v/>
      </c>
      <c r="AC1338" s="24" t="s">
        <v>11</v>
      </c>
      <c r="AD1338" s="24">
        <v>0.73796650881234871</v>
      </c>
    </row>
    <row r="1339" spans="28:35" x14ac:dyDescent="0.2">
      <c r="AB1339" t="str">
        <f t="shared" si="40"/>
        <v/>
      </c>
      <c r="AC1339" s="24" t="s">
        <v>12</v>
      </c>
      <c r="AD1339" s="24">
        <v>0.7117631596935835</v>
      </c>
    </row>
    <row r="1340" spans="28:35" x14ac:dyDescent="0.2">
      <c r="AB1340" t="str">
        <f t="shared" si="40"/>
        <v/>
      </c>
      <c r="AC1340" s="24" t="s">
        <v>13</v>
      </c>
      <c r="AD1340" s="24">
        <v>2.6966811915136467E-2</v>
      </c>
    </row>
    <row r="1341" spans="28:35" ht="13.5" thickBot="1" x14ac:dyDescent="0.25">
      <c r="AB1341" t="str">
        <f t="shared" si="40"/>
        <v/>
      </c>
      <c r="AC1341" s="25" t="s">
        <v>14</v>
      </c>
      <c r="AD1341" s="25">
        <v>12</v>
      </c>
    </row>
    <row r="1342" spans="28:35" x14ac:dyDescent="0.2">
      <c r="AB1342" t="str">
        <f t="shared" si="40"/>
        <v/>
      </c>
    </row>
    <row r="1343" spans="28:35" ht="13.5" thickBot="1" x14ac:dyDescent="0.25">
      <c r="AB1343" t="str">
        <f t="shared" si="40"/>
        <v/>
      </c>
      <c r="AC1343" t="s">
        <v>15</v>
      </c>
    </row>
    <row r="1344" spans="28:35" x14ac:dyDescent="0.2">
      <c r="AB1344" t="str">
        <f t="shared" si="40"/>
        <v/>
      </c>
      <c r="AC1344" s="26"/>
      <c r="AD1344" s="26" t="s">
        <v>20</v>
      </c>
      <c r="AE1344" s="26" t="s">
        <v>21</v>
      </c>
      <c r="AF1344" s="26" t="s">
        <v>22</v>
      </c>
      <c r="AG1344" s="26" t="s">
        <v>23</v>
      </c>
      <c r="AH1344" s="26" t="s">
        <v>24</v>
      </c>
    </row>
    <row r="1345" spans="28:35" x14ac:dyDescent="0.2">
      <c r="AB1345" t="str">
        <f t="shared" si="40"/>
        <v/>
      </c>
      <c r="AC1345" s="24" t="s">
        <v>16</v>
      </c>
      <c r="AD1345" s="24">
        <v>1</v>
      </c>
      <c r="AE1345" s="24">
        <v>2.0480429573630776E-2</v>
      </c>
      <c r="AF1345" s="24">
        <v>2.0480429573630776E-2</v>
      </c>
      <c r="AG1345" s="24">
        <v>28.163060586933337</v>
      </c>
      <c r="AH1345" s="24">
        <v>3.4413583017466531E-4</v>
      </c>
    </row>
    <row r="1346" spans="28:35" x14ac:dyDescent="0.2">
      <c r="AB1346" t="str">
        <f t="shared" si="40"/>
        <v/>
      </c>
      <c r="AC1346" s="24" t="s">
        <v>17</v>
      </c>
      <c r="AD1346" s="24">
        <v>10</v>
      </c>
      <c r="AE1346" s="24">
        <v>7.272089448663463E-3</v>
      </c>
      <c r="AF1346" s="24">
        <v>7.2720894486634632E-4</v>
      </c>
      <c r="AG1346" s="24"/>
      <c r="AH1346" s="24"/>
    </row>
    <row r="1347" spans="28:35" ht="13.5" thickBot="1" x14ac:dyDescent="0.25">
      <c r="AB1347" t="str">
        <f t="shared" ref="AB1347:AB1410" si="41">IF(AC1347="X Variable 1", AD1347, "")</f>
        <v/>
      </c>
      <c r="AC1347" s="25" t="s">
        <v>18</v>
      </c>
      <c r="AD1347" s="25">
        <v>11</v>
      </c>
      <c r="AE1347" s="25">
        <v>2.7752519022294239E-2</v>
      </c>
      <c r="AF1347" s="25"/>
      <c r="AG1347" s="25"/>
      <c r="AH1347" s="25"/>
    </row>
    <row r="1348" spans="28:35" ht="13.5" thickBot="1" x14ac:dyDescent="0.25">
      <c r="AB1348" t="str">
        <f t="shared" si="41"/>
        <v/>
      </c>
    </row>
    <row r="1349" spans="28:35" x14ac:dyDescent="0.2">
      <c r="AB1349" t="str">
        <f t="shared" si="41"/>
        <v/>
      </c>
      <c r="AC1349" s="26"/>
      <c r="AD1349" s="26" t="s">
        <v>25</v>
      </c>
      <c r="AE1349" s="26" t="s">
        <v>13</v>
      </c>
      <c r="AF1349" s="26" t="s">
        <v>26</v>
      </c>
      <c r="AG1349" s="26" t="s">
        <v>27</v>
      </c>
      <c r="AH1349" s="26" t="s">
        <v>28</v>
      </c>
      <c r="AI1349" s="26" t="s">
        <v>29</v>
      </c>
    </row>
    <row r="1350" spans="28:35" x14ac:dyDescent="0.2">
      <c r="AB1350" t="str">
        <f t="shared" si="41"/>
        <v/>
      </c>
      <c r="AC1350" s="24" t="s">
        <v>19</v>
      </c>
      <c r="AD1350" s="24">
        <v>3.1338120071958547E-3</v>
      </c>
      <c r="AE1350" s="24">
        <v>7.7847401591015983E-3</v>
      </c>
      <c r="AF1350" s="24">
        <v>0.40255833119001799</v>
      </c>
      <c r="AG1350" s="24">
        <v>0.69574393013549052</v>
      </c>
      <c r="AH1350" s="24">
        <v>-1.4211672995499202E-2</v>
      </c>
      <c r="AI1350" s="24">
        <v>2.0479297009890911E-2</v>
      </c>
    </row>
    <row r="1351" spans="28:35" ht="13.5" thickBot="1" x14ac:dyDescent="0.25">
      <c r="AB1351">
        <f t="shared" si="41"/>
        <v>0.61382833607665788</v>
      </c>
      <c r="AC1351" s="25" t="s">
        <v>32</v>
      </c>
      <c r="AD1351" s="25">
        <v>0.61382833607665788</v>
      </c>
      <c r="AE1351" s="25">
        <v>0.11566634388089256</v>
      </c>
      <c r="AF1351" s="25">
        <v>5.306888032258958</v>
      </c>
      <c r="AG1351" s="25">
        <v>3.4413583017466423E-4</v>
      </c>
      <c r="AH1351" s="25">
        <v>0.35610761681065639</v>
      </c>
      <c r="AI1351" s="25">
        <v>0.87154905534265936</v>
      </c>
    </row>
    <row r="1352" spans="28:35" x14ac:dyDescent="0.2">
      <c r="AB1352" t="str">
        <f t="shared" si="41"/>
        <v/>
      </c>
      <c r="AC1352" t="s">
        <v>8</v>
      </c>
    </row>
    <row r="1353" spans="28:35" ht="13.5" thickBot="1" x14ac:dyDescent="0.25">
      <c r="AB1353" t="str">
        <f t="shared" si="41"/>
        <v/>
      </c>
    </row>
    <row r="1354" spans="28:35" x14ac:dyDescent="0.2">
      <c r="AB1354" t="str">
        <f t="shared" si="41"/>
        <v/>
      </c>
      <c r="AC1354" s="27" t="s">
        <v>9</v>
      </c>
      <c r="AD1354" s="27"/>
    </row>
    <row r="1355" spans="28:35" x14ac:dyDescent="0.2">
      <c r="AB1355" t="str">
        <f t="shared" si="41"/>
        <v/>
      </c>
      <c r="AC1355" s="24" t="s">
        <v>10</v>
      </c>
      <c r="AD1355" s="24">
        <v>0.86109238357126716</v>
      </c>
    </row>
    <row r="1356" spans="28:35" x14ac:dyDescent="0.2">
      <c r="AB1356" t="str">
        <f t="shared" si="41"/>
        <v/>
      </c>
      <c r="AC1356" s="24" t="s">
        <v>11</v>
      </c>
      <c r="AD1356" s="24">
        <v>0.74148009304444629</v>
      </c>
    </row>
    <row r="1357" spans="28:35" x14ac:dyDescent="0.2">
      <c r="AB1357" t="str">
        <f t="shared" si="41"/>
        <v/>
      </c>
      <c r="AC1357" s="24" t="s">
        <v>12</v>
      </c>
      <c r="AD1357" s="24">
        <v>0.71562810234889085</v>
      </c>
    </row>
    <row r="1358" spans="28:35" x14ac:dyDescent="0.2">
      <c r="AB1358" t="str">
        <f t="shared" si="41"/>
        <v/>
      </c>
      <c r="AC1358" s="24" t="s">
        <v>13</v>
      </c>
      <c r="AD1358" s="24">
        <v>2.6331693184626821E-2</v>
      </c>
    </row>
    <row r="1359" spans="28:35" ht="13.5" thickBot="1" x14ac:dyDescent="0.25">
      <c r="AB1359" t="str">
        <f t="shared" si="41"/>
        <v/>
      </c>
      <c r="AC1359" s="25" t="s">
        <v>14</v>
      </c>
      <c r="AD1359" s="25">
        <v>12</v>
      </c>
    </row>
    <row r="1360" spans="28:35" x14ac:dyDescent="0.2">
      <c r="AB1360" t="str">
        <f t="shared" si="41"/>
        <v/>
      </c>
    </row>
    <row r="1361" spans="28:35" ht="13.5" thickBot="1" x14ac:dyDescent="0.25">
      <c r="AB1361" t="str">
        <f t="shared" si="41"/>
        <v/>
      </c>
      <c r="AC1361" t="s">
        <v>15</v>
      </c>
    </row>
    <row r="1362" spans="28:35" x14ac:dyDescent="0.2">
      <c r="AB1362" t="str">
        <f t="shared" si="41"/>
        <v/>
      </c>
      <c r="AC1362" s="26"/>
      <c r="AD1362" s="26" t="s">
        <v>20</v>
      </c>
      <c r="AE1362" s="26" t="s">
        <v>21</v>
      </c>
      <c r="AF1362" s="26" t="s">
        <v>22</v>
      </c>
      <c r="AG1362" s="26" t="s">
        <v>23</v>
      </c>
      <c r="AH1362" s="26" t="s">
        <v>24</v>
      </c>
    </row>
    <row r="1363" spans="28:35" x14ac:dyDescent="0.2">
      <c r="AB1363" t="str">
        <f t="shared" si="41"/>
        <v/>
      </c>
      <c r="AC1363" s="24" t="s">
        <v>16</v>
      </c>
      <c r="AD1363" s="24">
        <v>1</v>
      </c>
      <c r="AE1363" s="24">
        <v>1.9886716242569269E-2</v>
      </c>
      <c r="AF1363" s="24">
        <v>1.9886716242569269E-2</v>
      </c>
      <c r="AG1363" s="24">
        <v>28.68174067430428</v>
      </c>
      <c r="AH1363" s="24">
        <v>3.2106453443042551E-4</v>
      </c>
    </row>
    <row r="1364" spans="28:35" x14ac:dyDescent="0.2">
      <c r="AB1364" t="str">
        <f t="shared" si="41"/>
        <v/>
      </c>
      <c r="AC1364" s="24" t="s">
        <v>17</v>
      </c>
      <c r="AD1364" s="24">
        <v>10</v>
      </c>
      <c r="AE1364" s="24">
        <v>6.9335806596932253E-3</v>
      </c>
      <c r="AF1364" s="24">
        <v>6.9335806596932249E-4</v>
      </c>
      <c r="AG1364" s="24"/>
      <c r="AH1364" s="24"/>
    </row>
    <row r="1365" spans="28:35" ht="13.5" thickBot="1" x14ac:dyDescent="0.25">
      <c r="AB1365" t="str">
        <f t="shared" si="41"/>
        <v/>
      </c>
      <c r="AC1365" s="25" t="s">
        <v>18</v>
      </c>
      <c r="AD1365" s="25">
        <v>11</v>
      </c>
      <c r="AE1365" s="25">
        <v>2.6820296902262494E-2</v>
      </c>
      <c r="AF1365" s="25"/>
      <c r="AG1365" s="25"/>
      <c r="AH1365" s="25"/>
    </row>
    <row r="1366" spans="28:35" ht="13.5" thickBot="1" x14ac:dyDescent="0.25">
      <c r="AB1366" t="str">
        <f t="shared" si="41"/>
        <v/>
      </c>
    </row>
    <row r="1367" spans="28:35" x14ac:dyDescent="0.2">
      <c r="AB1367" t="str">
        <f t="shared" si="41"/>
        <v/>
      </c>
      <c r="AC1367" s="26"/>
      <c r="AD1367" s="26" t="s">
        <v>25</v>
      </c>
      <c r="AE1367" s="26" t="s">
        <v>13</v>
      </c>
      <c r="AF1367" s="26" t="s">
        <v>26</v>
      </c>
      <c r="AG1367" s="26" t="s">
        <v>27</v>
      </c>
      <c r="AH1367" s="26" t="s">
        <v>28</v>
      </c>
      <c r="AI1367" s="26" t="s">
        <v>29</v>
      </c>
    </row>
    <row r="1368" spans="28:35" x14ac:dyDescent="0.2">
      <c r="AB1368" t="str">
        <f t="shared" si="41"/>
        <v/>
      </c>
      <c r="AC1368" s="24" t="s">
        <v>19</v>
      </c>
      <c r="AD1368" s="24">
        <v>7.7233106558266887E-4</v>
      </c>
      <c r="AE1368" s="24">
        <v>7.716501758377692E-3</v>
      </c>
      <c r="AF1368" s="24">
        <v>0.10008823813772354</v>
      </c>
      <c r="AG1368" s="24">
        <v>0.922252426954705</v>
      </c>
      <c r="AH1368" s="24">
        <v>-1.6421109278951181E-2</v>
      </c>
      <c r="AI1368" s="24">
        <v>1.7965771410116519E-2</v>
      </c>
    </row>
    <row r="1369" spans="28:35" ht="13.5" thickBot="1" x14ac:dyDescent="0.25">
      <c r="AB1369">
        <f t="shared" si="41"/>
        <v>0.64267521754631995</v>
      </c>
      <c r="AC1369" s="25" t="s">
        <v>32</v>
      </c>
      <c r="AD1369" s="25">
        <v>0.64267521754631995</v>
      </c>
      <c r="AE1369" s="25">
        <v>0.12000208747983142</v>
      </c>
      <c r="AF1369" s="25">
        <v>5.355533649815329</v>
      </c>
      <c r="AG1369" s="25">
        <v>3.210645344304248E-4</v>
      </c>
      <c r="AH1369" s="25">
        <v>0.37529385784352776</v>
      </c>
      <c r="AI1369" s="25">
        <v>0.91005657724911215</v>
      </c>
    </row>
    <row r="1370" spans="28:35" x14ac:dyDescent="0.2">
      <c r="AB1370" t="str">
        <f t="shared" si="41"/>
        <v/>
      </c>
      <c r="AC1370" t="s">
        <v>8</v>
      </c>
    </row>
    <row r="1371" spans="28:35" ht="13.5" thickBot="1" x14ac:dyDescent="0.25">
      <c r="AB1371" t="str">
        <f t="shared" si="41"/>
        <v/>
      </c>
    </row>
    <row r="1372" spans="28:35" x14ac:dyDescent="0.2">
      <c r="AB1372" t="str">
        <f t="shared" si="41"/>
        <v/>
      </c>
      <c r="AC1372" s="27" t="s">
        <v>9</v>
      </c>
      <c r="AD1372" s="27"/>
    </row>
    <row r="1373" spans="28:35" x14ac:dyDescent="0.2">
      <c r="AB1373" t="str">
        <f t="shared" si="41"/>
        <v/>
      </c>
      <c r="AC1373" s="24" t="s">
        <v>10</v>
      </c>
      <c r="AD1373" s="24">
        <v>0.75357412477286179</v>
      </c>
    </row>
    <row r="1374" spans="28:35" x14ac:dyDescent="0.2">
      <c r="AB1374" t="str">
        <f t="shared" si="41"/>
        <v/>
      </c>
      <c r="AC1374" s="24" t="s">
        <v>11</v>
      </c>
      <c r="AD1374" s="24">
        <v>0.56787396152718472</v>
      </c>
    </row>
    <row r="1375" spans="28:35" x14ac:dyDescent="0.2">
      <c r="AB1375" t="str">
        <f t="shared" si="41"/>
        <v/>
      </c>
      <c r="AC1375" s="24" t="s">
        <v>12</v>
      </c>
      <c r="AD1375" s="24">
        <v>0.52466135767990318</v>
      </c>
    </row>
    <row r="1376" spans="28:35" x14ac:dyDescent="0.2">
      <c r="AB1376" t="str">
        <f t="shared" si="41"/>
        <v/>
      </c>
      <c r="AC1376" s="24" t="s">
        <v>13</v>
      </c>
      <c r="AD1376" s="24">
        <v>2.3788758141426333E-2</v>
      </c>
    </row>
    <row r="1377" spans="28:35" ht="13.5" thickBot="1" x14ac:dyDescent="0.25">
      <c r="AB1377" t="str">
        <f t="shared" si="41"/>
        <v/>
      </c>
      <c r="AC1377" s="25" t="s">
        <v>14</v>
      </c>
      <c r="AD1377" s="25">
        <v>12</v>
      </c>
    </row>
    <row r="1378" spans="28:35" x14ac:dyDescent="0.2">
      <c r="AB1378" t="str">
        <f t="shared" si="41"/>
        <v/>
      </c>
    </row>
    <row r="1379" spans="28:35" ht="13.5" thickBot="1" x14ac:dyDescent="0.25">
      <c r="AB1379" t="str">
        <f t="shared" si="41"/>
        <v/>
      </c>
      <c r="AC1379" t="s">
        <v>15</v>
      </c>
    </row>
    <row r="1380" spans="28:35" x14ac:dyDescent="0.2">
      <c r="AB1380" t="str">
        <f t="shared" si="41"/>
        <v/>
      </c>
      <c r="AC1380" s="26"/>
      <c r="AD1380" s="26" t="s">
        <v>20</v>
      </c>
      <c r="AE1380" s="26" t="s">
        <v>21</v>
      </c>
      <c r="AF1380" s="26" t="s">
        <v>22</v>
      </c>
      <c r="AG1380" s="26" t="s">
        <v>23</v>
      </c>
      <c r="AH1380" s="26" t="s">
        <v>24</v>
      </c>
    </row>
    <row r="1381" spans="28:35" x14ac:dyDescent="0.2">
      <c r="AB1381" t="str">
        <f t="shared" si="41"/>
        <v/>
      </c>
      <c r="AC1381" s="24" t="s">
        <v>16</v>
      </c>
      <c r="AD1381" s="24">
        <v>1</v>
      </c>
      <c r="AE1381" s="24">
        <v>7.4367821766452178E-3</v>
      </c>
      <c r="AF1381" s="24">
        <v>7.4367821766452178E-3</v>
      </c>
      <c r="AG1381" s="24">
        <v>13.141396513251522</v>
      </c>
      <c r="AH1381" s="24">
        <v>4.6501316089410877E-3</v>
      </c>
    </row>
    <row r="1382" spans="28:35" x14ac:dyDescent="0.2">
      <c r="AB1382" t="str">
        <f t="shared" si="41"/>
        <v/>
      </c>
      <c r="AC1382" s="24" t="s">
        <v>17</v>
      </c>
      <c r="AD1382" s="24">
        <v>10</v>
      </c>
      <c r="AE1382" s="24">
        <v>5.6590501391127765E-3</v>
      </c>
      <c r="AF1382" s="24">
        <v>5.6590501391127763E-4</v>
      </c>
      <c r="AG1382" s="24"/>
      <c r="AH1382" s="24"/>
    </row>
    <row r="1383" spans="28:35" ht="13.5" thickBot="1" x14ac:dyDescent="0.25">
      <c r="AB1383" t="str">
        <f t="shared" si="41"/>
        <v/>
      </c>
      <c r="AC1383" s="25" t="s">
        <v>18</v>
      </c>
      <c r="AD1383" s="25">
        <v>11</v>
      </c>
      <c r="AE1383" s="25">
        <v>1.3095832315757994E-2</v>
      </c>
      <c r="AF1383" s="25"/>
      <c r="AG1383" s="25"/>
      <c r="AH1383" s="25"/>
    </row>
    <row r="1384" spans="28:35" ht="13.5" thickBot="1" x14ac:dyDescent="0.25">
      <c r="AB1384" t="str">
        <f t="shared" si="41"/>
        <v/>
      </c>
    </row>
    <row r="1385" spans="28:35" x14ac:dyDescent="0.2">
      <c r="AB1385" t="str">
        <f t="shared" si="41"/>
        <v/>
      </c>
      <c r="AC1385" s="26"/>
      <c r="AD1385" s="26" t="s">
        <v>25</v>
      </c>
      <c r="AE1385" s="26" t="s">
        <v>13</v>
      </c>
      <c r="AF1385" s="26" t="s">
        <v>26</v>
      </c>
      <c r="AG1385" s="26" t="s">
        <v>27</v>
      </c>
      <c r="AH1385" s="26" t="s">
        <v>28</v>
      </c>
      <c r="AI1385" s="26" t="s">
        <v>29</v>
      </c>
    </row>
    <row r="1386" spans="28:35" x14ac:dyDescent="0.2">
      <c r="AB1386" t="str">
        <f t="shared" si="41"/>
        <v/>
      </c>
      <c r="AC1386" s="24" t="s">
        <v>19</v>
      </c>
      <c r="AD1386" s="24">
        <v>9.9481671806754511E-3</v>
      </c>
      <c r="AE1386" s="24">
        <v>7.065987911667463E-3</v>
      </c>
      <c r="AF1386" s="24">
        <v>1.4078947353205757</v>
      </c>
      <c r="AG1386" s="24">
        <v>0.1894812877701546</v>
      </c>
      <c r="AH1386" s="24">
        <v>-5.7958377374279398E-3</v>
      </c>
      <c r="AI1386" s="24">
        <v>2.5692172098778842E-2</v>
      </c>
    </row>
    <row r="1387" spans="28:35" ht="13.5" thickBot="1" x14ac:dyDescent="0.25">
      <c r="AB1387">
        <f t="shared" si="41"/>
        <v>0.43096740036708536</v>
      </c>
      <c r="AC1387" s="25" t="s">
        <v>32</v>
      </c>
      <c r="AD1387" s="25">
        <v>0.43096740036708536</v>
      </c>
      <c r="AE1387" s="25">
        <v>0.11888406880848991</v>
      </c>
      <c r="AF1387" s="25">
        <v>3.6251064140589757</v>
      </c>
      <c r="AG1387" s="25">
        <v>4.6501316089410834E-3</v>
      </c>
      <c r="AH1387" s="25">
        <v>0.16607714193423273</v>
      </c>
      <c r="AI1387" s="25">
        <v>0.69585765879993799</v>
      </c>
    </row>
    <row r="1388" spans="28:35" x14ac:dyDescent="0.2">
      <c r="AB1388" t="str">
        <f t="shared" si="41"/>
        <v/>
      </c>
      <c r="AC1388" t="s">
        <v>8</v>
      </c>
    </row>
    <row r="1389" spans="28:35" ht="13.5" thickBot="1" x14ac:dyDescent="0.25">
      <c r="AB1389" t="str">
        <f t="shared" si="41"/>
        <v/>
      </c>
    </row>
    <row r="1390" spans="28:35" x14ac:dyDescent="0.2">
      <c r="AB1390" t="str">
        <f t="shared" si="41"/>
        <v/>
      </c>
      <c r="AC1390" s="27" t="s">
        <v>9</v>
      </c>
      <c r="AD1390" s="27"/>
    </row>
    <row r="1391" spans="28:35" x14ac:dyDescent="0.2">
      <c r="AB1391" t="str">
        <f t="shared" si="41"/>
        <v/>
      </c>
      <c r="AC1391" s="24" t="s">
        <v>10</v>
      </c>
      <c r="AD1391" s="24">
        <v>0.76119831521078296</v>
      </c>
    </row>
    <row r="1392" spans="28:35" x14ac:dyDescent="0.2">
      <c r="AB1392" t="str">
        <f t="shared" si="41"/>
        <v/>
      </c>
      <c r="AC1392" s="24" t="s">
        <v>11</v>
      </c>
      <c r="AD1392" s="24">
        <v>0.57942287507973445</v>
      </c>
    </row>
    <row r="1393" spans="28:35" x14ac:dyDescent="0.2">
      <c r="AB1393" t="str">
        <f t="shared" si="41"/>
        <v/>
      </c>
      <c r="AC1393" s="24" t="s">
        <v>12</v>
      </c>
      <c r="AD1393" s="24">
        <v>0.53736516258770783</v>
      </c>
    </row>
    <row r="1394" spans="28:35" x14ac:dyDescent="0.2">
      <c r="AB1394" t="str">
        <f t="shared" si="41"/>
        <v/>
      </c>
      <c r="AC1394" s="24" t="s">
        <v>13</v>
      </c>
      <c r="AD1394" s="24">
        <v>2.3474570495927296E-2</v>
      </c>
    </row>
    <row r="1395" spans="28:35" ht="13.5" thickBot="1" x14ac:dyDescent="0.25">
      <c r="AB1395" t="str">
        <f t="shared" si="41"/>
        <v/>
      </c>
      <c r="AC1395" s="25" t="s">
        <v>14</v>
      </c>
      <c r="AD1395" s="25">
        <v>12</v>
      </c>
    </row>
    <row r="1396" spans="28:35" x14ac:dyDescent="0.2">
      <c r="AB1396" t="str">
        <f t="shared" si="41"/>
        <v/>
      </c>
    </row>
    <row r="1397" spans="28:35" ht="13.5" thickBot="1" x14ac:dyDescent="0.25">
      <c r="AB1397" t="str">
        <f t="shared" si="41"/>
        <v/>
      </c>
      <c r="AC1397" t="s">
        <v>15</v>
      </c>
    </row>
    <row r="1398" spans="28:35" x14ac:dyDescent="0.2">
      <c r="AB1398" t="str">
        <f t="shared" si="41"/>
        <v/>
      </c>
      <c r="AC1398" s="26"/>
      <c r="AD1398" s="26" t="s">
        <v>20</v>
      </c>
      <c r="AE1398" s="26" t="s">
        <v>21</v>
      </c>
      <c r="AF1398" s="26" t="s">
        <v>22</v>
      </c>
      <c r="AG1398" s="26" t="s">
        <v>23</v>
      </c>
      <c r="AH1398" s="26" t="s">
        <v>24</v>
      </c>
    </row>
    <row r="1399" spans="28:35" x14ac:dyDescent="0.2">
      <c r="AB1399" t="str">
        <f t="shared" si="41"/>
        <v/>
      </c>
      <c r="AC1399" s="24" t="s">
        <v>16</v>
      </c>
      <c r="AD1399" s="24">
        <v>1</v>
      </c>
      <c r="AE1399" s="24">
        <v>7.5918094452647111E-3</v>
      </c>
      <c r="AF1399" s="24">
        <v>7.5918094452647111E-3</v>
      </c>
      <c r="AG1399" s="24">
        <v>13.776851872045665</v>
      </c>
      <c r="AH1399" s="24">
        <v>4.0298847092317775E-3</v>
      </c>
    </row>
    <row r="1400" spans="28:35" x14ac:dyDescent="0.2">
      <c r="AB1400" t="str">
        <f t="shared" si="41"/>
        <v/>
      </c>
      <c r="AC1400" s="24" t="s">
        <v>17</v>
      </c>
      <c r="AD1400" s="24">
        <v>10</v>
      </c>
      <c r="AE1400" s="24">
        <v>5.5105545996826022E-3</v>
      </c>
      <c r="AF1400" s="24">
        <v>5.5105545996826026E-4</v>
      </c>
      <c r="AG1400" s="24"/>
      <c r="AH1400" s="24"/>
    </row>
    <row r="1401" spans="28:35" ht="13.5" thickBot="1" x14ac:dyDescent="0.25">
      <c r="AB1401" t="str">
        <f t="shared" si="41"/>
        <v/>
      </c>
      <c r="AC1401" s="25" t="s">
        <v>18</v>
      </c>
      <c r="AD1401" s="25">
        <v>11</v>
      </c>
      <c r="AE1401" s="25">
        <v>1.3102364044947313E-2</v>
      </c>
      <c r="AF1401" s="25"/>
      <c r="AG1401" s="25"/>
      <c r="AH1401" s="25"/>
    </row>
    <row r="1402" spans="28:35" ht="13.5" thickBot="1" x14ac:dyDescent="0.25">
      <c r="AB1402" t="str">
        <f t="shared" si="41"/>
        <v/>
      </c>
    </row>
    <row r="1403" spans="28:35" x14ac:dyDescent="0.2">
      <c r="AB1403" t="str">
        <f t="shared" si="41"/>
        <v/>
      </c>
      <c r="AC1403" s="26"/>
      <c r="AD1403" s="26" t="s">
        <v>25</v>
      </c>
      <c r="AE1403" s="26" t="s">
        <v>13</v>
      </c>
      <c r="AF1403" s="26" t="s">
        <v>26</v>
      </c>
      <c r="AG1403" s="26" t="s">
        <v>27</v>
      </c>
      <c r="AH1403" s="26" t="s">
        <v>28</v>
      </c>
      <c r="AI1403" s="26" t="s">
        <v>29</v>
      </c>
    </row>
    <row r="1404" spans="28:35" x14ac:dyDescent="0.2">
      <c r="AB1404" t="str">
        <f t="shared" si="41"/>
        <v/>
      </c>
      <c r="AC1404" s="24" t="s">
        <v>19</v>
      </c>
      <c r="AD1404" s="24">
        <v>1.0376154691108695E-2</v>
      </c>
      <c r="AE1404" s="24">
        <v>6.949594592548073E-3</v>
      </c>
      <c r="AF1404" s="24">
        <v>1.4930589911294769</v>
      </c>
      <c r="AG1404" s="24">
        <v>0.16628480527877709</v>
      </c>
      <c r="AH1404" s="24">
        <v>-5.1085097056750642E-3</v>
      </c>
      <c r="AI1404" s="24">
        <v>2.5860819087892454E-2</v>
      </c>
    </row>
    <row r="1405" spans="28:35" ht="13.5" thickBot="1" x14ac:dyDescent="0.25">
      <c r="AB1405">
        <f t="shared" si="41"/>
        <v>0.43953695831488288</v>
      </c>
      <c r="AC1405" s="25" t="s">
        <v>32</v>
      </c>
      <c r="AD1405" s="25">
        <v>0.43953695831488288</v>
      </c>
      <c r="AE1405" s="25">
        <v>0.11841873132921929</v>
      </c>
      <c r="AF1405" s="25">
        <v>3.7117181832738408</v>
      </c>
      <c r="AG1405" s="25">
        <v>4.029884709231781E-3</v>
      </c>
      <c r="AH1405" s="25">
        <v>0.17568353657829988</v>
      </c>
      <c r="AI1405" s="25">
        <v>0.70339038005146581</v>
      </c>
    </row>
    <row r="1406" spans="28:35" x14ac:dyDescent="0.2">
      <c r="AB1406" t="str">
        <f t="shared" si="41"/>
        <v/>
      </c>
      <c r="AC1406" t="s">
        <v>8</v>
      </c>
    </row>
    <row r="1407" spans="28:35" ht="13.5" thickBot="1" x14ac:dyDescent="0.25">
      <c r="AB1407" t="str">
        <f t="shared" si="41"/>
        <v/>
      </c>
    </row>
    <row r="1408" spans="28:35" x14ac:dyDescent="0.2">
      <c r="AB1408" t="str">
        <f t="shared" si="41"/>
        <v/>
      </c>
      <c r="AC1408" s="27" t="s">
        <v>9</v>
      </c>
      <c r="AD1408" s="27"/>
    </row>
    <row r="1409" spans="28:35" x14ac:dyDescent="0.2">
      <c r="AB1409" t="str">
        <f t="shared" si="41"/>
        <v/>
      </c>
      <c r="AC1409" s="24" t="s">
        <v>10</v>
      </c>
      <c r="AD1409" s="24">
        <v>0.76606225026161456</v>
      </c>
    </row>
    <row r="1410" spans="28:35" x14ac:dyDescent="0.2">
      <c r="AB1410" t="str">
        <f t="shared" si="41"/>
        <v/>
      </c>
      <c r="AC1410" s="24" t="s">
        <v>11</v>
      </c>
      <c r="AD1410" s="24">
        <v>0.5868513712758886</v>
      </c>
    </row>
    <row r="1411" spans="28:35" x14ac:dyDescent="0.2">
      <c r="AB1411" t="str">
        <f t="shared" ref="AB1411:AB1474" si="42">IF(AC1411="X Variable 1", AD1411, "")</f>
        <v/>
      </c>
      <c r="AC1411" s="24" t="s">
        <v>12</v>
      </c>
      <c r="AD1411" s="24">
        <v>0.54553650840347745</v>
      </c>
    </row>
    <row r="1412" spans="28:35" x14ac:dyDescent="0.2">
      <c r="AB1412" t="str">
        <f t="shared" si="42"/>
        <v/>
      </c>
      <c r="AC1412" s="24" t="s">
        <v>13</v>
      </c>
      <c r="AD1412" s="24">
        <v>2.3284976613940675E-2</v>
      </c>
    </row>
    <row r="1413" spans="28:35" ht="13.5" thickBot="1" x14ac:dyDescent="0.25">
      <c r="AB1413" t="str">
        <f t="shared" si="42"/>
        <v/>
      </c>
      <c r="AC1413" s="25" t="s">
        <v>14</v>
      </c>
      <c r="AD1413" s="25">
        <v>12</v>
      </c>
    </row>
    <row r="1414" spans="28:35" x14ac:dyDescent="0.2">
      <c r="AB1414" t="str">
        <f t="shared" si="42"/>
        <v/>
      </c>
    </row>
    <row r="1415" spans="28:35" ht="13.5" thickBot="1" x14ac:dyDescent="0.25">
      <c r="AB1415" t="str">
        <f t="shared" si="42"/>
        <v/>
      </c>
      <c r="AC1415" t="s">
        <v>15</v>
      </c>
    </row>
    <row r="1416" spans="28:35" x14ac:dyDescent="0.2">
      <c r="AB1416" t="str">
        <f t="shared" si="42"/>
        <v/>
      </c>
      <c r="AC1416" s="26"/>
      <c r="AD1416" s="26" t="s">
        <v>20</v>
      </c>
      <c r="AE1416" s="26" t="s">
        <v>21</v>
      </c>
      <c r="AF1416" s="26" t="s">
        <v>22</v>
      </c>
      <c r="AG1416" s="26" t="s">
        <v>23</v>
      </c>
      <c r="AH1416" s="26" t="s">
        <v>24</v>
      </c>
    </row>
    <row r="1417" spans="28:35" x14ac:dyDescent="0.2">
      <c r="AB1417" t="str">
        <f t="shared" si="42"/>
        <v/>
      </c>
      <c r="AC1417" s="24" t="s">
        <v>16</v>
      </c>
      <c r="AD1417" s="24">
        <v>1</v>
      </c>
      <c r="AE1417" s="24">
        <v>7.7014663157590627E-3</v>
      </c>
      <c r="AF1417" s="24">
        <v>7.7014663157590627E-3</v>
      </c>
      <c r="AG1417" s="24">
        <v>14.204364494400169</v>
      </c>
      <c r="AH1417" s="24">
        <v>3.6683528150764678E-3</v>
      </c>
    </row>
    <row r="1418" spans="28:35" x14ac:dyDescent="0.2">
      <c r="AB1418" t="str">
        <f t="shared" si="42"/>
        <v/>
      </c>
      <c r="AC1418" s="24" t="s">
        <v>17</v>
      </c>
      <c r="AD1418" s="24">
        <v>10</v>
      </c>
      <c r="AE1418" s="24">
        <v>5.4219013591176408E-3</v>
      </c>
      <c r="AF1418" s="24">
        <v>5.4219013591176406E-4</v>
      </c>
      <c r="AG1418" s="24"/>
      <c r="AH1418" s="24"/>
    </row>
    <row r="1419" spans="28:35" ht="13.5" thickBot="1" x14ac:dyDescent="0.25">
      <c r="AB1419" t="str">
        <f t="shared" si="42"/>
        <v/>
      </c>
      <c r="AC1419" s="25" t="s">
        <v>18</v>
      </c>
      <c r="AD1419" s="25">
        <v>11</v>
      </c>
      <c r="AE1419" s="25">
        <v>1.3123367674876703E-2</v>
      </c>
      <c r="AF1419" s="25"/>
      <c r="AG1419" s="25"/>
      <c r="AH1419" s="25"/>
    </row>
    <row r="1420" spans="28:35" ht="13.5" thickBot="1" x14ac:dyDescent="0.25">
      <c r="AB1420" t="str">
        <f t="shared" si="42"/>
        <v/>
      </c>
    </row>
    <row r="1421" spans="28:35" x14ac:dyDescent="0.2">
      <c r="AB1421" t="str">
        <f t="shared" si="42"/>
        <v/>
      </c>
      <c r="AC1421" s="26"/>
      <c r="AD1421" s="26" t="s">
        <v>25</v>
      </c>
      <c r="AE1421" s="26" t="s">
        <v>13</v>
      </c>
      <c r="AF1421" s="26" t="s">
        <v>26</v>
      </c>
      <c r="AG1421" s="26" t="s">
        <v>27</v>
      </c>
      <c r="AH1421" s="26" t="s">
        <v>28</v>
      </c>
      <c r="AI1421" s="26" t="s">
        <v>29</v>
      </c>
    </row>
    <row r="1422" spans="28:35" x14ac:dyDescent="0.2">
      <c r="AB1422" t="str">
        <f t="shared" si="42"/>
        <v/>
      </c>
      <c r="AC1422" s="24" t="s">
        <v>19</v>
      </c>
      <c r="AD1422" s="24">
        <v>9.599504565942359E-3</v>
      </c>
      <c r="AE1422" s="24">
        <v>7.112341613724967E-3</v>
      </c>
      <c r="AF1422" s="24">
        <v>1.3496967788242644</v>
      </c>
      <c r="AG1422" s="24">
        <v>0.20687309391440767</v>
      </c>
      <c r="AH1422" s="24">
        <v>-6.247782854521473E-3</v>
      </c>
      <c r="AI1422" s="24">
        <v>2.5446791986406189E-2</v>
      </c>
    </row>
    <row r="1423" spans="28:35" ht="13.5" thickBot="1" x14ac:dyDescent="0.25">
      <c r="AB1423">
        <f t="shared" si="42"/>
        <v>0.45614893149531788</v>
      </c>
      <c r="AC1423" s="25" t="s">
        <v>32</v>
      </c>
      <c r="AD1423" s="25">
        <v>0.45614893149531788</v>
      </c>
      <c r="AE1423" s="25">
        <v>0.12103075928715647</v>
      </c>
      <c r="AF1423" s="25">
        <v>3.7688678000694278</v>
      </c>
      <c r="AG1423" s="25">
        <v>3.6683528150764713E-3</v>
      </c>
      <c r="AH1423" s="25">
        <v>0.18647554777605407</v>
      </c>
      <c r="AI1423" s="25">
        <v>0.72582231521458174</v>
      </c>
    </row>
    <row r="1424" spans="28:35" x14ac:dyDescent="0.2">
      <c r="AB1424" t="str">
        <f t="shared" si="42"/>
        <v/>
      </c>
      <c r="AC1424" t="s">
        <v>8</v>
      </c>
    </row>
    <row r="1425" spans="28:35" ht="13.5" thickBot="1" x14ac:dyDescent="0.25">
      <c r="AB1425" t="str">
        <f t="shared" si="42"/>
        <v/>
      </c>
    </row>
    <row r="1426" spans="28:35" x14ac:dyDescent="0.2">
      <c r="AB1426" t="str">
        <f t="shared" si="42"/>
        <v/>
      </c>
      <c r="AC1426" s="27" t="s">
        <v>9</v>
      </c>
      <c r="AD1426" s="27"/>
    </row>
    <row r="1427" spans="28:35" x14ac:dyDescent="0.2">
      <c r="AB1427" t="str">
        <f t="shared" si="42"/>
        <v/>
      </c>
      <c r="AC1427" s="24" t="s">
        <v>10</v>
      </c>
      <c r="AD1427" s="24">
        <v>0.789283128615208</v>
      </c>
    </row>
    <row r="1428" spans="28:35" x14ac:dyDescent="0.2">
      <c r="AB1428" t="str">
        <f t="shared" si="42"/>
        <v/>
      </c>
      <c r="AC1428" s="24" t="s">
        <v>11</v>
      </c>
      <c r="AD1428" s="24">
        <v>0.62296785711661096</v>
      </c>
    </row>
    <row r="1429" spans="28:35" x14ac:dyDescent="0.2">
      <c r="AB1429" t="str">
        <f t="shared" si="42"/>
        <v/>
      </c>
      <c r="AC1429" s="24" t="s">
        <v>12</v>
      </c>
      <c r="AD1429" s="24">
        <v>0.58526464282827206</v>
      </c>
    </row>
    <row r="1430" spans="28:35" x14ac:dyDescent="0.2">
      <c r="AB1430" t="str">
        <f t="shared" si="42"/>
        <v/>
      </c>
      <c r="AC1430" s="24" t="s">
        <v>13</v>
      </c>
      <c r="AD1430" s="24">
        <v>2.0867046169607977E-2</v>
      </c>
    </row>
    <row r="1431" spans="28:35" ht="13.5" thickBot="1" x14ac:dyDescent="0.25">
      <c r="AB1431" t="str">
        <f t="shared" si="42"/>
        <v/>
      </c>
      <c r="AC1431" s="25" t="s">
        <v>14</v>
      </c>
      <c r="AD1431" s="25">
        <v>12</v>
      </c>
    </row>
    <row r="1432" spans="28:35" x14ac:dyDescent="0.2">
      <c r="AB1432" t="str">
        <f t="shared" si="42"/>
        <v/>
      </c>
    </row>
    <row r="1433" spans="28:35" ht="13.5" thickBot="1" x14ac:dyDescent="0.25">
      <c r="AB1433" t="str">
        <f t="shared" si="42"/>
        <v/>
      </c>
      <c r="AC1433" t="s">
        <v>15</v>
      </c>
    </row>
    <row r="1434" spans="28:35" x14ac:dyDescent="0.2">
      <c r="AB1434" t="str">
        <f t="shared" si="42"/>
        <v/>
      </c>
      <c r="AC1434" s="26"/>
      <c r="AD1434" s="26" t="s">
        <v>20</v>
      </c>
      <c r="AE1434" s="26" t="s">
        <v>21</v>
      </c>
      <c r="AF1434" s="26" t="s">
        <v>22</v>
      </c>
      <c r="AG1434" s="26" t="s">
        <v>23</v>
      </c>
      <c r="AH1434" s="26" t="s">
        <v>24</v>
      </c>
    </row>
    <row r="1435" spans="28:35" x14ac:dyDescent="0.2">
      <c r="AB1435" t="str">
        <f t="shared" si="42"/>
        <v/>
      </c>
      <c r="AC1435" s="24" t="s">
        <v>16</v>
      </c>
      <c r="AD1435" s="24">
        <v>1</v>
      </c>
      <c r="AE1435" s="24">
        <v>7.1946424648233467E-3</v>
      </c>
      <c r="AF1435" s="24">
        <v>7.1946424648233467E-3</v>
      </c>
      <c r="AG1435" s="24">
        <v>16.52293760294295</v>
      </c>
      <c r="AH1435" s="24">
        <v>2.2688614893400221E-3</v>
      </c>
    </row>
    <row r="1436" spans="28:35" x14ac:dyDescent="0.2">
      <c r="AB1436" t="str">
        <f t="shared" si="42"/>
        <v/>
      </c>
      <c r="AC1436" s="24" t="s">
        <v>17</v>
      </c>
      <c r="AD1436" s="24">
        <v>10</v>
      </c>
      <c r="AE1436" s="24">
        <v>4.3543361584455096E-3</v>
      </c>
      <c r="AF1436" s="24">
        <v>4.3543361584455096E-4</v>
      </c>
      <c r="AG1436" s="24"/>
      <c r="AH1436" s="24"/>
    </row>
    <row r="1437" spans="28:35" ht="13.5" thickBot="1" x14ac:dyDescent="0.25">
      <c r="AB1437" t="str">
        <f t="shared" si="42"/>
        <v/>
      </c>
      <c r="AC1437" s="25" t="s">
        <v>18</v>
      </c>
      <c r="AD1437" s="25">
        <v>11</v>
      </c>
      <c r="AE1437" s="25">
        <v>1.1548978623268856E-2</v>
      </c>
      <c r="AF1437" s="25"/>
      <c r="AG1437" s="25"/>
      <c r="AH1437" s="25"/>
    </row>
    <row r="1438" spans="28:35" ht="13.5" thickBot="1" x14ac:dyDescent="0.25">
      <c r="AB1438" t="str">
        <f t="shared" si="42"/>
        <v/>
      </c>
    </row>
    <row r="1439" spans="28:35" x14ac:dyDescent="0.2">
      <c r="AB1439" t="str">
        <f t="shared" si="42"/>
        <v/>
      </c>
      <c r="AC1439" s="26"/>
      <c r="AD1439" s="26" t="s">
        <v>25</v>
      </c>
      <c r="AE1439" s="26" t="s">
        <v>13</v>
      </c>
      <c r="AF1439" s="26" t="s">
        <v>26</v>
      </c>
      <c r="AG1439" s="26" t="s">
        <v>27</v>
      </c>
      <c r="AH1439" s="26" t="s">
        <v>28</v>
      </c>
      <c r="AI1439" s="26" t="s">
        <v>29</v>
      </c>
    </row>
    <row r="1440" spans="28:35" x14ac:dyDescent="0.2">
      <c r="AB1440" t="str">
        <f t="shared" si="42"/>
        <v/>
      </c>
      <c r="AC1440" s="24" t="s">
        <v>19</v>
      </c>
      <c r="AD1440" s="24">
        <v>1.2604499042476394E-2</v>
      </c>
      <c r="AE1440" s="24">
        <v>6.3554752167590423E-3</v>
      </c>
      <c r="AF1440" s="24">
        <v>1.9832504435292291</v>
      </c>
      <c r="AG1440" s="24">
        <v>7.5463524863013165E-2</v>
      </c>
      <c r="AH1440" s="24">
        <v>-1.5563846613178053E-3</v>
      </c>
      <c r="AI1440" s="24">
        <v>2.6765382746270591E-2</v>
      </c>
    </row>
    <row r="1441" spans="28:35" ht="13.5" thickBot="1" x14ac:dyDescent="0.25">
      <c r="AB1441">
        <f t="shared" si="42"/>
        <v>0.43943472521772381</v>
      </c>
      <c r="AC1441" s="25" t="s">
        <v>32</v>
      </c>
      <c r="AD1441" s="25">
        <v>0.43943472521772381</v>
      </c>
      <c r="AE1441" s="25">
        <v>0.10810623476681872</v>
      </c>
      <c r="AF1441" s="25">
        <v>4.0648416454940719</v>
      </c>
      <c r="AG1441" s="25">
        <v>2.2688614893400234E-3</v>
      </c>
      <c r="AH1441" s="25">
        <v>0.19855898170901715</v>
      </c>
      <c r="AI1441" s="25">
        <v>0.68031046872643053</v>
      </c>
    </row>
    <row r="1442" spans="28:35" x14ac:dyDescent="0.2">
      <c r="AB1442" t="str">
        <f t="shared" si="42"/>
        <v/>
      </c>
      <c r="AC1442" t="s">
        <v>8</v>
      </c>
    </row>
    <row r="1443" spans="28:35" ht="13.5" thickBot="1" x14ac:dyDescent="0.25">
      <c r="AB1443" t="str">
        <f t="shared" si="42"/>
        <v/>
      </c>
    </row>
    <row r="1444" spans="28:35" x14ac:dyDescent="0.2">
      <c r="AB1444" t="str">
        <f t="shared" si="42"/>
        <v/>
      </c>
      <c r="AC1444" s="27" t="s">
        <v>9</v>
      </c>
      <c r="AD1444" s="27"/>
    </row>
    <row r="1445" spans="28:35" x14ac:dyDescent="0.2">
      <c r="AB1445" t="str">
        <f t="shared" si="42"/>
        <v/>
      </c>
      <c r="AC1445" s="24" t="s">
        <v>10</v>
      </c>
      <c r="AD1445" s="24">
        <v>0.74538611212443662</v>
      </c>
    </row>
    <row r="1446" spans="28:35" x14ac:dyDescent="0.2">
      <c r="AB1446" t="str">
        <f t="shared" si="42"/>
        <v/>
      </c>
      <c r="AC1446" s="24" t="s">
        <v>11</v>
      </c>
      <c r="AD1446" s="24">
        <v>0.55560045614798315</v>
      </c>
    </row>
    <row r="1447" spans="28:35" x14ac:dyDescent="0.2">
      <c r="AB1447" t="str">
        <f t="shared" si="42"/>
        <v/>
      </c>
      <c r="AC1447" s="24" t="s">
        <v>12</v>
      </c>
      <c r="AD1447" s="24">
        <v>0.51116050176278149</v>
      </c>
    </row>
    <row r="1448" spans="28:35" x14ac:dyDescent="0.2">
      <c r="AB1448" t="str">
        <f t="shared" si="42"/>
        <v/>
      </c>
      <c r="AC1448" s="24" t="s">
        <v>13</v>
      </c>
      <c r="AD1448" s="24">
        <v>2.1597591031773732E-2</v>
      </c>
    </row>
    <row r="1449" spans="28:35" ht="13.5" thickBot="1" x14ac:dyDescent="0.25">
      <c r="AB1449" t="str">
        <f t="shared" si="42"/>
        <v/>
      </c>
      <c r="AC1449" s="25" t="s">
        <v>14</v>
      </c>
      <c r="AD1449" s="25">
        <v>12</v>
      </c>
    </row>
    <row r="1450" spans="28:35" x14ac:dyDescent="0.2">
      <c r="AB1450" t="str">
        <f t="shared" si="42"/>
        <v/>
      </c>
    </row>
    <row r="1451" spans="28:35" ht="13.5" thickBot="1" x14ac:dyDescent="0.25">
      <c r="AB1451" t="str">
        <f t="shared" si="42"/>
        <v/>
      </c>
      <c r="AC1451" t="s">
        <v>15</v>
      </c>
    </row>
    <row r="1452" spans="28:35" x14ac:dyDescent="0.2">
      <c r="AB1452" t="str">
        <f t="shared" si="42"/>
        <v/>
      </c>
      <c r="AC1452" s="26"/>
      <c r="AD1452" s="26" t="s">
        <v>20</v>
      </c>
      <c r="AE1452" s="26" t="s">
        <v>21</v>
      </c>
      <c r="AF1452" s="26" t="s">
        <v>22</v>
      </c>
      <c r="AG1452" s="26" t="s">
        <v>23</v>
      </c>
      <c r="AH1452" s="26" t="s">
        <v>24</v>
      </c>
    </row>
    <row r="1453" spans="28:35" x14ac:dyDescent="0.2">
      <c r="AB1453" t="str">
        <f t="shared" si="42"/>
        <v/>
      </c>
      <c r="AC1453" s="24" t="s">
        <v>16</v>
      </c>
      <c r="AD1453" s="24">
        <v>1</v>
      </c>
      <c r="AE1453" s="24">
        <v>5.8317596343169104E-3</v>
      </c>
      <c r="AF1453" s="24">
        <v>5.8317596343169104E-3</v>
      </c>
      <c r="AG1453" s="24">
        <v>12.502273322157048</v>
      </c>
      <c r="AH1453" s="24">
        <v>5.3938902789685585E-3</v>
      </c>
    </row>
    <row r="1454" spans="28:35" x14ac:dyDescent="0.2">
      <c r="AB1454" t="str">
        <f t="shared" si="42"/>
        <v/>
      </c>
      <c r="AC1454" s="24" t="s">
        <v>17</v>
      </c>
      <c r="AD1454" s="24">
        <v>10</v>
      </c>
      <c r="AE1454" s="24">
        <v>4.6645593837575314E-3</v>
      </c>
      <c r="AF1454" s="24">
        <v>4.6645593837575314E-4</v>
      </c>
      <c r="AG1454" s="24"/>
      <c r="AH1454" s="24"/>
    </row>
    <row r="1455" spans="28:35" ht="13.5" thickBot="1" x14ac:dyDescent="0.25">
      <c r="AB1455" t="str">
        <f t="shared" si="42"/>
        <v/>
      </c>
      <c r="AC1455" s="25" t="s">
        <v>18</v>
      </c>
      <c r="AD1455" s="25">
        <v>11</v>
      </c>
      <c r="AE1455" s="25">
        <v>1.0496319018074442E-2</v>
      </c>
      <c r="AF1455" s="25"/>
      <c r="AG1455" s="25"/>
      <c r="AH1455" s="25"/>
    </row>
    <row r="1456" spans="28:35" ht="13.5" thickBot="1" x14ac:dyDescent="0.25">
      <c r="AB1456" t="str">
        <f t="shared" si="42"/>
        <v/>
      </c>
    </row>
    <row r="1457" spans="28:35" x14ac:dyDescent="0.2">
      <c r="AB1457" t="str">
        <f t="shared" si="42"/>
        <v/>
      </c>
      <c r="AC1457" s="26"/>
      <c r="AD1457" s="26" t="s">
        <v>25</v>
      </c>
      <c r="AE1457" s="26" t="s">
        <v>13</v>
      </c>
      <c r="AF1457" s="26" t="s">
        <v>26</v>
      </c>
      <c r="AG1457" s="26" t="s">
        <v>27</v>
      </c>
      <c r="AH1457" s="26" t="s">
        <v>28</v>
      </c>
      <c r="AI1457" s="26" t="s">
        <v>29</v>
      </c>
    </row>
    <row r="1458" spans="28:35" x14ac:dyDescent="0.2">
      <c r="AB1458" t="str">
        <f t="shared" si="42"/>
        <v/>
      </c>
      <c r="AC1458" s="24" t="s">
        <v>19</v>
      </c>
      <c r="AD1458" s="24">
        <v>1.1763953677396808E-2</v>
      </c>
      <c r="AE1458" s="24">
        <v>6.5615275165218576E-3</v>
      </c>
      <c r="AF1458" s="24">
        <v>1.7928681465977694</v>
      </c>
      <c r="AG1458" s="24">
        <v>0.10324413092853588</v>
      </c>
      <c r="AH1458" s="24">
        <v>-2.8560432404881753E-3</v>
      </c>
      <c r="AI1458" s="24">
        <v>2.6383950595281792E-2</v>
      </c>
    </row>
    <row r="1459" spans="28:35" ht="13.5" thickBot="1" x14ac:dyDescent="0.25">
      <c r="AB1459">
        <f t="shared" si="42"/>
        <v>0.40434286792137897</v>
      </c>
      <c r="AC1459" s="25" t="s">
        <v>32</v>
      </c>
      <c r="AD1459" s="25">
        <v>0.40434286792137897</v>
      </c>
      <c r="AE1459" s="25">
        <v>0.11435503537196812</v>
      </c>
      <c r="AF1459" s="25">
        <v>3.5358553876193866</v>
      </c>
      <c r="AG1459" s="25">
        <v>5.3938902789685654E-3</v>
      </c>
      <c r="AH1459" s="25">
        <v>0.14954392659665688</v>
      </c>
      <c r="AI1459" s="25">
        <v>0.659141809246101</v>
      </c>
    </row>
    <row r="1460" spans="28:35" x14ac:dyDescent="0.2">
      <c r="AB1460" t="str">
        <f t="shared" si="42"/>
        <v/>
      </c>
      <c r="AC1460" t="s">
        <v>8</v>
      </c>
    </row>
    <row r="1461" spans="28:35" ht="13.5" thickBot="1" x14ac:dyDescent="0.25">
      <c r="AB1461" t="str">
        <f t="shared" si="42"/>
        <v/>
      </c>
    </row>
    <row r="1462" spans="28:35" x14ac:dyDescent="0.2">
      <c r="AB1462" t="str">
        <f t="shared" si="42"/>
        <v/>
      </c>
      <c r="AC1462" s="27" t="s">
        <v>9</v>
      </c>
      <c r="AD1462" s="27"/>
    </row>
    <row r="1463" spans="28:35" x14ac:dyDescent="0.2">
      <c r="AB1463" t="str">
        <f t="shared" si="42"/>
        <v/>
      </c>
      <c r="AC1463" s="24" t="s">
        <v>10</v>
      </c>
      <c r="AD1463" s="24">
        <v>0.71601740072482833</v>
      </c>
    </row>
    <row r="1464" spans="28:35" x14ac:dyDescent="0.2">
      <c r="AB1464" t="str">
        <f t="shared" si="42"/>
        <v/>
      </c>
      <c r="AC1464" s="24" t="s">
        <v>11</v>
      </c>
      <c r="AD1464" s="24">
        <v>0.51268091814073946</v>
      </c>
    </row>
    <row r="1465" spans="28:35" x14ac:dyDescent="0.2">
      <c r="AB1465" t="str">
        <f t="shared" si="42"/>
        <v/>
      </c>
      <c r="AC1465" s="24" t="s">
        <v>12</v>
      </c>
      <c r="AD1465" s="24">
        <v>0.46394900995481336</v>
      </c>
    </row>
    <row r="1466" spans="28:35" x14ac:dyDescent="0.2">
      <c r="AB1466" t="str">
        <f t="shared" si="42"/>
        <v/>
      </c>
      <c r="AC1466" s="24" t="s">
        <v>13</v>
      </c>
      <c r="AD1466" s="24">
        <v>2.0738586936471372E-2</v>
      </c>
    </row>
    <row r="1467" spans="28:35" ht="13.5" thickBot="1" x14ac:dyDescent="0.25">
      <c r="AB1467" t="str">
        <f t="shared" si="42"/>
        <v/>
      </c>
      <c r="AC1467" s="25" t="s">
        <v>14</v>
      </c>
      <c r="AD1467" s="25">
        <v>12</v>
      </c>
    </row>
    <row r="1468" spans="28:35" x14ac:dyDescent="0.2">
      <c r="AB1468" t="str">
        <f t="shared" si="42"/>
        <v/>
      </c>
    </row>
    <row r="1469" spans="28:35" ht="13.5" thickBot="1" x14ac:dyDescent="0.25">
      <c r="AB1469" t="str">
        <f t="shared" si="42"/>
        <v/>
      </c>
      <c r="AC1469" t="s">
        <v>15</v>
      </c>
    </row>
    <row r="1470" spans="28:35" x14ac:dyDescent="0.2">
      <c r="AB1470" t="str">
        <f t="shared" si="42"/>
        <v/>
      </c>
      <c r="AC1470" s="26"/>
      <c r="AD1470" s="26" t="s">
        <v>20</v>
      </c>
      <c r="AE1470" s="26" t="s">
        <v>21</v>
      </c>
      <c r="AF1470" s="26" t="s">
        <v>22</v>
      </c>
      <c r="AG1470" s="26" t="s">
        <v>23</v>
      </c>
      <c r="AH1470" s="26" t="s">
        <v>24</v>
      </c>
    </row>
    <row r="1471" spans="28:35" x14ac:dyDescent="0.2">
      <c r="AB1471" t="str">
        <f t="shared" si="42"/>
        <v/>
      </c>
      <c r="AC1471" s="24" t="s">
        <v>16</v>
      </c>
      <c r="AD1471" s="24">
        <v>1</v>
      </c>
      <c r="AE1471" s="24">
        <v>4.5247236465916696E-3</v>
      </c>
      <c r="AF1471" s="24">
        <v>4.5247236465916696E-3</v>
      </c>
      <c r="AG1471" s="24">
        <v>10.520435936649893</v>
      </c>
      <c r="AH1471" s="24">
        <v>8.8166676420553102E-3</v>
      </c>
    </row>
    <row r="1472" spans="28:35" x14ac:dyDescent="0.2">
      <c r="AB1472" t="str">
        <f t="shared" si="42"/>
        <v/>
      </c>
      <c r="AC1472" s="24" t="s">
        <v>17</v>
      </c>
      <c r="AD1472" s="24">
        <v>10</v>
      </c>
      <c r="AE1472" s="24">
        <v>4.30088988121581E-3</v>
      </c>
      <c r="AF1472" s="24">
        <v>4.30088988121581E-4</v>
      </c>
      <c r="AG1472" s="24"/>
      <c r="AH1472" s="24"/>
    </row>
    <row r="1473" spans="28:35" ht="13.5" thickBot="1" x14ac:dyDescent="0.25">
      <c r="AB1473" t="str">
        <f t="shared" si="42"/>
        <v/>
      </c>
      <c r="AC1473" s="25" t="s">
        <v>18</v>
      </c>
      <c r="AD1473" s="25">
        <v>11</v>
      </c>
      <c r="AE1473" s="25">
        <v>8.8256135278074795E-3</v>
      </c>
      <c r="AF1473" s="25"/>
      <c r="AG1473" s="25"/>
      <c r="AH1473" s="25"/>
    </row>
    <row r="1474" spans="28:35" ht="13.5" thickBot="1" x14ac:dyDescent="0.25">
      <c r="AB1474" t="str">
        <f t="shared" si="42"/>
        <v/>
      </c>
    </row>
    <row r="1475" spans="28:35" x14ac:dyDescent="0.2">
      <c r="AB1475" t="str">
        <f t="shared" ref="AB1475:AB1538" si="43">IF(AC1475="X Variable 1", AD1475, "")</f>
        <v/>
      </c>
      <c r="AC1475" s="26"/>
      <c r="AD1475" s="26" t="s">
        <v>25</v>
      </c>
      <c r="AE1475" s="26" t="s">
        <v>13</v>
      </c>
      <c r="AF1475" s="26" t="s">
        <v>26</v>
      </c>
      <c r="AG1475" s="26" t="s">
        <v>27</v>
      </c>
      <c r="AH1475" s="26" t="s">
        <v>28</v>
      </c>
      <c r="AI1475" s="26" t="s">
        <v>29</v>
      </c>
    </row>
    <row r="1476" spans="28:35" x14ac:dyDescent="0.2">
      <c r="AB1476" t="str">
        <f t="shared" si="43"/>
        <v/>
      </c>
      <c r="AC1476" s="24" t="s">
        <v>19</v>
      </c>
      <c r="AD1476" s="24">
        <v>1.0569002066247328E-2</v>
      </c>
      <c r="AE1476" s="24">
        <v>6.1266884120939578E-3</v>
      </c>
      <c r="AF1476" s="24">
        <v>1.7250758248753655</v>
      </c>
      <c r="AG1476" s="24">
        <v>0.11522618090245222</v>
      </c>
      <c r="AH1476" s="24">
        <v>-3.0821127810368651E-3</v>
      </c>
      <c r="AI1476" s="24">
        <v>2.4220116913531521E-2</v>
      </c>
    </row>
    <row r="1477" spans="28:35" ht="13.5" thickBot="1" x14ac:dyDescent="0.25">
      <c r="AB1477">
        <f t="shared" si="43"/>
        <v>0.37219484795011615</v>
      </c>
      <c r="AC1477" s="25" t="s">
        <v>32</v>
      </c>
      <c r="AD1477" s="25">
        <v>0.37219484795011615</v>
      </c>
      <c r="AE1477" s="25">
        <v>0.11475021003506096</v>
      </c>
      <c r="AF1477" s="25">
        <v>3.2435221498626898</v>
      </c>
      <c r="AG1477" s="25">
        <v>8.8166676420553241E-3</v>
      </c>
      <c r="AH1477" s="25">
        <v>0.11651540245286779</v>
      </c>
      <c r="AI1477" s="25">
        <v>0.62787429344736445</v>
      </c>
    </row>
    <row r="1478" spans="28:35" x14ac:dyDescent="0.2">
      <c r="AB1478" t="str">
        <f t="shared" si="43"/>
        <v/>
      </c>
      <c r="AC1478" t="s">
        <v>8</v>
      </c>
    </row>
    <row r="1479" spans="28:35" ht="13.5" thickBot="1" x14ac:dyDescent="0.25">
      <c r="AB1479" t="str">
        <f t="shared" si="43"/>
        <v/>
      </c>
    </row>
    <row r="1480" spans="28:35" x14ac:dyDescent="0.2">
      <c r="AB1480" t="str">
        <f t="shared" si="43"/>
        <v/>
      </c>
      <c r="AC1480" s="27" t="s">
        <v>9</v>
      </c>
      <c r="AD1480" s="27"/>
    </row>
    <row r="1481" spans="28:35" x14ac:dyDescent="0.2">
      <c r="AB1481" t="str">
        <f t="shared" si="43"/>
        <v/>
      </c>
      <c r="AC1481" s="24" t="s">
        <v>10</v>
      </c>
      <c r="AD1481" s="24">
        <v>0.76614401336637261</v>
      </c>
    </row>
    <row r="1482" spans="28:35" x14ac:dyDescent="0.2">
      <c r="AB1482" t="str">
        <f t="shared" si="43"/>
        <v/>
      </c>
      <c r="AC1482" s="24" t="s">
        <v>11</v>
      </c>
      <c r="AD1482" s="24">
        <v>0.58697664921713255</v>
      </c>
    </row>
    <row r="1483" spans="28:35" x14ac:dyDescent="0.2">
      <c r="AB1483" t="str">
        <f t="shared" si="43"/>
        <v/>
      </c>
      <c r="AC1483" s="24" t="s">
        <v>12</v>
      </c>
      <c r="AD1483" s="24">
        <v>0.54567431413884582</v>
      </c>
    </row>
    <row r="1484" spans="28:35" x14ac:dyDescent="0.2">
      <c r="AB1484" t="str">
        <f t="shared" si="43"/>
        <v/>
      </c>
      <c r="AC1484" s="24" t="s">
        <v>13</v>
      </c>
      <c r="AD1484" s="24">
        <v>2.184395781886686E-2</v>
      </c>
    </row>
    <row r="1485" spans="28:35" ht="13.5" thickBot="1" x14ac:dyDescent="0.25">
      <c r="AB1485" t="str">
        <f t="shared" si="43"/>
        <v/>
      </c>
      <c r="AC1485" s="25" t="s">
        <v>14</v>
      </c>
      <c r="AD1485" s="25">
        <v>12</v>
      </c>
    </row>
    <row r="1486" spans="28:35" x14ac:dyDescent="0.2">
      <c r="AB1486" t="str">
        <f t="shared" si="43"/>
        <v/>
      </c>
    </row>
    <row r="1487" spans="28:35" ht="13.5" thickBot="1" x14ac:dyDescent="0.25">
      <c r="AB1487" t="str">
        <f t="shared" si="43"/>
        <v/>
      </c>
      <c r="AC1487" t="s">
        <v>15</v>
      </c>
    </row>
    <row r="1488" spans="28:35" x14ac:dyDescent="0.2">
      <c r="AB1488" t="str">
        <f t="shared" si="43"/>
        <v/>
      </c>
      <c r="AC1488" s="26"/>
      <c r="AD1488" s="26" t="s">
        <v>20</v>
      </c>
      <c r="AE1488" s="26" t="s">
        <v>21</v>
      </c>
      <c r="AF1488" s="26" t="s">
        <v>22</v>
      </c>
      <c r="AG1488" s="26" t="s">
        <v>23</v>
      </c>
      <c r="AH1488" s="26" t="s">
        <v>24</v>
      </c>
    </row>
    <row r="1489" spans="28:35" x14ac:dyDescent="0.2">
      <c r="AB1489" t="str">
        <f t="shared" si="43"/>
        <v/>
      </c>
      <c r="AC1489" s="24" t="s">
        <v>16</v>
      </c>
      <c r="AD1489" s="24">
        <v>1</v>
      </c>
      <c r="AE1489" s="24">
        <v>6.7812362896361722E-3</v>
      </c>
      <c r="AF1489" s="24">
        <v>6.7812362896361722E-3</v>
      </c>
      <c r="AG1489" s="24">
        <v>14.211706144568925</v>
      </c>
      <c r="AH1489" s="24">
        <v>3.6624938643491866E-3</v>
      </c>
    </row>
    <row r="1490" spans="28:35" x14ac:dyDescent="0.2">
      <c r="AB1490" t="str">
        <f t="shared" si="43"/>
        <v/>
      </c>
      <c r="AC1490" s="24" t="s">
        <v>17</v>
      </c>
      <c r="AD1490" s="24">
        <v>10</v>
      </c>
      <c r="AE1490" s="24">
        <v>4.7715849319243456E-3</v>
      </c>
      <c r="AF1490" s="24">
        <v>4.7715849319243458E-4</v>
      </c>
      <c r="AG1490" s="24"/>
      <c r="AH1490" s="24"/>
    </row>
    <row r="1491" spans="28:35" ht="13.5" thickBot="1" x14ac:dyDescent="0.25">
      <c r="AB1491" t="str">
        <f t="shared" si="43"/>
        <v/>
      </c>
      <c r="AC1491" s="25" t="s">
        <v>18</v>
      </c>
      <c r="AD1491" s="25">
        <v>11</v>
      </c>
      <c r="AE1491" s="25">
        <v>1.1552821221560518E-2</v>
      </c>
      <c r="AF1491" s="25"/>
      <c r="AG1491" s="25"/>
      <c r="AH1491" s="25"/>
    </row>
    <row r="1492" spans="28:35" ht="13.5" thickBot="1" x14ac:dyDescent="0.25">
      <c r="AB1492" t="str">
        <f t="shared" si="43"/>
        <v/>
      </c>
    </row>
    <row r="1493" spans="28:35" x14ac:dyDescent="0.2">
      <c r="AB1493" t="str">
        <f t="shared" si="43"/>
        <v/>
      </c>
      <c r="AC1493" s="26"/>
      <c r="AD1493" s="26" t="s">
        <v>25</v>
      </c>
      <c r="AE1493" s="26" t="s">
        <v>13</v>
      </c>
      <c r="AF1493" s="26" t="s">
        <v>26</v>
      </c>
      <c r="AG1493" s="26" t="s">
        <v>27</v>
      </c>
      <c r="AH1493" s="26" t="s">
        <v>28</v>
      </c>
      <c r="AI1493" s="26" t="s">
        <v>29</v>
      </c>
    </row>
    <row r="1494" spans="28:35" x14ac:dyDescent="0.2">
      <c r="AB1494" t="str">
        <f t="shared" si="43"/>
        <v/>
      </c>
      <c r="AC1494" s="24" t="s">
        <v>19</v>
      </c>
      <c r="AD1494" s="24">
        <v>5.5214787516982703E-3</v>
      </c>
      <c r="AE1494" s="24">
        <v>6.3076032532135449E-3</v>
      </c>
      <c r="AF1494" s="24">
        <v>0.87536874626431738</v>
      </c>
      <c r="AG1494" s="24">
        <v>0.40190960150098975</v>
      </c>
      <c r="AH1494" s="24">
        <v>-8.5327395517412162E-3</v>
      </c>
      <c r="AI1494" s="24">
        <v>1.9575697055137755E-2</v>
      </c>
    </row>
    <row r="1495" spans="28:35" ht="13.5" thickBot="1" x14ac:dyDescent="0.25">
      <c r="AB1495">
        <f t="shared" si="43"/>
        <v>0.42227300361462927</v>
      </c>
      <c r="AC1495" s="25" t="s">
        <v>32</v>
      </c>
      <c r="AD1495" s="25">
        <v>0.42227300361462927</v>
      </c>
      <c r="AE1495" s="25">
        <v>0.11201345882750238</v>
      </c>
      <c r="AF1495" s="25">
        <v>3.7698416604108083</v>
      </c>
      <c r="AG1495" s="25">
        <v>3.6624938643491866E-3</v>
      </c>
      <c r="AH1495" s="25">
        <v>0.17269142086637898</v>
      </c>
      <c r="AI1495" s="25">
        <v>0.67185458636287954</v>
      </c>
    </row>
    <row r="1496" spans="28:35" x14ac:dyDescent="0.2">
      <c r="AB1496" t="str">
        <f t="shared" si="43"/>
        <v/>
      </c>
      <c r="AC1496" t="s">
        <v>8</v>
      </c>
    </row>
    <row r="1497" spans="28:35" ht="13.5" thickBot="1" x14ac:dyDescent="0.25">
      <c r="AB1497" t="str">
        <f t="shared" si="43"/>
        <v/>
      </c>
    </row>
    <row r="1498" spans="28:35" x14ac:dyDescent="0.2">
      <c r="AB1498" t="str">
        <f t="shared" si="43"/>
        <v/>
      </c>
      <c r="AC1498" s="27" t="s">
        <v>9</v>
      </c>
      <c r="AD1498" s="27"/>
    </row>
    <row r="1499" spans="28:35" x14ac:dyDescent="0.2">
      <c r="AB1499" t="str">
        <f t="shared" si="43"/>
        <v/>
      </c>
      <c r="AC1499" s="24" t="s">
        <v>10</v>
      </c>
      <c r="AD1499" s="24">
        <v>0.78815410505493921</v>
      </c>
    </row>
    <row r="1500" spans="28:35" x14ac:dyDescent="0.2">
      <c r="AB1500" t="str">
        <f t="shared" si="43"/>
        <v/>
      </c>
      <c r="AC1500" s="24" t="s">
        <v>11</v>
      </c>
      <c r="AD1500" s="24">
        <v>0.62118689331495214</v>
      </c>
    </row>
    <row r="1501" spans="28:35" x14ac:dyDescent="0.2">
      <c r="AB1501" t="str">
        <f t="shared" si="43"/>
        <v/>
      </c>
      <c r="AC1501" s="24" t="s">
        <v>12</v>
      </c>
      <c r="AD1501" s="24">
        <v>0.58330558264644738</v>
      </c>
    </row>
    <row r="1502" spans="28:35" x14ac:dyDescent="0.2">
      <c r="AB1502" t="str">
        <f t="shared" si="43"/>
        <v/>
      </c>
      <c r="AC1502" s="24" t="s">
        <v>13</v>
      </c>
      <c r="AD1502" s="24">
        <v>2.0741830214987274E-2</v>
      </c>
    </row>
    <row r="1503" spans="28:35" ht="13.5" thickBot="1" x14ac:dyDescent="0.25">
      <c r="AB1503" t="str">
        <f t="shared" si="43"/>
        <v/>
      </c>
      <c r="AC1503" s="25" t="s">
        <v>14</v>
      </c>
      <c r="AD1503" s="25">
        <v>12</v>
      </c>
    </row>
    <row r="1504" spans="28:35" x14ac:dyDescent="0.2">
      <c r="AB1504" t="str">
        <f t="shared" si="43"/>
        <v/>
      </c>
    </row>
    <row r="1505" spans="28:35" ht="13.5" thickBot="1" x14ac:dyDescent="0.25">
      <c r="AB1505" t="str">
        <f t="shared" si="43"/>
        <v/>
      </c>
      <c r="AC1505" t="s">
        <v>15</v>
      </c>
    </row>
    <row r="1506" spans="28:35" x14ac:dyDescent="0.2">
      <c r="AB1506" t="str">
        <f t="shared" si="43"/>
        <v/>
      </c>
      <c r="AC1506" s="26"/>
      <c r="AD1506" s="26" t="s">
        <v>20</v>
      </c>
      <c r="AE1506" s="26" t="s">
        <v>21</v>
      </c>
      <c r="AF1506" s="26" t="s">
        <v>22</v>
      </c>
      <c r="AG1506" s="26" t="s">
        <v>23</v>
      </c>
      <c r="AH1506" s="26" t="s">
        <v>24</v>
      </c>
    </row>
    <row r="1507" spans="28:35" x14ac:dyDescent="0.2">
      <c r="AB1507" t="str">
        <f t="shared" si="43"/>
        <v/>
      </c>
      <c r="AC1507" s="24" t="s">
        <v>16</v>
      </c>
      <c r="AD1507" s="24">
        <v>1</v>
      </c>
      <c r="AE1507" s="24">
        <v>7.0549093343957019E-3</v>
      </c>
      <c r="AF1507" s="24">
        <v>7.0549093343957019E-3</v>
      </c>
      <c r="AG1507" s="24">
        <v>16.398241833575685</v>
      </c>
      <c r="AH1507" s="24">
        <v>2.3255403293336308E-3</v>
      </c>
    </row>
    <row r="1508" spans="28:35" x14ac:dyDescent="0.2">
      <c r="AB1508" t="str">
        <f t="shared" si="43"/>
        <v/>
      </c>
      <c r="AC1508" s="24" t="s">
        <v>17</v>
      </c>
      <c r="AD1508" s="24">
        <v>10</v>
      </c>
      <c r="AE1508" s="24">
        <v>4.3022352066735912E-3</v>
      </c>
      <c r="AF1508" s="24">
        <v>4.3022352066735914E-4</v>
      </c>
      <c r="AG1508" s="24"/>
      <c r="AH1508" s="24"/>
    </row>
    <row r="1509" spans="28:35" ht="13.5" thickBot="1" x14ac:dyDescent="0.25">
      <c r="AB1509" t="str">
        <f t="shared" si="43"/>
        <v/>
      </c>
      <c r="AC1509" s="25" t="s">
        <v>18</v>
      </c>
      <c r="AD1509" s="25">
        <v>11</v>
      </c>
      <c r="AE1509" s="25">
        <v>1.1357144541069293E-2</v>
      </c>
      <c r="AF1509" s="25"/>
      <c r="AG1509" s="25"/>
      <c r="AH1509" s="25"/>
    </row>
    <row r="1510" spans="28:35" ht="13.5" thickBot="1" x14ac:dyDescent="0.25">
      <c r="AB1510" t="str">
        <f t="shared" si="43"/>
        <v/>
      </c>
    </row>
    <row r="1511" spans="28:35" x14ac:dyDescent="0.2">
      <c r="AB1511" t="str">
        <f t="shared" si="43"/>
        <v/>
      </c>
      <c r="AC1511" s="26"/>
      <c r="AD1511" s="26" t="s">
        <v>25</v>
      </c>
      <c r="AE1511" s="26" t="s">
        <v>13</v>
      </c>
      <c r="AF1511" s="26" t="s">
        <v>26</v>
      </c>
      <c r="AG1511" s="26" t="s">
        <v>27</v>
      </c>
      <c r="AH1511" s="26" t="s">
        <v>28</v>
      </c>
      <c r="AI1511" s="26" t="s">
        <v>29</v>
      </c>
    </row>
    <row r="1512" spans="28:35" x14ac:dyDescent="0.2">
      <c r="AB1512" t="str">
        <f t="shared" si="43"/>
        <v/>
      </c>
      <c r="AC1512" s="24" t="s">
        <v>19</v>
      </c>
      <c r="AD1512" s="24">
        <v>3.4699768328417972E-5</v>
      </c>
      <c r="AE1512" s="24">
        <v>6.0766631741995571E-3</v>
      </c>
      <c r="AF1512" s="24">
        <v>5.7103326831980886E-3</v>
      </c>
      <c r="AG1512" s="24">
        <v>0.99555614992161789</v>
      </c>
      <c r="AH1512" s="24">
        <v>-1.350495188353504E-2</v>
      </c>
      <c r="AI1512" s="24">
        <v>1.3574351420191874E-2</v>
      </c>
    </row>
    <row r="1513" spans="28:35" ht="13.5" thickBot="1" x14ac:dyDescent="0.25">
      <c r="AB1513">
        <f t="shared" si="43"/>
        <v>0.42094149751703758</v>
      </c>
      <c r="AC1513" s="25" t="s">
        <v>32</v>
      </c>
      <c r="AD1513" s="25">
        <v>0.42094149751703758</v>
      </c>
      <c r="AE1513" s="25">
        <v>0.10394966601423278</v>
      </c>
      <c r="AF1513" s="25">
        <v>4.0494742663184917</v>
      </c>
      <c r="AG1513" s="25">
        <v>2.3255403293336299E-3</v>
      </c>
      <c r="AH1513" s="25">
        <v>0.18932716793957904</v>
      </c>
      <c r="AI1513" s="25">
        <v>0.65255582709449611</v>
      </c>
    </row>
    <row r="1514" spans="28:35" x14ac:dyDescent="0.2">
      <c r="AB1514" t="str">
        <f t="shared" si="43"/>
        <v/>
      </c>
      <c r="AC1514" t="s">
        <v>8</v>
      </c>
    </row>
    <row r="1515" spans="28:35" ht="13.5" thickBot="1" x14ac:dyDescent="0.25">
      <c r="AB1515" t="str">
        <f t="shared" si="43"/>
        <v/>
      </c>
    </row>
    <row r="1516" spans="28:35" x14ac:dyDescent="0.2">
      <c r="AB1516" t="str">
        <f t="shared" si="43"/>
        <v/>
      </c>
      <c r="AC1516" s="27" t="s">
        <v>9</v>
      </c>
      <c r="AD1516" s="27"/>
    </row>
    <row r="1517" spans="28:35" x14ac:dyDescent="0.2">
      <c r="AB1517" t="str">
        <f t="shared" si="43"/>
        <v/>
      </c>
      <c r="AC1517" s="24" t="s">
        <v>10</v>
      </c>
      <c r="AD1517" s="24">
        <v>0.83280547898360557</v>
      </c>
    </row>
    <row r="1518" spans="28:35" x14ac:dyDescent="0.2">
      <c r="AB1518" t="str">
        <f t="shared" si="43"/>
        <v/>
      </c>
      <c r="AC1518" s="24" t="s">
        <v>11</v>
      </c>
      <c r="AD1518" s="24">
        <v>0.69356496582511262</v>
      </c>
    </row>
    <row r="1519" spans="28:35" x14ac:dyDescent="0.2">
      <c r="AB1519" t="str">
        <f t="shared" si="43"/>
        <v/>
      </c>
      <c r="AC1519" s="24" t="s">
        <v>12</v>
      </c>
      <c r="AD1519" s="24">
        <v>0.66292146240762384</v>
      </c>
    </row>
    <row r="1520" spans="28:35" x14ac:dyDescent="0.2">
      <c r="AB1520" t="str">
        <f t="shared" si="43"/>
        <v/>
      </c>
      <c r="AC1520" s="24" t="s">
        <v>13</v>
      </c>
      <c r="AD1520" s="24">
        <v>1.8650895744784537E-2</v>
      </c>
    </row>
    <row r="1521" spans="28:35" ht="13.5" thickBot="1" x14ac:dyDescent="0.25">
      <c r="AB1521" t="str">
        <f t="shared" si="43"/>
        <v/>
      </c>
      <c r="AC1521" s="25" t="s">
        <v>14</v>
      </c>
      <c r="AD1521" s="25">
        <v>12</v>
      </c>
    </row>
    <row r="1522" spans="28:35" x14ac:dyDescent="0.2">
      <c r="AB1522" t="str">
        <f t="shared" si="43"/>
        <v/>
      </c>
    </row>
    <row r="1523" spans="28:35" ht="13.5" thickBot="1" x14ac:dyDescent="0.25">
      <c r="AB1523" t="str">
        <f t="shared" si="43"/>
        <v/>
      </c>
      <c r="AC1523" t="s">
        <v>15</v>
      </c>
    </row>
    <row r="1524" spans="28:35" x14ac:dyDescent="0.2">
      <c r="AB1524" t="str">
        <f t="shared" si="43"/>
        <v/>
      </c>
      <c r="AC1524" s="26"/>
      <c r="AD1524" s="26" t="s">
        <v>20</v>
      </c>
      <c r="AE1524" s="26" t="s">
        <v>21</v>
      </c>
      <c r="AF1524" s="26" t="s">
        <v>22</v>
      </c>
      <c r="AG1524" s="26" t="s">
        <v>23</v>
      </c>
      <c r="AH1524" s="26" t="s">
        <v>24</v>
      </c>
    </row>
    <row r="1525" spans="28:35" x14ac:dyDescent="0.2">
      <c r="AB1525" t="str">
        <f t="shared" si="43"/>
        <v/>
      </c>
      <c r="AC1525" s="24" t="s">
        <v>16</v>
      </c>
      <c r="AD1525" s="24">
        <v>1</v>
      </c>
      <c r="AE1525" s="24">
        <v>7.8731426524192571E-3</v>
      </c>
      <c r="AF1525" s="24">
        <v>7.8731426524192571E-3</v>
      </c>
      <c r="AG1525" s="24">
        <v>22.633344378935611</v>
      </c>
      <c r="AH1525" s="24">
        <v>7.7150869461574422E-4</v>
      </c>
    </row>
    <row r="1526" spans="28:35" x14ac:dyDescent="0.2">
      <c r="AB1526" t="str">
        <f t="shared" si="43"/>
        <v/>
      </c>
      <c r="AC1526" s="24" t="s">
        <v>17</v>
      </c>
      <c r="AD1526" s="24">
        <v>10</v>
      </c>
      <c r="AE1526" s="24">
        <v>3.4785591208282189E-3</v>
      </c>
      <c r="AF1526" s="24">
        <v>3.4785591208282192E-4</v>
      </c>
      <c r="AG1526" s="24"/>
      <c r="AH1526" s="24"/>
    </row>
    <row r="1527" spans="28:35" ht="13.5" thickBot="1" x14ac:dyDescent="0.25">
      <c r="AB1527" t="str">
        <f t="shared" si="43"/>
        <v/>
      </c>
      <c r="AC1527" s="25" t="s">
        <v>18</v>
      </c>
      <c r="AD1527" s="25">
        <v>11</v>
      </c>
      <c r="AE1527" s="25">
        <v>1.1351701773247475E-2</v>
      </c>
      <c r="AF1527" s="25"/>
      <c r="AG1527" s="25"/>
      <c r="AH1527" s="25"/>
    </row>
    <row r="1528" spans="28:35" ht="13.5" thickBot="1" x14ac:dyDescent="0.25">
      <c r="AB1528" t="str">
        <f t="shared" si="43"/>
        <v/>
      </c>
    </row>
    <row r="1529" spans="28:35" x14ac:dyDescent="0.2">
      <c r="AB1529" t="str">
        <f t="shared" si="43"/>
        <v/>
      </c>
      <c r="AC1529" s="26"/>
      <c r="AD1529" s="26" t="s">
        <v>25</v>
      </c>
      <c r="AE1529" s="26" t="s">
        <v>13</v>
      </c>
      <c r="AF1529" s="26" t="s">
        <v>26</v>
      </c>
      <c r="AG1529" s="26" t="s">
        <v>27</v>
      </c>
      <c r="AH1529" s="26" t="s">
        <v>28</v>
      </c>
      <c r="AI1529" s="26" t="s">
        <v>29</v>
      </c>
    </row>
    <row r="1530" spans="28:35" x14ac:dyDescent="0.2">
      <c r="AB1530" t="str">
        <f t="shared" si="43"/>
        <v/>
      </c>
      <c r="AC1530" s="24" t="s">
        <v>19</v>
      </c>
      <c r="AD1530" s="24">
        <v>-3.4218176225327981E-3</v>
      </c>
      <c r="AE1530" s="24">
        <v>5.39521126539409E-3</v>
      </c>
      <c r="AF1530" s="24">
        <v>-0.63423236907903613</v>
      </c>
      <c r="AG1530" s="24">
        <v>0.54016571888978038</v>
      </c>
      <c r="AH1530" s="24">
        <v>-1.5443099537877363E-2</v>
      </c>
      <c r="AI1530" s="24">
        <v>8.5994642928117655E-3</v>
      </c>
    </row>
    <row r="1531" spans="28:35" ht="13.5" thickBot="1" x14ac:dyDescent="0.25">
      <c r="AB1531">
        <f t="shared" si="43"/>
        <v>0.4631299241119689</v>
      </c>
      <c r="AC1531" s="25" t="s">
        <v>32</v>
      </c>
      <c r="AD1531" s="25">
        <v>0.4631299241119689</v>
      </c>
      <c r="AE1531" s="25">
        <v>9.7348323606167769E-2</v>
      </c>
      <c r="AF1531" s="25">
        <v>4.7574514583898395</v>
      </c>
      <c r="AG1531" s="25">
        <v>7.7150869461574455E-4</v>
      </c>
      <c r="AH1531" s="25">
        <v>0.2462243045744818</v>
      </c>
      <c r="AI1531" s="25">
        <v>0.68003554364945606</v>
      </c>
    </row>
    <row r="1532" spans="28:35" x14ac:dyDescent="0.2">
      <c r="AB1532" t="str">
        <f t="shared" si="43"/>
        <v/>
      </c>
      <c r="AC1532" t="s">
        <v>8</v>
      </c>
    </row>
    <row r="1533" spans="28:35" ht="13.5" thickBot="1" x14ac:dyDescent="0.25">
      <c r="AB1533" t="str">
        <f t="shared" si="43"/>
        <v/>
      </c>
    </row>
    <row r="1534" spans="28:35" x14ac:dyDescent="0.2">
      <c r="AB1534" t="str">
        <f t="shared" si="43"/>
        <v/>
      </c>
      <c r="AC1534" s="27" t="s">
        <v>9</v>
      </c>
      <c r="AD1534" s="27"/>
    </row>
    <row r="1535" spans="28:35" x14ac:dyDescent="0.2">
      <c r="AB1535" t="str">
        <f t="shared" si="43"/>
        <v/>
      </c>
      <c r="AC1535" s="24" t="s">
        <v>10</v>
      </c>
      <c r="AD1535" s="24">
        <v>0.82189958714642397</v>
      </c>
    </row>
    <row r="1536" spans="28:35" x14ac:dyDescent="0.2">
      <c r="AB1536" t="str">
        <f t="shared" si="43"/>
        <v/>
      </c>
      <c r="AC1536" s="24" t="s">
        <v>11</v>
      </c>
      <c r="AD1536" s="24">
        <v>0.67551893135146224</v>
      </c>
    </row>
    <row r="1537" spans="28:35" x14ac:dyDescent="0.2">
      <c r="AB1537" t="str">
        <f t="shared" si="43"/>
        <v/>
      </c>
      <c r="AC1537" s="24" t="s">
        <v>12</v>
      </c>
      <c r="AD1537" s="24">
        <v>0.64307082448660846</v>
      </c>
    </row>
    <row r="1538" spans="28:35" x14ac:dyDescent="0.2">
      <c r="AB1538" t="str">
        <f t="shared" si="43"/>
        <v/>
      </c>
      <c r="AC1538" s="24" t="s">
        <v>13</v>
      </c>
      <c r="AD1538" s="24">
        <v>1.8396583735307188E-2</v>
      </c>
    </row>
    <row r="1539" spans="28:35" ht="13.5" thickBot="1" x14ac:dyDescent="0.25">
      <c r="AB1539" t="str">
        <f t="shared" ref="AB1539:AB1602" si="44">IF(AC1539="X Variable 1", AD1539, "")</f>
        <v/>
      </c>
      <c r="AC1539" s="25" t="s">
        <v>14</v>
      </c>
      <c r="AD1539" s="25">
        <v>12</v>
      </c>
    </row>
    <row r="1540" spans="28:35" x14ac:dyDescent="0.2">
      <c r="AB1540" t="str">
        <f t="shared" si="44"/>
        <v/>
      </c>
    </row>
    <row r="1541" spans="28:35" ht="13.5" thickBot="1" x14ac:dyDescent="0.25">
      <c r="AB1541" t="str">
        <f t="shared" si="44"/>
        <v/>
      </c>
      <c r="AC1541" t="s">
        <v>15</v>
      </c>
    </row>
    <row r="1542" spans="28:35" x14ac:dyDescent="0.2">
      <c r="AB1542" t="str">
        <f t="shared" si="44"/>
        <v/>
      </c>
      <c r="AC1542" s="26"/>
      <c r="AD1542" s="26" t="s">
        <v>20</v>
      </c>
      <c r="AE1542" s="26" t="s">
        <v>21</v>
      </c>
      <c r="AF1542" s="26" t="s">
        <v>22</v>
      </c>
      <c r="AG1542" s="26" t="s">
        <v>23</v>
      </c>
      <c r="AH1542" s="26" t="s">
        <v>24</v>
      </c>
    </row>
    <row r="1543" spans="28:35" x14ac:dyDescent="0.2">
      <c r="AB1543" t="str">
        <f t="shared" si="44"/>
        <v/>
      </c>
      <c r="AC1543" s="24" t="s">
        <v>16</v>
      </c>
      <c r="AD1543" s="24">
        <v>1</v>
      </c>
      <c r="AE1543" s="24">
        <v>7.0456736653443462E-3</v>
      </c>
      <c r="AF1543" s="24">
        <v>7.0456736653443462E-3</v>
      </c>
      <c r="AG1543" s="24">
        <v>20.818438935898349</v>
      </c>
      <c r="AH1543" s="24">
        <v>1.0377941000184287E-3</v>
      </c>
    </row>
    <row r="1544" spans="28:35" x14ac:dyDescent="0.2">
      <c r="AB1544" t="str">
        <f t="shared" si="44"/>
        <v/>
      </c>
      <c r="AC1544" s="24" t="s">
        <v>17</v>
      </c>
      <c r="AD1544" s="24">
        <v>10</v>
      </c>
      <c r="AE1544" s="24">
        <v>3.3843429313016901E-3</v>
      </c>
      <c r="AF1544" s="24">
        <v>3.3843429313016899E-4</v>
      </c>
      <c r="AG1544" s="24"/>
      <c r="AH1544" s="24"/>
    </row>
    <row r="1545" spans="28:35" ht="13.5" thickBot="1" x14ac:dyDescent="0.25">
      <c r="AB1545" t="str">
        <f t="shared" si="44"/>
        <v/>
      </c>
      <c r="AC1545" s="25" t="s">
        <v>18</v>
      </c>
      <c r="AD1545" s="25">
        <v>11</v>
      </c>
      <c r="AE1545" s="25">
        <v>1.0430016596646037E-2</v>
      </c>
      <c r="AF1545" s="25"/>
      <c r="AG1545" s="25"/>
      <c r="AH1545" s="25"/>
    </row>
    <row r="1546" spans="28:35" ht="13.5" thickBot="1" x14ac:dyDescent="0.25">
      <c r="AB1546" t="str">
        <f t="shared" si="44"/>
        <v/>
      </c>
    </row>
    <row r="1547" spans="28:35" x14ac:dyDescent="0.2">
      <c r="AB1547" t="str">
        <f t="shared" si="44"/>
        <v/>
      </c>
      <c r="AC1547" s="26"/>
      <c r="AD1547" s="26" t="s">
        <v>25</v>
      </c>
      <c r="AE1547" s="26" t="s">
        <v>13</v>
      </c>
      <c r="AF1547" s="26" t="s">
        <v>26</v>
      </c>
      <c r="AG1547" s="26" t="s">
        <v>27</v>
      </c>
      <c r="AH1547" s="26" t="s">
        <v>28</v>
      </c>
      <c r="AI1547" s="26" t="s">
        <v>29</v>
      </c>
    </row>
    <row r="1548" spans="28:35" x14ac:dyDescent="0.2">
      <c r="AB1548" t="str">
        <f t="shared" si="44"/>
        <v/>
      </c>
      <c r="AC1548" s="24" t="s">
        <v>19</v>
      </c>
      <c r="AD1548" s="24">
        <v>-2.4416699963858575E-3</v>
      </c>
      <c r="AE1548" s="24">
        <v>5.319432773602765E-3</v>
      </c>
      <c r="AF1548" s="24">
        <v>-0.45900946591569658</v>
      </c>
      <c r="AG1548" s="24">
        <v>0.65604258148146621</v>
      </c>
      <c r="AH1548" s="24">
        <v>-1.4294106880807133E-2</v>
      </c>
      <c r="AI1548" s="24">
        <v>9.410766888035417E-3</v>
      </c>
    </row>
    <row r="1549" spans="28:35" ht="13.5" thickBot="1" x14ac:dyDescent="0.25">
      <c r="AB1549">
        <f t="shared" si="44"/>
        <v>0.45018149897766846</v>
      </c>
      <c r="AC1549" s="25" t="s">
        <v>32</v>
      </c>
      <c r="AD1549" s="25">
        <v>0.45018149897766846</v>
      </c>
      <c r="AE1549" s="25">
        <v>9.8665100463932828E-2</v>
      </c>
      <c r="AF1549" s="25">
        <v>4.5627227546606814</v>
      </c>
      <c r="AG1549" s="25">
        <v>1.0377941000184292E-3</v>
      </c>
      <c r="AH1549" s="25">
        <v>0.23034191725628547</v>
      </c>
      <c r="AI1549" s="25">
        <v>0.67002108069905142</v>
      </c>
    </row>
    <row r="1550" spans="28:35" x14ac:dyDescent="0.2">
      <c r="AB1550" t="str">
        <f t="shared" si="44"/>
        <v/>
      </c>
      <c r="AC1550" t="s">
        <v>8</v>
      </c>
    </row>
    <row r="1551" spans="28:35" ht="13.5" thickBot="1" x14ac:dyDescent="0.25">
      <c r="AB1551" t="str">
        <f t="shared" si="44"/>
        <v/>
      </c>
    </row>
    <row r="1552" spans="28:35" x14ac:dyDescent="0.2">
      <c r="AB1552" t="str">
        <f t="shared" si="44"/>
        <v/>
      </c>
      <c r="AC1552" s="27" t="s">
        <v>9</v>
      </c>
      <c r="AD1552" s="27"/>
    </row>
    <row r="1553" spans="28:35" x14ac:dyDescent="0.2">
      <c r="AB1553" t="str">
        <f t="shared" si="44"/>
        <v/>
      </c>
      <c r="AC1553" s="24" t="s">
        <v>10</v>
      </c>
      <c r="AD1553" s="24">
        <v>0.87059995096998022</v>
      </c>
    </row>
    <row r="1554" spans="28:35" x14ac:dyDescent="0.2">
      <c r="AB1554" t="str">
        <f t="shared" si="44"/>
        <v/>
      </c>
      <c r="AC1554" s="24" t="s">
        <v>11</v>
      </c>
      <c r="AD1554" s="24">
        <v>0.75794427462893199</v>
      </c>
    </row>
    <row r="1555" spans="28:35" x14ac:dyDescent="0.2">
      <c r="AB1555" t="str">
        <f t="shared" si="44"/>
        <v/>
      </c>
      <c r="AC1555" s="24" t="s">
        <v>12</v>
      </c>
      <c r="AD1555" s="24">
        <v>0.73373870209182512</v>
      </c>
    </row>
    <row r="1556" spans="28:35" x14ac:dyDescent="0.2">
      <c r="AB1556" t="str">
        <f t="shared" si="44"/>
        <v/>
      </c>
      <c r="AC1556" s="24" t="s">
        <v>13</v>
      </c>
      <c r="AD1556" s="24">
        <v>1.5936340496836447E-2</v>
      </c>
    </row>
    <row r="1557" spans="28:35" ht="13.5" thickBot="1" x14ac:dyDescent="0.25">
      <c r="AB1557" t="str">
        <f t="shared" si="44"/>
        <v/>
      </c>
      <c r="AC1557" s="25" t="s">
        <v>14</v>
      </c>
      <c r="AD1557" s="25">
        <v>12</v>
      </c>
    </row>
    <row r="1558" spans="28:35" x14ac:dyDescent="0.2">
      <c r="AB1558" t="str">
        <f t="shared" si="44"/>
        <v/>
      </c>
    </row>
    <row r="1559" spans="28:35" ht="13.5" thickBot="1" x14ac:dyDescent="0.25">
      <c r="AB1559" t="str">
        <f t="shared" si="44"/>
        <v/>
      </c>
      <c r="AC1559" t="s">
        <v>15</v>
      </c>
    </row>
    <row r="1560" spans="28:35" x14ac:dyDescent="0.2">
      <c r="AB1560" t="str">
        <f t="shared" si="44"/>
        <v/>
      </c>
      <c r="AC1560" s="26"/>
      <c r="AD1560" s="26" t="s">
        <v>20</v>
      </c>
      <c r="AE1560" s="26" t="s">
        <v>21</v>
      </c>
      <c r="AF1560" s="26" t="s">
        <v>22</v>
      </c>
      <c r="AG1560" s="26" t="s">
        <v>23</v>
      </c>
      <c r="AH1560" s="26" t="s">
        <v>24</v>
      </c>
    </row>
    <row r="1561" spans="28:35" x14ac:dyDescent="0.2">
      <c r="AB1561" t="str">
        <f t="shared" si="44"/>
        <v/>
      </c>
      <c r="AC1561" s="24" t="s">
        <v>16</v>
      </c>
      <c r="AD1561" s="24">
        <v>1</v>
      </c>
      <c r="AE1561" s="24">
        <v>7.9524165029871471E-3</v>
      </c>
      <c r="AF1561" s="24">
        <v>7.9524165029871471E-3</v>
      </c>
      <c r="AG1561" s="24">
        <v>31.31280094560929</v>
      </c>
      <c r="AH1561" s="24">
        <v>2.2902552146332285E-4</v>
      </c>
    </row>
    <row r="1562" spans="28:35" x14ac:dyDescent="0.2">
      <c r="AB1562" t="str">
        <f t="shared" si="44"/>
        <v/>
      </c>
      <c r="AC1562" s="24" t="s">
        <v>17</v>
      </c>
      <c r="AD1562" s="24">
        <v>10</v>
      </c>
      <c r="AE1562" s="24">
        <v>2.5396694843110939E-3</v>
      </c>
      <c r="AF1562" s="24">
        <v>2.5396694843110937E-4</v>
      </c>
      <c r="AG1562" s="24"/>
      <c r="AH1562" s="24"/>
    </row>
    <row r="1563" spans="28:35" ht="13.5" thickBot="1" x14ac:dyDescent="0.25">
      <c r="AB1563" t="str">
        <f t="shared" si="44"/>
        <v/>
      </c>
      <c r="AC1563" s="25" t="s">
        <v>18</v>
      </c>
      <c r="AD1563" s="25">
        <v>11</v>
      </c>
      <c r="AE1563" s="25">
        <v>1.0492085987298241E-2</v>
      </c>
      <c r="AF1563" s="25"/>
      <c r="AG1563" s="25"/>
      <c r="AH1563" s="25"/>
    </row>
    <row r="1564" spans="28:35" ht="13.5" thickBot="1" x14ac:dyDescent="0.25">
      <c r="AB1564" t="str">
        <f t="shared" si="44"/>
        <v/>
      </c>
    </row>
    <row r="1565" spans="28:35" x14ac:dyDescent="0.2">
      <c r="AB1565" t="str">
        <f t="shared" si="44"/>
        <v/>
      </c>
      <c r="AC1565" s="26"/>
      <c r="AD1565" s="26" t="s">
        <v>25</v>
      </c>
      <c r="AE1565" s="26" t="s">
        <v>13</v>
      </c>
      <c r="AF1565" s="26" t="s">
        <v>26</v>
      </c>
      <c r="AG1565" s="26" t="s">
        <v>27</v>
      </c>
      <c r="AH1565" s="26" t="s">
        <v>28</v>
      </c>
      <c r="AI1565" s="26" t="s">
        <v>29</v>
      </c>
    </row>
    <row r="1566" spans="28:35" x14ac:dyDescent="0.2">
      <c r="AB1566" t="str">
        <f t="shared" si="44"/>
        <v/>
      </c>
      <c r="AC1566" s="24" t="s">
        <v>19</v>
      </c>
      <c r="AD1566" s="24">
        <v>-2.3648436625438554E-4</v>
      </c>
      <c r="AE1566" s="24">
        <v>4.6037102570269566E-3</v>
      </c>
      <c r="AF1566" s="24">
        <v>-5.1368212387698238E-2</v>
      </c>
      <c r="AG1566" s="24">
        <v>0.96004372445360342</v>
      </c>
      <c r="AH1566" s="24">
        <v>-1.0494191828288675E-2</v>
      </c>
      <c r="AI1566" s="24">
        <v>1.0021223095779906E-2</v>
      </c>
    </row>
    <row r="1567" spans="28:35" ht="13.5" thickBot="1" x14ac:dyDescent="0.25">
      <c r="AB1567">
        <f t="shared" si="44"/>
        <v>0.47825956830138905</v>
      </c>
      <c r="AC1567" s="25" t="s">
        <v>32</v>
      </c>
      <c r="AD1567" s="25">
        <v>0.47825956830138905</v>
      </c>
      <c r="AE1567" s="25">
        <v>8.5467836177178833E-2</v>
      </c>
      <c r="AF1567" s="25">
        <v>5.5957842118517487</v>
      </c>
      <c r="AG1567" s="25">
        <v>2.2902552146332244E-4</v>
      </c>
      <c r="AH1567" s="25">
        <v>0.28782532896575785</v>
      </c>
      <c r="AI1567" s="25">
        <v>0.66869380763702024</v>
      </c>
    </row>
    <row r="1568" spans="28:35" x14ac:dyDescent="0.2">
      <c r="AB1568" t="str">
        <f t="shared" si="44"/>
        <v/>
      </c>
      <c r="AC1568" t="s">
        <v>8</v>
      </c>
    </row>
    <row r="1569" spans="28:35" ht="13.5" thickBot="1" x14ac:dyDescent="0.25">
      <c r="AB1569" t="str">
        <f t="shared" si="44"/>
        <v/>
      </c>
    </row>
    <row r="1570" spans="28:35" x14ac:dyDescent="0.2">
      <c r="AB1570" t="str">
        <f t="shared" si="44"/>
        <v/>
      </c>
      <c r="AC1570" s="27" t="s">
        <v>9</v>
      </c>
      <c r="AD1570" s="27"/>
    </row>
    <row r="1571" spans="28:35" x14ac:dyDescent="0.2">
      <c r="AB1571" t="str">
        <f t="shared" si="44"/>
        <v/>
      </c>
      <c r="AC1571" s="24" t="s">
        <v>10</v>
      </c>
      <c r="AD1571" s="24">
        <v>0.86858179739538266</v>
      </c>
    </row>
    <row r="1572" spans="28:35" x14ac:dyDescent="0.2">
      <c r="AB1572" t="str">
        <f t="shared" si="44"/>
        <v/>
      </c>
      <c r="AC1572" s="24" t="s">
        <v>11</v>
      </c>
      <c r="AD1572" s="24">
        <v>0.75443433876659349</v>
      </c>
    </row>
    <row r="1573" spans="28:35" x14ac:dyDescent="0.2">
      <c r="AB1573" t="str">
        <f t="shared" si="44"/>
        <v/>
      </c>
      <c r="AC1573" s="24" t="s">
        <v>12</v>
      </c>
      <c r="AD1573" s="24">
        <v>0.72987777264325282</v>
      </c>
    </row>
    <row r="1574" spans="28:35" x14ac:dyDescent="0.2">
      <c r="AB1574" t="str">
        <f t="shared" si="44"/>
        <v/>
      </c>
      <c r="AC1574" s="24" t="s">
        <v>13</v>
      </c>
      <c r="AD1574" s="24">
        <v>1.5995270547046154E-2</v>
      </c>
    </row>
    <row r="1575" spans="28:35" ht="13.5" thickBot="1" x14ac:dyDescent="0.25">
      <c r="AB1575" t="str">
        <f t="shared" si="44"/>
        <v/>
      </c>
      <c r="AC1575" s="25" t="s">
        <v>14</v>
      </c>
      <c r="AD1575" s="25">
        <v>12</v>
      </c>
    </row>
    <row r="1576" spans="28:35" x14ac:dyDescent="0.2">
      <c r="AB1576" t="str">
        <f t="shared" si="44"/>
        <v/>
      </c>
    </row>
    <row r="1577" spans="28:35" ht="13.5" thickBot="1" x14ac:dyDescent="0.25">
      <c r="AB1577" t="str">
        <f t="shared" si="44"/>
        <v/>
      </c>
      <c r="AC1577" t="s">
        <v>15</v>
      </c>
    </row>
    <row r="1578" spans="28:35" x14ac:dyDescent="0.2">
      <c r="AB1578" t="str">
        <f t="shared" si="44"/>
        <v/>
      </c>
      <c r="AC1578" s="26"/>
      <c r="AD1578" s="26" t="s">
        <v>20</v>
      </c>
      <c r="AE1578" s="26" t="s">
        <v>21</v>
      </c>
      <c r="AF1578" s="26" t="s">
        <v>22</v>
      </c>
      <c r="AG1578" s="26" t="s">
        <v>23</v>
      </c>
      <c r="AH1578" s="26" t="s">
        <v>24</v>
      </c>
    </row>
    <row r="1579" spans="28:35" x14ac:dyDescent="0.2">
      <c r="AB1579" t="str">
        <f t="shared" si="44"/>
        <v/>
      </c>
      <c r="AC1579" s="24" t="s">
        <v>16</v>
      </c>
      <c r="AD1579" s="24">
        <v>1</v>
      </c>
      <c r="AE1579" s="24">
        <v>7.8602614329281728E-3</v>
      </c>
      <c r="AF1579" s="24">
        <v>7.8602614329281728E-3</v>
      </c>
      <c r="AG1579" s="24">
        <v>30.722306000655138</v>
      </c>
      <c r="AH1579" s="24">
        <v>2.465770777494617E-4</v>
      </c>
    </row>
    <row r="1580" spans="28:35" x14ac:dyDescent="0.2">
      <c r="AB1580" t="str">
        <f t="shared" si="44"/>
        <v/>
      </c>
      <c r="AC1580" s="24" t="s">
        <v>17</v>
      </c>
      <c r="AD1580" s="24">
        <v>10</v>
      </c>
      <c r="AE1580" s="24">
        <v>2.5584867987320211E-3</v>
      </c>
      <c r="AF1580" s="24">
        <v>2.558486798732021E-4</v>
      </c>
      <c r="AG1580" s="24"/>
      <c r="AH1580" s="24"/>
    </row>
    <row r="1581" spans="28:35" ht="13.5" thickBot="1" x14ac:dyDescent="0.25">
      <c r="AB1581" t="str">
        <f t="shared" si="44"/>
        <v/>
      </c>
      <c r="AC1581" s="25" t="s">
        <v>18</v>
      </c>
      <c r="AD1581" s="25">
        <v>11</v>
      </c>
      <c r="AE1581" s="25">
        <v>1.0418748231660193E-2</v>
      </c>
      <c r="AF1581" s="25"/>
      <c r="AG1581" s="25"/>
      <c r="AH1581" s="25"/>
    </row>
    <row r="1582" spans="28:35" ht="13.5" thickBot="1" x14ac:dyDescent="0.25">
      <c r="AB1582" t="str">
        <f t="shared" si="44"/>
        <v/>
      </c>
    </row>
    <row r="1583" spans="28:35" x14ac:dyDescent="0.2">
      <c r="AB1583" t="str">
        <f t="shared" si="44"/>
        <v/>
      </c>
      <c r="AC1583" s="26"/>
      <c r="AD1583" s="26" t="s">
        <v>25</v>
      </c>
      <c r="AE1583" s="26" t="s">
        <v>13</v>
      </c>
      <c r="AF1583" s="26" t="s">
        <v>26</v>
      </c>
      <c r="AG1583" s="26" t="s">
        <v>27</v>
      </c>
      <c r="AH1583" s="26" t="s">
        <v>28</v>
      </c>
      <c r="AI1583" s="26" t="s">
        <v>29</v>
      </c>
    </row>
    <row r="1584" spans="28:35" x14ac:dyDescent="0.2">
      <c r="AB1584" t="str">
        <f t="shared" si="44"/>
        <v/>
      </c>
      <c r="AC1584" s="24" t="s">
        <v>19</v>
      </c>
      <c r="AD1584" s="24">
        <v>-3.9393482023191165E-5</v>
      </c>
      <c r="AE1584" s="24">
        <v>4.6232048641606282E-3</v>
      </c>
      <c r="AF1584" s="24">
        <v>-8.520816875014969E-3</v>
      </c>
      <c r="AG1584" s="24">
        <v>0.99336904569502127</v>
      </c>
      <c r="AH1584" s="24">
        <v>-1.0340537643132811E-2</v>
      </c>
      <c r="AI1584" s="24">
        <v>1.0261750679086429E-2</v>
      </c>
    </row>
    <row r="1585" spans="28:35" ht="13.5" thickBot="1" x14ac:dyDescent="0.25">
      <c r="AB1585">
        <f t="shared" si="44"/>
        <v>0.48067778166262654</v>
      </c>
      <c r="AC1585" s="25" t="s">
        <v>32</v>
      </c>
      <c r="AD1585" s="25">
        <v>0.48067778166262654</v>
      </c>
      <c r="AE1585" s="25">
        <v>8.6721572252099505E-2</v>
      </c>
      <c r="AF1585" s="25">
        <v>5.542770606894635</v>
      </c>
      <c r="AG1585" s="25">
        <v>2.4657707774946262E-4</v>
      </c>
      <c r="AH1585" s="25">
        <v>0.28745004378492145</v>
      </c>
      <c r="AI1585" s="25">
        <v>0.67390551954033162</v>
      </c>
    </row>
    <row r="1586" spans="28:35" x14ac:dyDescent="0.2">
      <c r="AB1586" t="str">
        <f t="shared" si="44"/>
        <v/>
      </c>
      <c r="AC1586" t="s">
        <v>8</v>
      </c>
    </row>
    <row r="1587" spans="28:35" ht="13.5" thickBot="1" x14ac:dyDescent="0.25">
      <c r="AB1587" t="str">
        <f t="shared" si="44"/>
        <v/>
      </c>
    </row>
    <row r="1588" spans="28:35" x14ac:dyDescent="0.2">
      <c r="AB1588" t="str">
        <f t="shared" si="44"/>
        <v/>
      </c>
      <c r="AC1588" s="27" t="s">
        <v>9</v>
      </c>
      <c r="AD1588" s="27"/>
    </row>
    <row r="1589" spans="28:35" x14ac:dyDescent="0.2">
      <c r="AB1589" t="str">
        <f t="shared" si="44"/>
        <v/>
      </c>
      <c r="AC1589" s="24" t="s">
        <v>10</v>
      </c>
      <c r="AD1589" s="24">
        <v>0.93144539117048808</v>
      </c>
    </row>
    <row r="1590" spans="28:35" x14ac:dyDescent="0.2">
      <c r="AB1590" t="str">
        <f t="shared" si="44"/>
        <v/>
      </c>
      <c r="AC1590" s="24" t="s">
        <v>11</v>
      </c>
      <c r="AD1590" s="24">
        <v>0.86759051673274357</v>
      </c>
    </row>
    <row r="1591" spans="28:35" x14ac:dyDescent="0.2">
      <c r="AB1591" t="str">
        <f t="shared" si="44"/>
        <v/>
      </c>
      <c r="AC1591" s="24" t="s">
        <v>12</v>
      </c>
      <c r="AD1591" s="24">
        <v>0.85434956840601795</v>
      </c>
    </row>
    <row r="1592" spans="28:35" x14ac:dyDescent="0.2">
      <c r="AB1592" t="str">
        <f t="shared" si="44"/>
        <v/>
      </c>
      <c r="AC1592" s="24" t="s">
        <v>13</v>
      </c>
      <c r="AD1592" s="24">
        <v>1.4197644695540204E-2</v>
      </c>
    </row>
    <row r="1593" spans="28:35" ht="13.5" thickBot="1" x14ac:dyDescent="0.25">
      <c r="AB1593" t="str">
        <f t="shared" si="44"/>
        <v/>
      </c>
      <c r="AC1593" s="25" t="s">
        <v>14</v>
      </c>
      <c r="AD1593" s="25">
        <v>12</v>
      </c>
    </row>
    <row r="1594" spans="28:35" x14ac:dyDescent="0.2">
      <c r="AB1594" t="str">
        <f t="shared" si="44"/>
        <v/>
      </c>
    </row>
    <row r="1595" spans="28:35" ht="13.5" thickBot="1" x14ac:dyDescent="0.25">
      <c r="AB1595" t="str">
        <f t="shared" si="44"/>
        <v/>
      </c>
      <c r="AC1595" t="s">
        <v>15</v>
      </c>
    </row>
    <row r="1596" spans="28:35" x14ac:dyDescent="0.2">
      <c r="AB1596" t="str">
        <f t="shared" si="44"/>
        <v/>
      </c>
      <c r="AC1596" s="26"/>
      <c r="AD1596" s="26" t="s">
        <v>20</v>
      </c>
      <c r="AE1596" s="26" t="s">
        <v>21</v>
      </c>
      <c r="AF1596" s="26" t="s">
        <v>22</v>
      </c>
      <c r="AG1596" s="26" t="s">
        <v>23</v>
      </c>
      <c r="AH1596" s="26" t="s">
        <v>24</v>
      </c>
    </row>
    <row r="1597" spans="28:35" x14ac:dyDescent="0.2">
      <c r="AB1597" t="str">
        <f t="shared" si="44"/>
        <v/>
      </c>
      <c r="AC1597" s="24" t="s">
        <v>16</v>
      </c>
      <c r="AD1597" s="24">
        <v>1</v>
      </c>
      <c r="AE1597" s="24">
        <v>1.3207733962923884E-2</v>
      </c>
      <c r="AF1597" s="24">
        <v>1.3207733962923884E-2</v>
      </c>
      <c r="AG1597" s="24">
        <v>65.523291483706728</v>
      </c>
      <c r="AH1597" s="24">
        <v>1.0620732998276124E-5</v>
      </c>
    </row>
    <row r="1598" spans="28:35" x14ac:dyDescent="0.2">
      <c r="AB1598" t="str">
        <f t="shared" si="44"/>
        <v/>
      </c>
      <c r="AC1598" s="24" t="s">
        <v>17</v>
      </c>
      <c r="AD1598" s="24">
        <v>10</v>
      </c>
      <c r="AE1598" s="24">
        <v>2.0157311490080088E-3</v>
      </c>
      <c r="AF1598" s="24">
        <v>2.0157311490080087E-4</v>
      </c>
      <c r="AG1598" s="24"/>
      <c r="AH1598" s="24"/>
    </row>
    <row r="1599" spans="28:35" ht="13.5" thickBot="1" x14ac:dyDescent="0.25">
      <c r="AB1599" t="str">
        <f t="shared" si="44"/>
        <v/>
      </c>
      <c r="AC1599" s="25" t="s">
        <v>18</v>
      </c>
      <c r="AD1599" s="25">
        <v>11</v>
      </c>
      <c r="AE1599" s="25">
        <v>1.5223465111931893E-2</v>
      </c>
      <c r="AF1599" s="25"/>
      <c r="AG1599" s="25"/>
      <c r="AH1599" s="25"/>
    </row>
    <row r="1600" spans="28:35" ht="13.5" thickBot="1" x14ac:dyDescent="0.25">
      <c r="AB1600" t="str">
        <f t="shared" si="44"/>
        <v/>
      </c>
    </row>
    <row r="1601" spans="28:35" x14ac:dyDescent="0.2">
      <c r="AB1601" t="str">
        <f t="shared" si="44"/>
        <v/>
      </c>
      <c r="AC1601" s="26"/>
      <c r="AD1601" s="26" t="s">
        <v>25</v>
      </c>
      <c r="AE1601" s="26" t="s">
        <v>13</v>
      </c>
      <c r="AF1601" s="26" t="s">
        <v>26</v>
      </c>
      <c r="AG1601" s="26" t="s">
        <v>27</v>
      </c>
      <c r="AH1601" s="26" t="s">
        <v>28</v>
      </c>
      <c r="AI1601" s="26" t="s">
        <v>29</v>
      </c>
    </row>
    <row r="1602" spans="28:35" x14ac:dyDescent="0.2">
      <c r="AB1602" t="str">
        <f t="shared" si="44"/>
        <v/>
      </c>
      <c r="AC1602" s="24" t="s">
        <v>19</v>
      </c>
      <c r="AD1602" s="24">
        <v>-1.4152258605280403E-3</v>
      </c>
      <c r="AE1602" s="24">
        <v>4.1883635000875396E-3</v>
      </c>
      <c r="AF1602" s="24">
        <v>-0.33789470768200064</v>
      </c>
      <c r="AG1602" s="24">
        <v>0.74242868153245667</v>
      </c>
      <c r="AH1602" s="24">
        <v>-1.0747482916232762E-2</v>
      </c>
      <c r="AI1602" s="24">
        <v>7.9170311951766818E-3</v>
      </c>
    </row>
    <row r="1603" spans="28:35" ht="13.5" thickBot="1" x14ac:dyDescent="0.25">
      <c r="AB1603">
        <f t="shared" ref="AB1603:AB1666" si="45">IF(AC1603="X Variable 1", AD1603, "")</f>
        <v>0.65122728767284987</v>
      </c>
      <c r="AC1603" s="25" t="s">
        <v>32</v>
      </c>
      <c r="AD1603" s="25">
        <v>0.65122728767284987</v>
      </c>
      <c r="AE1603" s="25">
        <v>8.0451609558725462E-2</v>
      </c>
      <c r="AF1603" s="25">
        <v>8.0946458528898422</v>
      </c>
      <c r="AG1603" s="25">
        <v>1.0620732998276125E-5</v>
      </c>
      <c r="AH1603" s="25">
        <v>0.47196989969028225</v>
      </c>
      <c r="AI1603" s="25">
        <v>0.8304846756554175</v>
      </c>
    </row>
    <row r="1604" spans="28:35" x14ac:dyDescent="0.2">
      <c r="AB1604" t="str">
        <f t="shared" si="45"/>
        <v/>
      </c>
      <c r="AC1604" t="s">
        <v>8</v>
      </c>
    </row>
    <row r="1605" spans="28:35" ht="13.5" thickBot="1" x14ac:dyDescent="0.25">
      <c r="AB1605" t="str">
        <f t="shared" si="45"/>
        <v/>
      </c>
    </row>
    <row r="1606" spans="28:35" x14ac:dyDescent="0.2">
      <c r="AB1606" t="str">
        <f t="shared" si="45"/>
        <v/>
      </c>
      <c r="AC1606" s="27" t="s">
        <v>9</v>
      </c>
      <c r="AD1606" s="27"/>
    </row>
    <row r="1607" spans="28:35" x14ac:dyDescent="0.2">
      <c r="AB1607" t="str">
        <f t="shared" si="45"/>
        <v/>
      </c>
      <c r="AC1607" s="24" t="s">
        <v>10</v>
      </c>
      <c r="AD1607" s="24">
        <v>0.91854069949518347</v>
      </c>
    </row>
    <row r="1608" spans="28:35" x14ac:dyDescent="0.2">
      <c r="AB1608" t="str">
        <f t="shared" si="45"/>
        <v/>
      </c>
      <c r="AC1608" s="24" t="s">
        <v>11</v>
      </c>
      <c r="AD1608" s="24">
        <v>0.84371701662910104</v>
      </c>
    </row>
    <row r="1609" spans="28:35" x14ac:dyDescent="0.2">
      <c r="AB1609" t="str">
        <f t="shared" si="45"/>
        <v/>
      </c>
      <c r="AC1609" s="24" t="s">
        <v>12</v>
      </c>
      <c r="AD1609" s="24">
        <v>0.82808871829201114</v>
      </c>
    </row>
    <row r="1610" spans="28:35" x14ac:dyDescent="0.2">
      <c r="AB1610" t="str">
        <f t="shared" si="45"/>
        <v/>
      </c>
      <c r="AC1610" s="24" t="s">
        <v>13</v>
      </c>
      <c r="AD1610" s="24">
        <v>1.5355487744750701E-2</v>
      </c>
    </row>
    <row r="1611" spans="28:35" ht="13.5" thickBot="1" x14ac:dyDescent="0.25">
      <c r="AB1611" t="str">
        <f t="shared" si="45"/>
        <v/>
      </c>
      <c r="AC1611" s="25" t="s">
        <v>14</v>
      </c>
      <c r="AD1611" s="25">
        <v>12</v>
      </c>
    </row>
    <row r="1612" spans="28:35" x14ac:dyDescent="0.2">
      <c r="AB1612" t="str">
        <f t="shared" si="45"/>
        <v/>
      </c>
    </row>
    <row r="1613" spans="28:35" ht="13.5" thickBot="1" x14ac:dyDescent="0.25">
      <c r="AB1613" t="str">
        <f t="shared" si="45"/>
        <v/>
      </c>
      <c r="AC1613" t="s">
        <v>15</v>
      </c>
    </row>
    <row r="1614" spans="28:35" x14ac:dyDescent="0.2">
      <c r="AB1614" t="str">
        <f t="shared" si="45"/>
        <v/>
      </c>
      <c r="AC1614" s="26"/>
      <c r="AD1614" s="26" t="s">
        <v>20</v>
      </c>
      <c r="AE1614" s="26" t="s">
        <v>21</v>
      </c>
      <c r="AF1614" s="26" t="s">
        <v>22</v>
      </c>
      <c r="AG1614" s="26" t="s">
        <v>23</v>
      </c>
      <c r="AH1614" s="26" t="s">
        <v>24</v>
      </c>
    </row>
    <row r="1615" spans="28:35" x14ac:dyDescent="0.2">
      <c r="AB1615" t="str">
        <f t="shared" si="45"/>
        <v/>
      </c>
      <c r="AC1615" s="24" t="s">
        <v>16</v>
      </c>
      <c r="AD1615" s="24">
        <v>1</v>
      </c>
      <c r="AE1615" s="24">
        <v>1.2729529347977272E-2</v>
      </c>
      <c r="AF1615" s="24">
        <v>1.2729529347977272E-2</v>
      </c>
      <c r="AG1615" s="24">
        <v>53.986492862549724</v>
      </c>
      <c r="AH1615" s="24">
        <v>2.4607086570378626E-5</v>
      </c>
    </row>
    <row r="1616" spans="28:35" x14ac:dyDescent="0.2">
      <c r="AB1616" t="str">
        <f t="shared" si="45"/>
        <v/>
      </c>
      <c r="AC1616" s="24" t="s">
        <v>17</v>
      </c>
      <c r="AD1616" s="24">
        <v>10</v>
      </c>
      <c r="AE1616" s="24">
        <v>2.3579100387918902E-3</v>
      </c>
      <c r="AF1616" s="24">
        <v>2.3579100387918902E-4</v>
      </c>
      <c r="AG1616" s="24"/>
      <c r="AH1616" s="24"/>
    </row>
    <row r="1617" spans="28:35" ht="13.5" thickBot="1" x14ac:dyDescent="0.25">
      <c r="AB1617" t="str">
        <f t="shared" si="45"/>
        <v/>
      </c>
      <c r="AC1617" s="25" t="s">
        <v>18</v>
      </c>
      <c r="AD1617" s="25">
        <v>11</v>
      </c>
      <c r="AE1617" s="25">
        <v>1.5087439386769163E-2</v>
      </c>
      <c r="AF1617" s="25"/>
      <c r="AG1617" s="25"/>
      <c r="AH1617" s="25"/>
    </row>
    <row r="1618" spans="28:35" ht="13.5" thickBot="1" x14ac:dyDescent="0.25">
      <c r="AB1618" t="str">
        <f t="shared" si="45"/>
        <v/>
      </c>
    </row>
    <row r="1619" spans="28:35" x14ac:dyDescent="0.2">
      <c r="AB1619" t="str">
        <f t="shared" si="45"/>
        <v/>
      </c>
      <c r="AC1619" s="26"/>
      <c r="AD1619" s="26" t="s">
        <v>25</v>
      </c>
      <c r="AE1619" s="26" t="s">
        <v>13</v>
      </c>
      <c r="AF1619" s="26" t="s">
        <v>26</v>
      </c>
      <c r="AG1619" s="26" t="s">
        <v>27</v>
      </c>
      <c r="AH1619" s="26" t="s">
        <v>28</v>
      </c>
      <c r="AI1619" s="26" t="s">
        <v>29</v>
      </c>
    </row>
    <row r="1620" spans="28:35" x14ac:dyDescent="0.2">
      <c r="AB1620" t="str">
        <f t="shared" si="45"/>
        <v/>
      </c>
      <c r="AC1620" s="24" t="s">
        <v>19</v>
      </c>
      <c r="AD1620" s="24">
        <v>7.5321596481221255E-4</v>
      </c>
      <c r="AE1620" s="24">
        <v>4.4708530233565393E-3</v>
      </c>
      <c r="AF1620" s="24">
        <v>0.16847254000014697</v>
      </c>
      <c r="AG1620" s="24">
        <v>0.86957031534273277</v>
      </c>
      <c r="AH1620" s="24">
        <v>-9.2084670818874861E-3</v>
      </c>
      <c r="AI1620" s="24">
        <v>1.0714899011511911E-2</v>
      </c>
    </row>
    <row r="1621" spans="28:35" ht="13.5" thickBot="1" x14ac:dyDescent="0.25">
      <c r="AB1621">
        <f t="shared" si="45"/>
        <v>0.6453648627605717</v>
      </c>
      <c r="AC1621" s="25" t="s">
        <v>32</v>
      </c>
      <c r="AD1621" s="25">
        <v>0.6453648627605717</v>
      </c>
      <c r="AE1621" s="25">
        <v>8.7834019726694801E-2</v>
      </c>
      <c r="AF1621" s="25">
        <v>7.3475501265761869</v>
      </c>
      <c r="AG1621" s="25">
        <v>2.4607086570378629E-5</v>
      </c>
      <c r="AH1621" s="25">
        <v>0.44965843701499753</v>
      </c>
      <c r="AI1621" s="25">
        <v>0.84107128850614588</v>
      </c>
    </row>
    <row r="1622" spans="28:35" x14ac:dyDescent="0.2">
      <c r="AB1622" t="str">
        <f t="shared" si="45"/>
        <v/>
      </c>
      <c r="AC1622" t="s">
        <v>8</v>
      </c>
    </row>
    <row r="1623" spans="28:35" ht="13.5" thickBot="1" x14ac:dyDescent="0.25">
      <c r="AB1623" t="str">
        <f t="shared" si="45"/>
        <v/>
      </c>
    </row>
    <row r="1624" spans="28:35" x14ac:dyDescent="0.2">
      <c r="AB1624" t="str">
        <f t="shared" si="45"/>
        <v/>
      </c>
      <c r="AC1624" s="27" t="s">
        <v>9</v>
      </c>
      <c r="AD1624" s="27"/>
    </row>
    <row r="1625" spans="28:35" x14ac:dyDescent="0.2">
      <c r="AB1625" t="str">
        <f t="shared" si="45"/>
        <v/>
      </c>
      <c r="AC1625" s="24" t="s">
        <v>10</v>
      </c>
      <c r="AD1625" s="24">
        <v>0.91171378814441939</v>
      </c>
    </row>
    <row r="1626" spans="28:35" x14ac:dyDescent="0.2">
      <c r="AB1626" t="str">
        <f t="shared" si="45"/>
        <v/>
      </c>
      <c r="AC1626" s="24" t="s">
        <v>11</v>
      </c>
      <c r="AD1626" s="24">
        <v>0.83122203149264717</v>
      </c>
    </row>
    <row r="1627" spans="28:35" x14ac:dyDescent="0.2">
      <c r="AB1627" t="str">
        <f t="shared" si="45"/>
        <v/>
      </c>
      <c r="AC1627" s="24" t="s">
        <v>12</v>
      </c>
      <c r="AD1627" s="24">
        <v>0.81434423464191197</v>
      </c>
    </row>
    <row r="1628" spans="28:35" x14ac:dyDescent="0.2">
      <c r="AB1628" t="str">
        <f t="shared" si="45"/>
        <v/>
      </c>
      <c r="AC1628" s="24" t="s">
        <v>13</v>
      </c>
      <c r="AD1628" s="24">
        <v>1.5824769162504828E-2</v>
      </c>
    </row>
    <row r="1629" spans="28:35" ht="13.5" thickBot="1" x14ac:dyDescent="0.25">
      <c r="AB1629" t="str">
        <f t="shared" si="45"/>
        <v/>
      </c>
      <c r="AC1629" s="25" t="s">
        <v>14</v>
      </c>
      <c r="AD1629" s="25">
        <v>12</v>
      </c>
    </row>
    <row r="1630" spans="28:35" x14ac:dyDescent="0.2">
      <c r="AB1630" t="str">
        <f t="shared" si="45"/>
        <v/>
      </c>
    </row>
    <row r="1631" spans="28:35" ht="13.5" thickBot="1" x14ac:dyDescent="0.25">
      <c r="AB1631" t="str">
        <f t="shared" si="45"/>
        <v/>
      </c>
      <c r="AC1631" t="s">
        <v>15</v>
      </c>
    </row>
    <row r="1632" spans="28:35" x14ac:dyDescent="0.2">
      <c r="AB1632" t="str">
        <f t="shared" si="45"/>
        <v/>
      </c>
      <c r="AC1632" s="26"/>
      <c r="AD1632" s="26" t="s">
        <v>20</v>
      </c>
      <c r="AE1632" s="26" t="s">
        <v>21</v>
      </c>
      <c r="AF1632" s="26" t="s">
        <v>22</v>
      </c>
      <c r="AG1632" s="26" t="s">
        <v>23</v>
      </c>
      <c r="AH1632" s="26" t="s">
        <v>24</v>
      </c>
    </row>
    <row r="1633" spans="28:35" x14ac:dyDescent="0.2">
      <c r="AB1633" t="str">
        <f t="shared" si="45"/>
        <v/>
      </c>
      <c r="AC1633" s="24" t="s">
        <v>16</v>
      </c>
      <c r="AD1633" s="24">
        <v>1</v>
      </c>
      <c r="AE1633" s="24">
        <v>1.2333208050311826E-2</v>
      </c>
      <c r="AF1633" s="24">
        <v>1.2333208050311826E-2</v>
      </c>
      <c r="AG1633" s="24">
        <v>49.249439298496753</v>
      </c>
      <c r="AH1633" s="24">
        <v>3.6367662976973206E-5</v>
      </c>
    </row>
    <row r="1634" spans="28:35" x14ac:dyDescent="0.2">
      <c r="AB1634" t="str">
        <f t="shared" si="45"/>
        <v/>
      </c>
      <c r="AC1634" s="24" t="s">
        <v>17</v>
      </c>
      <c r="AD1634" s="24">
        <v>10</v>
      </c>
      <c r="AE1634" s="24">
        <v>2.504233190465637E-3</v>
      </c>
      <c r="AF1634" s="24">
        <v>2.5042331904656369E-4</v>
      </c>
      <c r="AG1634" s="24"/>
      <c r="AH1634" s="24"/>
    </row>
    <row r="1635" spans="28:35" ht="13.5" thickBot="1" x14ac:dyDescent="0.25">
      <c r="AB1635" t="str">
        <f t="shared" si="45"/>
        <v/>
      </c>
      <c r="AC1635" s="25" t="s">
        <v>18</v>
      </c>
      <c r="AD1635" s="25">
        <v>11</v>
      </c>
      <c r="AE1635" s="25">
        <v>1.4837441240777464E-2</v>
      </c>
      <c r="AF1635" s="25"/>
      <c r="AG1635" s="25"/>
      <c r="AH1635" s="25"/>
    </row>
    <row r="1636" spans="28:35" ht="13.5" thickBot="1" x14ac:dyDescent="0.25">
      <c r="AB1636" t="str">
        <f t="shared" si="45"/>
        <v/>
      </c>
    </row>
    <row r="1637" spans="28:35" x14ac:dyDescent="0.2">
      <c r="AB1637" t="str">
        <f t="shared" si="45"/>
        <v/>
      </c>
      <c r="AC1637" s="26"/>
      <c r="AD1637" s="26" t="s">
        <v>25</v>
      </c>
      <c r="AE1637" s="26" t="s">
        <v>13</v>
      </c>
      <c r="AF1637" s="26" t="s">
        <v>26</v>
      </c>
      <c r="AG1637" s="26" t="s">
        <v>27</v>
      </c>
      <c r="AH1637" s="26" t="s">
        <v>28</v>
      </c>
      <c r="AI1637" s="26" t="s">
        <v>29</v>
      </c>
    </row>
    <row r="1638" spans="28:35" x14ac:dyDescent="0.2">
      <c r="AB1638" t="str">
        <f t="shared" si="45"/>
        <v/>
      </c>
      <c r="AC1638" s="24" t="s">
        <v>19</v>
      </c>
      <c r="AD1638" s="24">
        <v>-9.7535476263878893E-4</v>
      </c>
      <c r="AE1638" s="24">
        <v>4.5745653592754558E-3</v>
      </c>
      <c r="AF1638" s="24">
        <v>-0.21321255376997628</v>
      </c>
      <c r="AG1638" s="24">
        <v>0.83544512246685732</v>
      </c>
      <c r="AH1638" s="24">
        <v>-1.1168123334418318E-2</v>
      </c>
      <c r="AI1638" s="24">
        <v>9.2174138091407412E-3</v>
      </c>
    </row>
    <row r="1639" spans="28:35" ht="13.5" thickBot="1" x14ac:dyDescent="0.25">
      <c r="AB1639">
        <f t="shared" si="45"/>
        <v>0.64464053031760948</v>
      </c>
      <c r="AC1639" s="25" t="s">
        <v>32</v>
      </c>
      <c r="AD1639" s="25">
        <v>0.64464053031760948</v>
      </c>
      <c r="AE1639" s="25">
        <v>9.1857995069578285E-2</v>
      </c>
      <c r="AF1639" s="25">
        <v>7.0177944753673689</v>
      </c>
      <c r="AG1639" s="25">
        <v>3.6367662976973097E-5</v>
      </c>
      <c r="AH1639" s="25">
        <v>0.43996812721958689</v>
      </c>
      <c r="AI1639" s="25">
        <v>0.84931293341563208</v>
      </c>
    </row>
    <row r="1640" spans="28:35" x14ac:dyDescent="0.2">
      <c r="AB1640" t="str">
        <f t="shared" si="45"/>
        <v/>
      </c>
      <c r="AC1640" t="s">
        <v>8</v>
      </c>
    </row>
    <row r="1641" spans="28:35" ht="13.5" thickBot="1" x14ac:dyDescent="0.25">
      <c r="AB1641" t="str">
        <f t="shared" si="45"/>
        <v/>
      </c>
    </row>
    <row r="1642" spans="28:35" x14ac:dyDescent="0.2">
      <c r="AB1642" t="str">
        <f t="shared" si="45"/>
        <v/>
      </c>
      <c r="AC1642" s="27" t="s">
        <v>9</v>
      </c>
      <c r="AD1642" s="27"/>
    </row>
    <row r="1643" spans="28:35" x14ac:dyDescent="0.2">
      <c r="AB1643" t="str">
        <f t="shared" si="45"/>
        <v/>
      </c>
      <c r="AC1643" s="24" t="s">
        <v>10</v>
      </c>
      <c r="AD1643" s="24">
        <v>0.89570382470121312</v>
      </c>
    </row>
    <row r="1644" spans="28:35" x14ac:dyDescent="0.2">
      <c r="AB1644" t="str">
        <f t="shared" si="45"/>
        <v/>
      </c>
      <c r="AC1644" s="24" t="s">
        <v>11</v>
      </c>
      <c r="AD1644" s="24">
        <v>0.80228534158438147</v>
      </c>
    </row>
    <row r="1645" spans="28:35" x14ac:dyDescent="0.2">
      <c r="AB1645" t="str">
        <f t="shared" si="45"/>
        <v/>
      </c>
      <c r="AC1645" s="24" t="s">
        <v>12</v>
      </c>
      <c r="AD1645" s="24">
        <v>0.78251387574281961</v>
      </c>
    </row>
    <row r="1646" spans="28:35" x14ac:dyDescent="0.2">
      <c r="AB1646" t="str">
        <f t="shared" si="45"/>
        <v/>
      </c>
      <c r="AC1646" s="24" t="s">
        <v>13</v>
      </c>
      <c r="AD1646" s="24">
        <v>1.7595301738720977E-2</v>
      </c>
    </row>
    <row r="1647" spans="28:35" ht="13.5" thickBot="1" x14ac:dyDescent="0.25">
      <c r="AB1647" t="str">
        <f t="shared" si="45"/>
        <v/>
      </c>
      <c r="AC1647" s="25" t="s">
        <v>14</v>
      </c>
      <c r="AD1647" s="25">
        <v>12</v>
      </c>
    </row>
    <row r="1648" spans="28:35" x14ac:dyDescent="0.2">
      <c r="AB1648" t="str">
        <f t="shared" si="45"/>
        <v/>
      </c>
    </row>
    <row r="1649" spans="28:35" ht="13.5" thickBot="1" x14ac:dyDescent="0.25">
      <c r="AB1649" t="str">
        <f t="shared" si="45"/>
        <v/>
      </c>
      <c r="AC1649" t="s">
        <v>15</v>
      </c>
    </row>
    <row r="1650" spans="28:35" x14ac:dyDescent="0.2">
      <c r="AB1650" t="str">
        <f t="shared" si="45"/>
        <v/>
      </c>
      <c r="AC1650" s="26"/>
      <c r="AD1650" s="26" t="s">
        <v>20</v>
      </c>
      <c r="AE1650" s="26" t="s">
        <v>21</v>
      </c>
      <c r="AF1650" s="26" t="s">
        <v>22</v>
      </c>
      <c r="AG1650" s="26" t="s">
        <v>23</v>
      </c>
      <c r="AH1650" s="26" t="s">
        <v>24</v>
      </c>
    </row>
    <row r="1651" spans="28:35" x14ac:dyDescent="0.2">
      <c r="AB1651" t="str">
        <f t="shared" si="45"/>
        <v/>
      </c>
      <c r="AC1651" s="24" t="s">
        <v>16</v>
      </c>
      <c r="AD1651" s="24">
        <v>1</v>
      </c>
      <c r="AE1651" s="24">
        <v>1.2562712654909085E-2</v>
      </c>
      <c r="AF1651" s="24">
        <v>1.2562712654909085E-2</v>
      </c>
      <c r="AG1651" s="24">
        <v>40.577939340131636</v>
      </c>
      <c r="AH1651" s="24">
        <v>8.1388962582988551E-5</v>
      </c>
    </row>
    <row r="1652" spans="28:35" x14ac:dyDescent="0.2">
      <c r="AB1652" t="str">
        <f t="shared" si="45"/>
        <v/>
      </c>
      <c r="AC1652" s="24" t="s">
        <v>17</v>
      </c>
      <c r="AD1652" s="24">
        <v>10</v>
      </c>
      <c r="AE1652" s="24">
        <v>3.0959464327663744E-3</v>
      </c>
      <c r="AF1652" s="24">
        <v>3.0959464327663742E-4</v>
      </c>
      <c r="AG1652" s="24"/>
      <c r="AH1652" s="24"/>
    </row>
    <row r="1653" spans="28:35" ht="13.5" thickBot="1" x14ac:dyDescent="0.25">
      <c r="AB1653" t="str">
        <f t="shared" si="45"/>
        <v/>
      </c>
      <c r="AC1653" s="25" t="s">
        <v>18</v>
      </c>
      <c r="AD1653" s="25">
        <v>11</v>
      </c>
      <c r="AE1653" s="25">
        <v>1.5658659087675459E-2</v>
      </c>
      <c r="AF1653" s="25"/>
      <c r="AG1653" s="25"/>
      <c r="AH1653" s="25"/>
    </row>
    <row r="1654" spans="28:35" ht="13.5" thickBot="1" x14ac:dyDescent="0.25">
      <c r="AB1654" t="str">
        <f t="shared" si="45"/>
        <v/>
      </c>
    </row>
    <row r="1655" spans="28:35" x14ac:dyDescent="0.2">
      <c r="AB1655" t="str">
        <f t="shared" si="45"/>
        <v/>
      </c>
      <c r="AC1655" s="26"/>
      <c r="AD1655" s="26" t="s">
        <v>25</v>
      </c>
      <c r="AE1655" s="26" t="s">
        <v>13</v>
      </c>
      <c r="AF1655" s="26" t="s">
        <v>26</v>
      </c>
      <c r="AG1655" s="26" t="s">
        <v>27</v>
      </c>
      <c r="AH1655" s="26" t="s">
        <v>28</v>
      </c>
      <c r="AI1655" s="26" t="s">
        <v>29</v>
      </c>
    </row>
    <row r="1656" spans="28:35" x14ac:dyDescent="0.2">
      <c r="AB1656" t="str">
        <f t="shared" si="45"/>
        <v/>
      </c>
      <c r="AC1656" s="24" t="s">
        <v>19</v>
      </c>
      <c r="AD1656" s="24">
        <v>-4.0081584974761717E-3</v>
      </c>
      <c r="AE1656" s="24">
        <v>5.185135223044886E-3</v>
      </c>
      <c r="AF1656" s="24">
        <v>-0.77300944431733565</v>
      </c>
      <c r="AG1656" s="24">
        <v>0.45739918607925578</v>
      </c>
      <c r="AH1656" s="24">
        <v>-1.556136173999138E-2</v>
      </c>
      <c r="AI1656" s="24">
        <v>7.5450447450390373E-3</v>
      </c>
    </row>
    <row r="1657" spans="28:35" ht="13.5" thickBot="1" x14ac:dyDescent="0.25">
      <c r="AB1657">
        <f t="shared" si="45"/>
        <v>0.57088216474731213</v>
      </c>
      <c r="AC1657" s="25" t="s">
        <v>32</v>
      </c>
      <c r="AD1657" s="25">
        <v>0.57088216474731213</v>
      </c>
      <c r="AE1657" s="25">
        <v>8.9619286275644652E-2</v>
      </c>
      <c r="AF1657" s="25">
        <v>6.3700815803356567</v>
      </c>
      <c r="AG1657" s="25">
        <v>8.1388962582988714E-5</v>
      </c>
      <c r="AH1657" s="25">
        <v>0.37119791655452133</v>
      </c>
      <c r="AI1657" s="25">
        <v>0.77056641294010286</v>
      </c>
    </row>
    <row r="1658" spans="28:35" x14ac:dyDescent="0.2">
      <c r="AB1658" t="str">
        <f t="shared" si="45"/>
        <v/>
      </c>
      <c r="AC1658" t="s">
        <v>8</v>
      </c>
    </row>
    <row r="1659" spans="28:35" ht="13.5" thickBot="1" x14ac:dyDescent="0.25">
      <c r="AB1659" t="str">
        <f t="shared" si="45"/>
        <v/>
      </c>
    </row>
    <row r="1660" spans="28:35" x14ac:dyDescent="0.2">
      <c r="AB1660" t="str">
        <f t="shared" si="45"/>
        <v/>
      </c>
      <c r="AC1660" s="27" t="s">
        <v>9</v>
      </c>
      <c r="AD1660" s="27"/>
    </row>
    <row r="1661" spans="28:35" x14ac:dyDescent="0.2">
      <c r="AB1661" t="str">
        <f t="shared" si="45"/>
        <v/>
      </c>
      <c r="AC1661" s="24" t="s">
        <v>10</v>
      </c>
      <c r="AD1661" s="24">
        <v>0.90328572230083204</v>
      </c>
    </row>
    <row r="1662" spans="28:35" x14ac:dyDescent="0.2">
      <c r="AB1662" t="str">
        <f t="shared" si="45"/>
        <v/>
      </c>
      <c r="AC1662" s="24" t="s">
        <v>11</v>
      </c>
      <c r="AD1662" s="24">
        <v>0.81592509611253594</v>
      </c>
    </row>
    <row r="1663" spans="28:35" x14ac:dyDescent="0.2">
      <c r="AB1663" t="str">
        <f t="shared" si="45"/>
        <v/>
      </c>
      <c r="AC1663" s="24" t="s">
        <v>12</v>
      </c>
      <c r="AD1663" s="24">
        <v>0.7975176057237896</v>
      </c>
    </row>
    <row r="1664" spans="28:35" x14ac:dyDescent="0.2">
      <c r="AB1664" t="str">
        <f t="shared" si="45"/>
        <v/>
      </c>
      <c r="AC1664" s="24" t="s">
        <v>13</v>
      </c>
      <c r="AD1664" s="24">
        <v>1.6854715874829788E-2</v>
      </c>
    </row>
    <row r="1665" spans="28:35" ht="13.5" thickBot="1" x14ac:dyDescent="0.25">
      <c r="AB1665" t="str">
        <f t="shared" si="45"/>
        <v/>
      </c>
      <c r="AC1665" s="25" t="s">
        <v>14</v>
      </c>
      <c r="AD1665" s="25">
        <v>12</v>
      </c>
    </row>
    <row r="1666" spans="28:35" x14ac:dyDescent="0.2">
      <c r="AB1666" t="str">
        <f t="shared" si="45"/>
        <v/>
      </c>
    </row>
    <row r="1667" spans="28:35" ht="13.5" thickBot="1" x14ac:dyDescent="0.25">
      <c r="AB1667" t="str">
        <f t="shared" ref="AB1667:AB1730" si="46">IF(AC1667="X Variable 1", AD1667, "")</f>
        <v/>
      </c>
      <c r="AC1667" t="s">
        <v>15</v>
      </c>
    </row>
    <row r="1668" spans="28:35" x14ac:dyDescent="0.2">
      <c r="AB1668" t="str">
        <f t="shared" si="46"/>
        <v/>
      </c>
      <c r="AC1668" s="26"/>
      <c r="AD1668" s="26" t="s">
        <v>20</v>
      </c>
      <c r="AE1668" s="26" t="s">
        <v>21</v>
      </c>
      <c r="AF1668" s="26" t="s">
        <v>22</v>
      </c>
      <c r="AG1668" s="26" t="s">
        <v>23</v>
      </c>
      <c r="AH1668" s="26" t="s">
        <v>24</v>
      </c>
    </row>
    <row r="1669" spans="28:35" x14ac:dyDescent="0.2">
      <c r="AB1669" t="str">
        <f t="shared" si="46"/>
        <v/>
      </c>
      <c r="AC1669" s="24" t="s">
        <v>16</v>
      </c>
      <c r="AD1669" s="24">
        <v>1</v>
      </c>
      <c r="AE1669" s="24">
        <v>1.2592112082236064E-2</v>
      </c>
      <c r="AF1669" s="24">
        <v>1.2592112082236064E-2</v>
      </c>
      <c r="AG1669" s="24">
        <v>44.32571083189913</v>
      </c>
      <c r="AH1669" s="24">
        <v>5.6543385316325224E-5</v>
      </c>
    </row>
    <row r="1670" spans="28:35" x14ac:dyDescent="0.2">
      <c r="AB1670" t="str">
        <f t="shared" si="46"/>
        <v/>
      </c>
      <c r="AC1670" s="24" t="s">
        <v>17</v>
      </c>
      <c r="AD1670" s="24">
        <v>10</v>
      </c>
      <c r="AE1670" s="24">
        <v>2.8408144722123921E-3</v>
      </c>
      <c r="AF1670" s="24">
        <v>2.840814472212392E-4</v>
      </c>
      <c r="AG1670" s="24"/>
      <c r="AH1670" s="24"/>
    </row>
    <row r="1671" spans="28:35" ht="13.5" thickBot="1" x14ac:dyDescent="0.25">
      <c r="AB1671" t="str">
        <f t="shared" si="46"/>
        <v/>
      </c>
      <c r="AC1671" s="25" t="s">
        <v>18</v>
      </c>
      <c r="AD1671" s="25">
        <v>11</v>
      </c>
      <c r="AE1671" s="25">
        <v>1.5432926554448455E-2</v>
      </c>
      <c r="AF1671" s="25"/>
      <c r="AG1671" s="25"/>
      <c r="AH1671" s="25"/>
    </row>
    <row r="1672" spans="28:35" ht="13.5" thickBot="1" x14ac:dyDescent="0.25">
      <c r="AB1672" t="str">
        <f t="shared" si="46"/>
        <v/>
      </c>
    </row>
    <row r="1673" spans="28:35" x14ac:dyDescent="0.2">
      <c r="AB1673" t="str">
        <f t="shared" si="46"/>
        <v/>
      </c>
      <c r="AC1673" s="26"/>
      <c r="AD1673" s="26" t="s">
        <v>25</v>
      </c>
      <c r="AE1673" s="26" t="s">
        <v>13</v>
      </c>
      <c r="AF1673" s="26" t="s">
        <v>26</v>
      </c>
      <c r="AG1673" s="26" t="s">
        <v>27</v>
      </c>
      <c r="AH1673" s="26" t="s">
        <v>28</v>
      </c>
      <c r="AI1673" s="26" t="s">
        <v>29</v>
      </c>
    </row>
    <row r="1674" spans="28:35" x14ac:dyDescent="0.2">
      <c r="AB1674" t="str">
        <f t="shared" si="46"/>
        <v/>
      </c>
      <c r="AC1674" s="24" t="s">
        <v>19</v>
      </c>
      <c r="AD1674" s="24">
        <v>-3.2887646735119129E-3</v>
      </c>
      <c r="AE1674" s="24">
        <v>4.9373186730128438E-3</v>
      </c>
      <c r="AF1674" s="24">
        <v>-0.66610338350006637</v>
      </c>
      <c r="AG1674" s="24">
        <v>0.52041459527071487</v>
      </c>
      <c r="AH1674" s="24">
        <v>-1.4289798137184243E-2</v>
      </c>
      <c r="AI1674" s="24">
        <v>7.7122687901604176E-3</v>
      </c>
    </row>
    <row r="1675" spans="28:35" ht="13.5" thickBot="1" x14ac:dyDescent="0.25">
      <c r="AB1675">
        <f t="shared" si="46"/>
        <v>0.60093288498604702</v>
      </c>
      <c r="AC1675" s="25" t="s">
        <v>32</v>
      </c>
      <c r="AD1675" s="25">
        <v>0.60093288498604702</v>
      </c>
      <c r="AE1675" s="25">
        <v>9.026057923098231E-2</v>
      </c>
      <c r="AF1675" s="25">
        <v>6.6577556903133006</v>
      </c>
      <c r="AG1675" s="25">
        <v>5.654338531632519E-5</v>
      </c>
      <c r="AH1675" s="25">
        <v>0.39981974679669829</v>
      </c>
      <c r="AI1675" s="25">
        <v>0.80204602317539575</v>
      </c>
    </row>
    <row r="1676" spans="28:35" x14ac:dyDescent="0.2">
      <c r="AB1676" t="str">
        <f t="shared" si="46"/>
        <v/>
      </c>
      <c r="AC1676" t="s">
        <v>8</v>
      </c>
    </row>
    <row r="1677" spans="28:35" ht="13.5" thickBot="1" x14ac:dyDescent="0.25">
      <c r="AB1677" t="str">
        <f t="shared" si="46"/>
        <v/>
      </c>
    </row>
    <row r="1678" spans="28:35" x14ac:dyDescent="0.2">
      <c r="AB1678" t="str">
        <f t="shared" si="46"/>
        <v/>
      </c>
      <c r="AC1678" s="27" t="s">
        <v>9</v>
      </c>
      <c r="AD1678" s="27"/>
    </row>
    <row r="1679" spans="28:35" x14ac:dyDescent="0.2">
      <c r="AB1679" t="str">
        <f t="shared" si="46"/>
        <v/>
      </c>
      <c r="AC1679" s="24" t="s">
        <v>10</v>
      </c>
      <c r="AD1679" s="24">
        <v>0.85455720874437779</v>
      </c>
    </row>
    <row r="1680" spans="28:35" x14ac:dyDescent="0.2">
      <c r="AB1680" t="str">
        <f t="shared" si="46"/>
        <v/>
      </c>
      <c r="AC1680" s="24" t="s">
        <v>11</v>
      </c>
      <c r="AD1680" s="24">
        <v>0.73026802301698202</v>
      </c>
    </row>
    <row r="1681" spans="28:35" x14ac:dyDescent="0.2">
      <c r="AB1681" t="str">
        <f t="shared" si="46"/>
        <v/>
      </c>
      <c r="AC1681" s="24" t="s">
        <v>12</v>
      </c>
      <c r="AD1681" s="24">
        <v>0.70329482531868026</v>
      </c>
    </row>
    <row r="1682" spans="28:35" x14ac:dyDescent="0.2">
      <c r="AB1682" t="str">
        <f t="shared" si="46"/>
        <v/>
      </c>
      <c r="AC1682" s="24" t="s">
        <v>13</v>
      </c>
      <c r="AD1682" s="24">
        <v>2.0477848362595797E-2</v>
      </c>
    </row>
    <row r="1683" spans="28:35" ht="13.5" thickBot="1" x14ac:dyDescent="0.25">
      <c r="AB1683" t="str">
        <f t="shared" si="46"/>
        <v/>
      </c>
      <c r="AC1683" s="25" t="s">
        <v>14</v>
      </c>
      <c r="AD1683" s="25">
        <v>12</v>
      </c>
    </row>
    <row r="1684" spans="28:35" x14ac:dyDescent="0.2">
      <c r="AB1684" t="str">
        <f t="shared" si="46"/>
        <v/>
      </c>
    </row>
    <row r="1685" spans="28:35" ht="13.5" thickBot="1" x14ac:dyDescent="0.25">
      <c r="AB1685" t="str">
        <f t="shared" si="46"/>
        <v/>
      </c>
      <c r="AC1685" t="s">
        <v>15</v>
      </c>
    </row>
    <row r="1686" spans="28:35" x14ac:dyDescent="0.2">
      <c r="AB1686" t="str">
        <f t="shared" si="46"/>
        <v/>
      </c>
      <c r="AC1686" s="26"/>
      <c r="AD1686" s="26" t="s">
        <v>20</v>
      </c>
      <c r="AE1686" s="26" t="s">
        <v>21</v>
      </c>
      <c r="AF1686" s="26" t="s">
        <v>22</v>
      </c>
      <c r="AG1686" s="26" t="s">
        <v>23</v>
      </c>
      <c r="AH1686" s="26" t="s">
        <v>24</v>
      </c>
    </row>
    <row r="1687" spans="28:35" x14ac:dyDescent="0.2">
      <c r="AB1687" t="str">
        <f t="shared" si="46"/>
        <v/>
      </c>
      <c r="AC1687" s="24" t="s">
        <v>16</v>
      </c>
      <c r="AD1687" s="24">
        <v>1</v>
      </c>
      <c r="AE1687" s="24">
        <v>1.1353205374699013E-2</v>
      </c>
      <c r="AF1687" s="24">
        <v>1.1353205374699013E-2</v>
      </c>
      <c r="AG1687" s="24">
        <v>27.073839415893893</v>
      </c>
      <c r="AH1687" s="24">
        <v>3.9941470609343677E-4</v>
      </c>
    </row>
    <row r="1688" spans="28:35" x14ac:dyDescent="0.2">
      <c r="AB1688" t="str">
        <f t="shared" si="46"/>
        <v/>
      </c>
      <c r="AC1688" s="24" t="s">
        <v>17</v>
      </c>
      <c r="AD1688" s="24">
        <v>10</v>
      </c>
      <c r="AE1688" s="24">
        <v>4.1934227356146729E-3</v>
      </c>
      <c r="AF1688" s="24">
        <v>4.1934227356146727E-4</v>
      </c>
      <c r="AG1688" s="24"/>
      <c r="AH1688" s="24"/>
    </row>
    <row r="1689" spans="28:35" ht="13.5" thickBot="1" x14ac:dyDescent="0.25">
      <c r="AB1689" t="str">
        <f t="shared" si="46"/>
        <v/>
      </c>
      <c r="AC1689" s="25" t="s">
        <v>18</v>
      </c>
      <c r="AD1689" s="25">
        <v>11</v>
      </c>
      <c r="AE1689" s="25">
        <v>1.5546628110313685E-2</v>
      </c>
      <c r="AF1689" s="25"/>
      <c r="AG1689" s="25"/>
      <c r="AH1689" s="25"/>
    </row>
    <row r="1690" spans="28:35" ht="13.5" thickBot="1" x14ac:dyDescent="0.25">
      <c r="AB1690" t="str">
        <f t="shared" si="46"/>
        <v/>
      </c>
    </row>
    <row r="1691" spans="28:35" x14ac:dyDescent="0.2">
      <c r="AB1691" t="str">
        <f t="shared" si="46"/>
        <v/>
      </c>
      <c r="AC1691" s="26"/>
      <c r="AD1691" s="26" t="s">
        <v>25</v>
      </c>
      <c r="AE1691" s="26" t="s">
        <v>13</v>
      </c>
      <c r="AF1691" s="26" t="s">
        <v>26</v>
      </c>
      <c r="AG1691" s="26" t="s">
        <v>27</v>
      </c>
      <c r="AH1691" s="26" t="s">
        <v>28</v>
      </c>
      <c r="AI1691" s="26" t="s">
        <v>29</v>
      </c>
    </row>
    <row r="1692" spans="28:35" x14ac:dyDescent="0.2">
      <c r="AB1692" t="str">
        <f t="shared" si="46"/>
        <v/>
      </c>
      <c r="AC1692" s="24" t="s">
        <v>19</v>
      </c>
      <c r="AD1692" s="24">
        <v>-5.7809937575906828E-4</v>
      </c>
      <c r="AE1692" s="24">
        <v>5.9163988157463427E-3</v>
      </c>
      <c r="AF1692" s="24">
        <v>-9.7711360197772962E-2</v>
      </c>
      <c r="AG1692" s="24">
        <v>0.92409223344013824</v>
      </c>
      <c r="AH1692" s="24">
        <v>-1.3760659722170708E-2</v>
      </c>
      <c r="AI1692" s="24">
        <v>1.2604460970652572E-2</v>
      </c>
    </row>
    <row r="1693" spans="28:35" ht="13.5" thickBot="1" x14ac:dyDescent="0.25">
      <c r="AB1693">
        <f t="shared" si="46"/>
        <v>0.51122288929666027</v>
      </c>
      <c r="AC1693" s="25" t="s">
        <v>32</v>
      </c>
      <c r="AD1693" s="25">
        <v>0.51122288929666027</v>
      </c>
      <c r="AE1693" s="25">
        <v>9.8250635061526495E-2</v>
      </c>
      <c r="AF1693" s="25">
        <v>5.2032527726311626</v>
      </c>
      <c r="AG1693" s="25">
        <v>3.994147060934372E-4</v>
      </c>
      <c r="AH1693" s="25">
        <v>0.29230679420098948</v>
      </c>
      <c r="AI1693" s="25">
        <v>0.73013898439233105</v>
      </c>
    </row>
    <row r="1694" spans="28:35" x14ac:dyDescent="0.2">
      <c r="AB1694" t="str">
        <f t="shared" si="46"/>
        <v/>
      </c>
      <c r="AC1694" t="s">
        <v>8</v>
      </c>
    </row>
    <row r="1695" spans="28:35" ht="13.5" thickBot="1" x14ac:dyDescent="0.25">
      <c r="AB1695" t="str">
        <f t="shared" si="46"/>
        <v/>
      </c>
    </row>
    <row r="1696" spans="28:35" x14ac:dyDescent="0.2">
      <c r="AB1696" t="str">
        <f t="shared" si="46"/>
        <v/>
      </c>
      <c r="AC1696" s="27" t="s">
        <v>9</v>
      </c>
      <c r="AD1696" s="27"/>
    </row>
    <row r="1697" spans="28:35" x14ac:dyDescent="0.2">
      <c r="AB1697" t="str">
        <f t="shared" si="46"/>
        <v/>
      </c>
      <c r="AC1697" s="24" t="s">
        <v>10</v>
      </c>
      <c r="AD1697" s="24">
        <v>0.81920410993966275</v>
      </c>
    </row>
    <row r="1698" spans="28:35" x14ac:dyDescent="0.2">
      <c r="AB1698" t="str">
        <f t="shared" si="46"/>
        <v/>
      </c>
      <c r="AC1698" s="24" t="s">
        <v>11</v>
      </c>
      <c r="AD1698" s="24">
        <v>0.6710953737420351</v>
      </c>
    </row>
    <row r="1699" spans="28:35" x14ac:dyDescent="0.2">
      <c r="AB1699" t="str">
        <f t="shared" si="46"/>
        <v/>
      </c>
      <c r="AC1699" s="24" t="s">
        <v>12</v>
      </c>
      <c r="AD1699" s="24">
        <v>0.63820491111623867</v>
      </c>
    </row>
    <row r="1700" spans="28:35" x14ac:dyDescent="0.2">
      <c r="AB1700" t="str">
        <f t="shared" si="46"/>
        <v/>
      </c>
      <c r="AC1700" s="24" t="s">
        <v>13</v>
      </c>
      <c r="AD1700" s="24">
        <v>2.0098551818486247E-2</v>
      </c>
    </row>
    <row r="1701" spans="28:35" ht="13.5" thickBot="1" x14ac:dyDescent="0.25">
      <c r="AB1701" t="str">
        <f t="shared" si="46"/>
        <v/>
      </c>
      <c r="AC1701" s="25" t="s">
        <v>14</v>
      </c>
      <c r="AD1701" s="25">
        <v>12</v>
      </c>
    </row>
    <row r="1702" spans="28:35" x14ac:dyDescent="0.2">
      <c r="AB1702" t="str">
        <f t="shared" si="46"/>
        <v/>
      </c>
    </row>
    <row r="1703" spans="28:35" ht="13.5" thickBot="1" x14ac:dyDescent="0.25">
      <c r="AB1703" t="str">
        <f t="shared" si="46"/>
        <v/>
      </c>
      <c r="AC1703" t="s">
        <v>15</v>
      </c>
    </row>
    <row r="1704" spans="28:35" x14ac:dyDescent="0.2">
      <c r="AB1704" t="str">
        <f t="shared" si="46"/>
        <v/>
      </c>
      <c r="AC1704" s="26"/>
      <c r="AD1704" s="26" t="s">
        <v>20</v>
      </c>
      <c r="AE1704" s="26" t="s">
        <v>21</v>
      </c>
      <c r="AF1704" s="26" t="s">
        <v>22</v>
      </c>
      <c r="AG1704" s="26" t="s">
        <v>23</v>
      </c>
      <c r="AH1704" s="26" t="s">
        <v>24</v>
      </c>
    </row>
    <row r="1705" spans="28:35" x14ac:dyDescent="0.2">
      <c r="AB1705" t="str">
        <f t="shared" si="46"/>
        <v/>
      </c>
      <c r="AC1705" s="24" t="s">
        <v>16</v>
      </c>
      <c r="AD1705" s="24">
        <v>1</v>
      </c>
      <c r="AE1705" s="24">
        <v>8.2422122591303739E-3</v>
      </c>
      <c r="AF1705" s="24">
        <v>8.2422122591303739E-3</v>
      </c>
      <c r="AG1705" s="24">
        <v>20.403950573066272</v>
      </c>
      <c r="AH1705" s="24">
        <v>1.113362634767119E-3</v>
      </c>
    </row>
    <row r="1706" spans="28:35" x14ac:dyDescent="0.2">
      <c r="AB1706" t="str">
        <f t="shared" si="46"/>
        <v/>
      </c>
      <c r="AC1706" s="24" t="s">
        <v>17</v>
      </c>
      <c r="AD1706" s="24">
        <v>10</v>
      </c>
      <c r="AE1706" s="24">
        <v>4.039517852003769E-3</v>
      </c>
      <c r="AF1706" s="24">
        <v>4.0395178520037688E-4</v>
      </c>
      <c r="AG1706" s="24"/>
      <c r="AH1706" s="24"/>
    </row>
    <row r="1707" spans="28:35" ht="13.5" thickBot="1" x14ac:dyDescent="0.25">
      <c r="AB1707" t="str">
        <f t="shared" si="46"/>
        <v/>
      </c>
      <c r="AC1707" s="25" t="s">
        <v>18</v>
      </c>
      <c r="AD1707" s="25">
        <v>11</v>
      </c>
      <c r="AE1707" s="25">
        <v>1.2281730111134143E-2</v>
      </c>
      <c r="AF1707" s="25"/>
      <c r="AG1707" s="25"/>
      <c r="AH1707" s="25"/>
    </row>
    <row r="1708" spans="28:35" ht="13.5" thickBot="1" x14ac:dyDescent="0.25">
      <c r="AB1708" t="str">
        <f t="shared" si="46"/>
        <v/>
      </c>
    </row>
    <row r="1709" spans="28:35" x14ac:dyDescent="0.2">
      <c r="AB1709" t="str">
        <f t="shared" si="46"/>
        <v/>
      </c>
      <c r="AC1709" s="26"/>
      <c r="AD1709" s="26" t="s">
        <v>25</v>
      </c>
      <c r="AE1709" s="26" t="s">
        <v>13</v>
      </c>
      <c r="AF1709" s="26" t="s">
        <v>26</v>
      </c>
      <c r="AG1709" s="26" t="s">
        <v>27</v>
      </c>
      <c r="AH1709" s="26" t="s">
        <v>28</v>
      </c>
      <c r="AI1709" s="26" t="s">
        <v>29</v>
      </c>
    </row>
    <row r="1710" spans="28:35" x14ac:dyDescent="0.2">
      <c r="AB1710" t="str">
        <f t="shared" si="46"/>
        <v/>
      </c>
      <c r="AC1710" s="24" t="s">
        <v>19</v>
      </c>
      <c r="AD1710" s="24">
        <v>2.3547474579218406E-3</v>
      </c>
      <c r="AE1710" s="24">
        <v>5.8285802193666341E-3</v>
      </c>
      <c r="AF1710" s="24">
        <v>0.40400018002629817</v>
      </c>
      <c r="AG1710" s="24">
        <v>0.69471713056532902</v>
      </c>
      <c r="AH1710" s="24">
        <v>-1.0632140828108821E-2</v>
      </c>
      <c r="AI1710" s="24">
        <v>1.5341635743952501E-2</v>
      </c>
    </row>
    <row r="1711" spans="28:35" ht="13.5" thickBot="1" x14ac:dyDescent="0.25">
      <c r="AB1711">
        <f t="shared" si="46"/>
        <v>0.45986849251648226</v>
      </c>
      <c r="AC1711" s="25" t="s">
        <v>32</v>
      </c>
      <c r="AD1711" s="25">
        <v>0.45986849251648226</v>
      </c>
      <c r="AE1711" s="25">
        <v>0.10180673834850375</v>
      </c>
      <c r="AF1711" s="25">
        <v>4.5170732308726489</v>
      </c>
      <c r="AG1711" s="25">
        <v>1.1133626347671203E-3</v>
      </c>
      <c r="AH1711" s="25">
        <v>0.23302890415428515</v>
      </c>
      <c r="AI1711" s="25">
        <v>0.68670808087867941</v>
      </c>
    </row>
    <row r="1712" spans="28:35" x14ac:dyDescent="0.2">
      <c r="AB1712" t="str">
        <f t="shared" si="46"/>
        <v/>
      </c>
      <c r="AC1712" t="s">
        <v>8</v>
      </c>
    </row>
    <row r="1713" spans="28:35" ht="13.5" thickBot="1" x14ac:dyDescent="0.25">
      <c r="AB1713" t="str">
        <f t="shared" si="46"/>
        <v/>
      </c>
    </row>
    <row r="1714" spans="28:35" x14ac:dyDescent="0.2">
      <c r="AB1714" t="str">
        <f t="shared" si="46"/>
        <v/>
      </c>
      <c r="AC1714" s="27" t="s">
        <v>9</v>
      </c>
      <c r="AD1714" s="27"/>
    </row>
    <row r="1715" spans="28:35" x14ac:dyDescent="0.2">
      <c r="AB1715" t="str">
        <f t="shared" si="46"/>
        <v/>
      </c>
      <c r="AC1715" s="24" t="s">
        <v>10</v>
      </c>
      <c r="AD1715" s="24">
        <v>0.77547112874201785</v>
      </c>
    </row>
    <row r="1716" spans="28:35" x14ac:dyDescent="0.2">
      <c r="AB1716" t="str">
        <f t="shared" si="46"/>
        <v/>
      </c>
      <c r="AC1716" s="24" t="s">
        <v>11</v>
      </c>
      <c r="AD1716" s="24">
        <v>0.60135547151241919</v>
      </c>
    </row>
    <row r="1717" spans="28:35" x14ac:dyDescent="0.2">
      <c r="AB1717" t="str">
        <f t="shared" si="46"/>
        <v/>
      </c>
      <c r="AC1717" s="24" t="s">
        <v>12</v>
      </c>
      <c r="AD1717" s="24">
        <v>0.56149101866366113</v>
      </c>
    </row>
    <row r="1718" spans="28:35" x14ac:dyDescent="0.2">
      <c r="AB1718" t="str">
        <f t="shared" si="46"/>
        <v/>
      </c>
      <c r="AC1718" s="24" t="s">
        <v>13</v>
      </c>
      <c r="AD1718" s="24">
        <v>1.7754171658446727E-2</v>
      </c>
    </row>
    <row r="1719" spans="28:35" ht="13.5" thickBot="1" x14ac:dyDescent="0.25">
      <c r="AB1719" t="str">
        <f t="shared" si="46"/>
        <v/>
      </c>
      <c r="AC1719" s="25" t="s">
        <v>14</v>
      </c>
      <c r="AD1719" s="25">
        <v>12</v>
      </c>
    </row>
    <row r="1720" spans="28:35" x14ac:dyDescent="0.2">
      <c r="AB1720" t="str">
        <f t="shared" si="46"/>
        <v/>
      </c>
    </row>
    <row r="1721" spans="28:35" ht="13.5" thickBot="1" x14ac:dyDescent="0.25">
      <c r="AB1721" t="str">
        <f t="shared" si="46"/>
        <v/>
      </c>
      <c r="AC1721" t="s">
        <v>15</v>
      </c>
    </row>
    <row r="1722" spans="28:35" x14ac:dyDescent="0.2">
      <c r="AB1722" t="str">
        <f t="shared" si="46"/>
        <v/>
      </c>
      <c r="AC1722" s="26"/>
      <c r="AD1722" s="26" t="s">
        <v>20</v>
      </c>
      <c r="AE1722" s="26" t="s">
        <v>21</v>
      </c>
      <c r="AF1722" s="26" t="s">
        <v>22</v>
      </c>
      <c r="AG1722" s="26" t="s">
        <v>23</v>
      </c>
      <c r="AH1722" s="26" t="s">
        <v>24</v>
      </c>
    </row>
    <row r="1723" spans="28:35" x14ac:dyDescent="0.2">
      <c r="AB1723" t="str">
        <f t="shared" si="46"/>
        <v/>
      </c>
      <c r="AC1723" s="24" t="s">
        <v>16</v>
      </c>
      <c r="AD1723" s="24">
        <v>1</v>
      </c>
      <c r="AE1723" s="24">
        <v>4.75495365481882E-3</v>
      </c>
      <c r="AF1723" s="24">
        <v>4.75495365481882E-3</v>
      </c>
      <c r="AG1723" s="24">
        <v>15.085005024248149</v>
      </c>
      <c r="AH1723" s="24">
        <v>3.0393677753717814E-3</v>
      </c>
    </row>
    <row r="1724" spans="28:35" x14ac:dyDescent="0.2">
      <c r="AB1724" t="str">
        <f t="shared" si="46"/>
        <v/>
      </c>
      <c r="AC1724" s="24" t="s">
        <v>17</v>
      </c>
      <c r="AD1724" s="24">
        <v>10</v>
      </c>
      <c r="AE1724" s="24">
        <v>3.1521061127759297E-3</v>
      </c>
      <c r="AF1724" s="24">
        <v>3.1521061127759296E-4</v>
      </c>
      <c r="AG1724" s="24"/>
      <c r="AH1724" s="24"/>
    </row>
    <row r="1725" spans="28:35" ht="13.5" thickBot="1" x14ac:dyDescent="0.25">
      <c r="AB1725" t="str">
        <f t="shared" si="46"/>
        <v/>
      </c>
      <c r="AC1725" s="25" t="s">
        <v>18</v>
      </c>
      <c r="AD1725" s="25">
        <v>11</v>
      </c>
      <c r="AE1725" s="25">
        <v>7.9070597675947492E-3</v>
      </c>
      <c r="AF1725" s="25"/>
      <c r="AG1725" s="25"/>
      <c r="AH1725" s="25"/>
    </row>
    <row r="1726" spans="28:35" ht="13.5" thickBot="1" x14ac:dyDescent="0.25">
      <c r="AB1726" t="str">
        <f t="shared" si="46"/>
        <v/>
      </c>
    </row>
    <row r="1727" spans="28:35" x14ac:dyDescent="0.2">
      <c r="AB1727" t="str">
        <f t="shared" si="46"/>
        <v/>
      </c>
      <c r="AC1727" s="26"/>
      <c r="AD1727" s="26" t="s">
        <v>25</v>
      </c>
      <c r="AE1727" s="26" t="s">
        <v>13</v>
      </c>
      <c r="AF1727" s="26" t="s">
        <v>26</v>
      </c>
      <c r="AG1727" s="26" t="s">
        <v>27</v>
      </c>
      <c r="AH1727" s="26" t="s">
        <v>28</v>
      </c>
      <c r="AI1727" s="26" t="s">
        <v>29</v>
      </c>
    </row>
    <row r="1728" spans="28:35" x14ac:dyDescent="0.2">
      <c r="AB1728" t="str">
        <f t="shared" si="46"/>
        <v/>
      </c>
      <c r="AC1728" s="24" t="s">
        <v>19</v>
      </c>
      <c r="AD1728" s="24">
        <v>5.3898081501973878E-3</v>
      </c>
      <c r="AE1728" s="24">
        <v>5.3930495635883978E-3</v>
      </c>
      <c r="AF1728" s="24">
        <v>0.99939896465760403</v>
      </c>
      <c r="AG1728" s="24">
        <v>0.34117012700655924</v>
      </c>
      <c r="AH1728" s="24">
        <v>-6.6266571925340115E-3</v>
      </c>
      <c r="AI1728" s="24">
        <v>1.7406273492928788E-2</v>
      </c>
    </row>
    <row r="1729" spans="28:35" ht="13.5" thickBot="1" x14ac:dyDescent="0.25">
      <c r="AB1729">
        <f t="shared" si="46"/>
        <v>0.37642515066650256</v>
      </c>
      <c r="AC1729" s="25" t="s">
        <v>32</v>
      </c>
      <c r="AD1729" s="25">
        <v>0.37642515066650256</v>
      </c>
      <c r="AE1729" s="25">
        <v>9.6918325787397369E-2</v>
      </c>
      <c r="AF1729" s="25">
        <v>3.8839419439852771</v>
      </c>
      <c r="AG1729" s="25">
        <v>3.0393677753717901E-3</v>
      </c>
      <c r="AH1729" s="25">
        <v>0.16047762614108255</v>
      </c>
      <c r="AI1729" s="25">
        <v>0.5923726751919226</v>
      </c>
    </row>
    <row r="1730" spans="28:35" x14ac:dyDescent="0.2">
      <c r="AB1730" t="str">
        <f t="shared" si="46"/>
        <v/>
      </c>
      <c r="AC1730" t="s">
        <v>8</v>
      </c>
    </row>
    <row r="1731" spans="28:35" ht="13.5" thickBot="1" x14ac:dyDescent="0.25">
      <c r="AB1731" t="str">
        <f t="shared" ref="AB1731:AB1794" si="47">IF(AC1731="X Variable 1", AD1731, "")</f>
        <v/>
      </c>
    </row>
    <row r="1732" spans="28:35" x14ac:dyDescent="0.2">
      <c r="AB1732" t="str">
        <f t="shared" si="47"/>
        <v/>
      </c>
      <c r="AC1732" s="27" t="s">
        <v>9</v>
      </c>
      <c r="AD1732" s="27"/>
    </row>
    <row r="1733" spans="28:35" x14ac:dyDescent="0.2">
      <c r="AB1733" t="str">
        <f t="shared" si="47"/>
        <v/>
      </c>
      <c r="AC1733" s="24" t="s">
        <v>10</v>
      </c>
      <c r="AD1733" s="24">
        <v>0.79656406371344657</v>
      </c>
    </row>
    <row r="1734" spans="28:35" x14ac:dyDescent="0.2">
      <c r="AB1734" t="str">
        <f t="shared" si="47"/>
        <v/>
      </c>
      <c r="AC1734" s="24" t="s">
        <v>11</v>
      </c>
      <c r="AD1734" s="24">
        <v>0.63451430759967975</v>
      </c>
    </row>
    <row r="1735" spans="28:35" x14ac:dyDescent="0.2">
      <c r="AB1735" t="str">
        <f t="shared" si="47"/>
        <v/>
      </c>
      <c r="AC1735" s="24" t="s">
        <v>12</v>
      </c>
      <c r="AD1735" s="24">
        <v>0.59796573835964772</v>
      </c>
    </row>
    <row r="1736" spans="28:35" x14ac:dyDescent="0.2">
      <c r="AB1736" t="str">
        <f t="shared" si="47"/>
        <v/>
      </c>
      <c r="AC1736" s="24" t="s">
        <v>13</v>
      </c>
      <c r="AD1736" s="24">
        <v>1.6836977075136553E-2</v>
      </c>
    </row>
    <row r="1737" spans="28:35" ht="13.5" thickBot="1" x14ac:dyDescent="0.25">
      <c r="AB1737" t="str">
        <f t="shared" si="47"/>
        <v/>
      </c>
      <c r="AC1737" s="25" t="s">
        <v>14</v>
      </c>
      <c r="AD1737" s="25">
        <v>12</v>
      </c>
    </row>
    <row r="1738" spans="28:35" x14ac:dyDescent="0.2">
      <c r="AB1738" t="str">
        <f t="shared" si="47"/>
        <v/>
      </c>
    </row>
    <row r="1739" spans="28:35" ht="13.5" thickBot="1" x14ac:dyDescent="0.25">
      <c r="AB1739" t="str">
        <f t="shared" si="47"/>
        <v/>
      </c>
      <c r="AC1739" t="s">
        <v>15</v>
      </c>
    </row>
    <row r="1740" spans="28:35" x14ac:dyDescent="0.2">
      <c r="AB1740" t="str">
        <f t="shared" si="47"/>
        <v/>
      </c>
      <c r="AC1740" s="26"/>
      <c r="AD1740" s="26" t="s">
        <v>20</v>
      </c>
      <c r="AE1740" s="26" t="s">
        <v>21</v>
      </c>
      <c r="AF1740" s="26" t="s">
        <v>22</v>
      </c>
      <c r="AG1740" s="26" t="s">
        <v>23</v>
      </c>
      <c r="AH1740" s="26" t="s">
        <v>24</v>
      </c>
    </row>
    <row r="1741" spans="28:35" x14ac:dyDescent="0.2">
      <c r="AB1741" t="str">
        <f t="shared" si="47"/>
        <v/>
      </c>
      <c r="AC1741" s="24" t="s">
        <v>16</v>
      </c>
      <c r="AD1741" s="24">
        <v>1</v>
      </c>
      <c r="AE1741" s="24">
        <v>4.9215202927932588E-3</v>
      </c>
      <c r="AF1741" s="24">
        <v>4.9215202927932588E-3</v>
      </c>
      <c r="AG1741" s="24">
        <v>17.36085216995826</v>
      </c>
      <c r="AH1741" s="24">
        <v>1.9282599254796644E-3</v>
      </c>
    </row>
    <row r="1742" spans="28:35" x14ac:dyDescent="0.2">
      <c r="AB1742" t="str">
        <f t="shared" si="47"/>
        <v/>
      </c>
      <c r="AC1742" s="24" t="s">
        <v>17</v>
      </c>
      <c r="AD1742" s="24">
        <v>10</v>
      </c>
      <c r="AE1742" s="24">
        <v>2.8348379702867383E-3</v>
      </c>
      <c r="AF1742" s="24">
        <v>2.8348379702867381E-4</v>
      </c>
      <c r="AG1742" s="24"/>
      <c r="AH1742" s="24"/>
    </row>
    <row r="1743" spans="28:35" ht="13.5" thickBot="1" x14ac:dyDescent="0.25">
      <c r="AB1743" t="str">
        <f t="shared" si="47"/>
        <v/>
      </c>
      <c r="AC1743" s="25" t="s">
        <v>18</v>
      </c>
      <c r="AD1743" s="25">
        <v>11</v>
      </c>
      <c r="AE1743" s="25">
        <v>7.7563582630799967E-3</v>
      </c>
      <c r="AF1743" s="25"/>
      <c r="AG1743" s="25"/>
      <c r="AH1743" s="25"/>
    </row>
    <row r="1744" spans="28:35" ht="13.5" thickBot="1" x14ac:dyDescent="0.25">
      <c r="AB1744" t="str">
        <f t="shared" si="47"/>
        <v/>
      </c>
    </row>
    <row r="1745" spans="28:35" x14ac:dyDescent="0.2">
      <c r="AB1745" t="str">
        <f t="shared" si="47"/>
        <v/>
      </c>
      <c r="AC1745" s="26"/>
      <c r="AD1745" s="26" t="s">
        <v>25</v>
      </c>
      <c r="AE1745" s="26" t="s">
        <v>13</v>
      </c>
      <c r="AF1745" s="26" t="s">
        <v>26</v>
      </c>
      <c r="AG1745" s="26" t="s">
        <v>27</v>
      </c>
      <c r="AH1745" s="26" t="s">
        <v>28</v>
      </c>
      <c r="AI1745" s="26" t="s">
        <v>29</v>
      </c>
    </row>
    <row r="1746" spans="28:35" x14ac:dyDescent="0.2">
      <c r="AB1746" t="str">
        <f t="shared" si="47"/>
        <v/>
      </c>
      <c r="AC1746" s="24" t="s">
        <v>19</v>
      </c>
      <c r="AD1746" s="24">
        <v>7.9637293387824007E-3</v>
      </c>
      <c r="AE1746" s="24">
        <v>5.1900619252357337E-3</v>
      </c>
      <c r="AF1746" s="24">
        <v>1.5344189440322884</v>
      </c>
      <c r="AG1746" s="24">
        <v>0.15593549249717675</v>
      </c>
      <c r="AH1746" s="24">
        <v>-3.6004512821960037E-3</v>
      </c>
      <c r="AI1746" s="24">
        <v>1.9527909959760805E-2</v>
      </c>
    </row>
    <row r="1747" spans="28:35" ht="13.5" thickBot="1" x14ac:dyDescent="0.25">
      <c r="AB1747">
        <f t="shared" si="47"/>
        <v>0.37984979707357253</v>
      </c>
      <c r="AC1747" s="25" t="s">
        <v>32</v>
      </c>
      <c r="AD1747" s="25">
        <v>0.37984979707357253</v>
      </c>
      <c r="AE1747" s="25">
        <v>9.116463116090362E-2</v>
      </c>
      <c r="AF1747" s="25">
        <v>4.1666355936124591</v>
      </c>
      <c r="AG1747" s="25">
        <v>1.9282599254796689E-3</v>
      </c>
      <c r="AH1747" s="25">
        <v>0.17672230530637523</v>
      </c>
      <c r="AI1747" s="25">
        <v>0.58297728884076983</v>
      </c>
    </row>
    <row r="1748" spans="28:35" x14ac:dyDescent="0.2">
      <c r="AB1748" t="str">
        <f t="shared" si="47"/>
        <v/>
      </c>
      <c r="AC1748" t="s">
        <v>8</v>
      </c>
    </row>
    <row r="1749" spans="28:35" ht="13.5" thickBot="1" x14ac:dyDescent="0.25">
      <c r="AB1749" t="str">
        <f t="shared" si="47"/>
        <v/>
      </c>
    </row>
    <row r="1750" spans="28:35" x14ac:dyDescent="0.2">
      <c r="AB1750" t="str">
        <f t="shared" si="47"/>
        <v/>
      </c>
      <c r="AC1750" s="27" t="s">
        <v>9</v>
      </c>
      <c r="AD1750" s="27"/>
    </row>
    <row r="1751" spans="28:35" x14ac:dyDescent="0.2">
      <c r="AB1751" t="str">
        <f t="shared" si="47"/>
        <v/>
      </c>
      <c r="AC1751" s="24" t="s">
        <v>10</v>
      </c>
      <c r="AD1751" s="24">
        <v>0.83252294742853383</v>
      </c>
    </row>
    <row r="1752" spans="28:35" x14ac:dyDescent="0.2">
      <c r="AB1752" t="str">
        <f t="shared" si="47"/>
        <v/>
      </c>
      <c r="AC1752" s="24" t="s">
        <v>11</v>
      </c>
      <c r="AD1752" s="24">
        <v>0.69309445799509339</v>
      </c>
    </row>
    <row r="1753" spans="28:35" x14ac:dyDescent="0.2">
      <c r="AB1753" t="str">
        <f t="shared" si="47"/>
        <v/>
      </c>
      <c r="AC1753" s="24" t="s">
        <v>12</v>
      </c>
      <c r="AD1753" s="24">
        <v>0.66240390379460279</v>
      </c>
    </row>
    <row r="1754" spans="28:35" x14ac:dyDescent="0.2">
      <c r="AB1754" t="str">
        <f t="shared" si="47"/>
        <v/>
      </c>
      <c r="AC1754" s="24" t="s">
        <v>13</v>
      </c>
      <c r="AD1754" s="24">
        <v>1.6710421032876951E-2</v>
      </c>
    </row>
    <row r="1755" spans="28:35" ht="13.5" thickBot="1" x14ac:dyDescent="0.25">
      <c r="AB1755" t="str">
        <f t="shared" si="47"/>
        <v/>
      </c>
      <c r="AC1755" s="25" t="s">
        <v>14</v>
      </c>
      <c r="AD1755" s="25">
        <v>12</v>
      </c>
    </row>
    <row r="1756" spans="28:35" x14ac:dyDescent="0.2">
      <c r="AB1756" t="str">
        <f t="shared" si="47"/>
        <v/>
      </c>
    </row>
    <row r="1757" spans="28:35" ht="13.5" thickBot="1" x14ac:dyDescent="0.25">
      <c r="AB1757" t="str">
        <f t="shared" si="47"/>
        <v/>
      </c>
      <c r="AC1757" t="s">
        <v>15</v>
      </c>
    </row>
    <row r="1758" spans="28:35" x14ac:dyDescent="0.2">
      <c r="AB1758" t="str">
        <f t="shared" si="47"/>
        <v/>
      </c>
      <c r="AC1758" s="26"/>
      <c r="AD1758" s="26" t="s">
        <v>20</v>
      </c>
      <c r="AE1758" s="26" t="s">
        <v>21</v>
      </c>
      <c r="AF1758" s="26" t="s">
        <v>22</v>
      </c>
      <c r="AG1758" s="26" t="s">
        <v>23</v>
      </c>
      <c r="AH1758" s="26" t="s">
        <v>24</v>
      </c>
    </row>
    <row r="1759" spans="28:35" x14ac:dyDescent="0.2">
      <c r="AB1759" t="str">
        <f t="shared" si="47"/>
        <v/>
      </c>
      <c r="AC1759" s="24" t="s">
        <v>16</v>
      </c>
      <c r="AD1759" s="24">
        <v>1</v>
      </c>
      <c r="AE1759" s="24">
        <v>6.3061236230214594E-3</v>
      </c>
      <c r="AF1759" s="24">
        <v>6.3061236230214594E-3</v>
      </c>
      <c r="AG1759" s="24">
        <v>22.583315161640602</v>
      </c>
      <c r="AH1759" s="24">
        <v>7.7765840884169235E-4</v>
      </c>
    </row>
    <row r="1760" spans="28:35" x14ac:dyDescent="0.2">
      <c r="AB1760" t="str">
        <f t="shared" si="47"/>
        <v/>
      </c>
      <c r="AC1760" s="24" t="s">
        <v>17</v>
      </c>
      <c r="AD1760" s="24">
        <v>10</v>
      </c>
      <c r="AE1760" s="24">
        <v>2.7923817109601636E-3</v>
      </c>
      <c r="AF1760" s="24">
        <v>2.7923817109601638E-4</v>
      </c>
      <c r="AG1760" s="24"/>
      <c r="AH1760" s="24"/>
    </row>
    <row r="1761" spans="28:35" ht="13.5" thickBot="1" x14ac:dyDescent="0.25">
      <c r="AB1761" t="str">
        <f t="shared" si="47"/>
        <v/>
      </c>
      <c r="AC1761" s="25" t="s">
        <v>18</v>
      </c>
      <c r="AD1761" s="25">
        <v>11</v>
      </c>
      <c r="AE1761" s="25">
        <v>9.0985053339816234E-3</v>
      </c>
      <c r="AF1761" s="25"/>
      <c r="AG1761" s="25"/>
      <c r="AH1761" s="25"/>
    </row>
    <row r="1762" spans="28:35" ht="13.5" thickBot="1" x14ac:dyDescent="0.25">
      <c r="AB1762" t="str">
        <f t="shared" si="47"/>
        <v/>
      </c>
    </row>
    <row r="1763" spans="28:35" x14ac:dyDescent="0.2">
      <c r="AB1763" t="str">
        <f t="shared" si="47"/>
        <v/>
      </c>
      <c r="AC1763" s="26"/>
      <c r="AD1763" s="26" t="s">
        <v>25</v>
      </c>
      <c r="AE1763" s="26" t="s">
        <v>13</v>
      </c>
      <c r="AF1763" s="26" t="s">
        <v>26</v>
      </c>
      <c r="AG1763" s="26" t="s">
        <v>27</v>
      </c>
      <c r="AH1763" s="26" t="s">
        <v>28</v>
      </c>
      <c r="AI1763" s="26" t="s">
        <v>29</v>
      </c>
    </row>
    <row r="1764" spans="28:35" x14ac:dyDescent="0.2">
      <c r="AB1764" t="str">
        <f t="shared" si="47"/>
        <v/>
      </c>
      <c r="AC1764" s="24" t="s">
        <v>19</v>
      </c>
      <c r="AD1764" s="24">
        <v>8.6620699407744181E-3</v>
      </c>
      <c r="AE1764" s="24">
        <v>5.3021574501006781E-3</v>
      </c>
      <c r="AF1764" s="24">
        <v>1.633687800163298</v>
      </c>
      <c r="AG1764" s="24">
        <v>0.1333724147513253</v>
      </c>
      <c r="AH1764" s="24">
        <v>-3.1518751175103332E-3</v>
      </c>
      <c r="AI1764" s="24">
        <v>2.0476014999059169E-2</v>
      </c>
    </row>
    <row r="1765" spans="28:35" ht="13.5" thickBot="1" x14ac:dyDescent="0.25">
      <c r="AB1765">
        <f t="shared" si="47"/>
        <v>0.38870599037426889</v>
      </c>
      <c r="AC1765" s="25" t="s">
        <v>32</v>
      </c>
      <c r="AD1765" s="25">
        <v>0.38870599037426889</v>
      </c>
      <c r="AE1765" s="25">
        <v>8.1795118502877559E-2</v>
      </c>
      <c r="AF1765" s="25">
        <v>4.7521905645334348</v>
      </c>
      <c r="AG1765" s="25">
        <v>7.7765840884169094E-4</v>
      </c>
      <c r="AH1765" s="25">
        <v>0.20645507739722457</v>
      </c>
      <c r="AI1765" s="25">
        <v>0.57095690335131322</v>
      </c>
    </row>
    <row r="1766" spans="28:35" x14ac:dyDescent="0.2">
      <c r="AB1766" t="str">
        <f t="shared" si="47"/>
        <v/>
      </c>
      <c r="AC1766" t="s">
        <v>8</v>
      </c>
    </row>
    <row r="1767" spans="28:35" ht="13.5" thickBot="1" x14ac:dyDescent="0.25">
      <c r="AB1767" t="str">
        <f t="shared" si="47"/>
        <v/>
      </c>
    </row>
    <row r="1768" spans="28:35" x14ac:dyDescent="0.2">
      <c r="AB1768" t="str">
        <f t="shared" si="47"/>
        <v/>
      </c>
      <c r="AC1768" s="27" t="s">
        <v>9</v>
      </c>
      <c r="AD1768" s="27"/>
    </row>
    <row r="1769" spans="28:35" x14ac:dyDescent="0.2">
      <c r="AB1769" t="str">
        <f t="shared" si="47"/>
        <v/>
      </c>
      <c r="AC1769" s="24" t="s">
        <v>10</v>
      </c>
      <c r="AD1769" s="24">
        <v>0.77913934702919607</v>
      </c>
    </row>
    <row r="1770" spans="28:35" x14ac:dyDescent="0.2">
      <c r="AB1770" t="str">
        <f t="shared" si="47"/>
        <v/>
      </c>
      <c r="AC1770" s="24" t="s">
        <v>11</v>
      </c>
      <c r="AD1770" s="24">
        <v>0.60705812208908194</v>
      </c>
    </row>
    <row r="1771" spans="28:35" x14ac:dyDescent="0.2">
      <c r="AB1771" t="str">
        <f t="shared" si="47"/>
        <v/>
      </c>
      <c r="AC1771" s="24" t="s">
        <v>12</v>
      </c>
      <c r="AD1771" s="24">
        <v>0.5677639342979901</v>
      </c>
    </row>
    <row r="1772" spans="28:35" x14ac:dyDescent="0.2">
      <c r="AB1772" t="str">
        <f t="shared" si="47"/>
        <v/>
      </c>
      <c r="AC1772" s="24" t="s">
        <v>13</v>
      </c>
      <c r="AD1772" s="24">
        <v>1.906681245540463E-2</v>
      </c>
    </row>
    <row r="1773" spans="28:35" ht="13.5" thickBot="1" x14ac:dyDescent="0.25">
      <c r="AB1773" t="str">
        <f t="shared" si="47"/>
        <v/>
      </c>
      <c r="AC1773" s="25" t="s">
        <v>14</v>
      </c>
      <c r="AD1773" s="25">
        <v>12</v>
      </c>
    </row>
    <row r="1774" spans="28:35" x14ac:dyDescent="0.2">
      <c r="AB1774" t="str">
        <f t="shared" si="47"/>
        <v/>
      </c>
    </row>
    <row r="1775" spans="28:35" ht="13.5" thickBot="1" x14ac:dyDescent="0.25">
      <c r="AB1775" t="str">
        <f t="shared" si="47"/>
        <v/>
      </c>
      <c r="AC1775" t="s">
        <v>15</v>
      </c>
    </row>
    <row r="1776" spans="28:35" x14ac:dyDescent="0.2">
      <c r="AB1776" t="str">
        <f t="shared" si="47"/>
        <v/>
      </c>
      <c r="AC1776" s="26"/>
      <c r="AD1776" s="26" t="s">
        <v>20</v>
      </c>
      <c r="AE1776" s="26" t="s">
        <v>21</v>
      </c>
      <c r="AF1776" s="26" t="s">
        <v>22</v>
      </c>
      <c r="AG1776" s="26" t="s">
        <v>23</v>
      </c>
      <c r="AH1776" s="26" t="s">
        <v>24</v>
      </c>
    </row>
    <row r="1777" spans="28:35" x14ac:dyDescent="0.2">
      <c r="AB1777" t="str">
        <f t="shared" si="47"/>
        <v/>
      </c>
      <c r="AC1777" s="24" t="s">
        <v>16</v>
      </c>
      <c r="AD1777" s="24">
        <v>1</v>
      </c>
      <c r="AE1777" s="24">
        <v>5.6164015084814497E-3</v>
      </c>
      <c r="AF1777" s="24">
        <v>5.6164015084814497E-3</v>
      </c>
      <c r="AG1777" s="24">
        <v>15.449056367229591</v>
      </c>
      <c r="AH1777" s="24">
        <v>2.8178115270342005E-3</v>
      </c>
    </row>
    <row r="1778" spans="28:35" x14ac:dyDescent="0.2">
      <c r="AB1778" t="str">
        <f t="shared" si="47"/>
        <v/>
      </c>
      <c r="AC1778" s="24" t="s">
        <v>17</v>
      </c>
      <c r="AD1778" s="24">
        <v>10</v>
      </c>
      <c r="AE1778" s="24">
        <v>3.6354333720957314E-3</v>
      </c>
      <c r="AF1778" s="24">
        <v>3.6354333720957312E-4</v>
      </c>
      <c r="AG1778" s="24"/>
      <c r="AH1778" s="24"/>
    </row>
    <row r="1779" spans="28:35" ht="13.5" thickBot="1" x14ac:dyDescent="0.25">
      <c r="AB1779" t="str">
        <f t="shared" si="47"/>
        <v/>
      </c>
      <c r="AC1779" s="25" t="s">
        <v>18</v>
      </c>
      <c r="AD1779" s="25">
        <v>11</v>
      </c>
      <c r="AE1779" s="25">
        <v>9.2518348805771811E-3</v>
      </c>
      <c r="AF1779" s="25"/>
      <c r="AG1779" s="25"/>
      <c r="AH1779" s="25"/>
    </row>
    <row r="1780" spans="28:35" ht="13.5" thickBot="1" x14ac:dyDescent="0.25">
      <c r="AB1780" t="str">
        <f t="shared" si="47"/>
        <v/>
      </c>
    </row>
    <row r="1781" spans="28:35" x14ac:dyDescent="0.2">
      <c r="AB1781" t="str">
        <f t="shared" si="47"/>
        <v/>
      </c>
      <c r="AC1781" s="26"/>
      <c r="AD1781" s="26" t="s">
        <v>25</v>
      </c>
      <c r="AE1781" s="26" t="s">
        <v>13</v>
      </c>
      <c r="AF1781" s="26" t="s">
        <v>26</v>
      </c>
      <c r="AG1781" s="26" t="s">
        <v>27</v>
      </c>
      <c r="AH1781" s="26" t="s">
        <v>28</v>
      </c>
      <c r="AI1781" s="26" t="s">
        <v>29</v>
      </c>
    </row>
    <row r="1782" spans="28:35" x14ac:dyDescent="0.2">
      <c r="AB1782" t="str">
        <f t="shared" si="47"/>
        <v/>
      </c>
      <c r="AC1782" s="24" t="s">
        <v>19</v>
      </c>
      <c r="AD1782" s="24">
        <v>1.3119912685034247E-2</v>
      </c>
      <c r="AE1782" s="24">
        <v>6.4098133823523862E-3</v>
      </c>
      <c r="AF1782" s="24">
        <v>2.0468478413359472</v>
      </c>
      <c r="AG1782" s="24">
        <v>6.7865399567217752E-2</v>
      </c>
      <c r="AH1782" s="24">
        <v>-1.1620440176154552E-3</v>
      </c>
      <c r="AI1782" s="24">
        <v>2.740186938768395E-2</v>
      </c>
    </row>
    <row r="1783" spans="28:35" ht="13.5" thickBot="1" x14ac:dyDescent="0.25">
      <c r="AB1783">
        <f t="shared" si="47"/>
        <v>0.38163222287629633</v>
      </c>
      <c r="AC1783" s="25" t="s">
        <v>32</v>
      </c>
      <c r="AD1783" s="25">
        <v>0.38163222287629633</v>
      </c>
      <c r="AE1783" s="25">
        <v>9.7094372222791547E-2</v>
      </c>
      <c r="AF1783" s="25">
        <v>3.9305287643305191</v>
      </c>
      <c r="AG1783" s="25">
        <v>2.8178115270342022E-3</v>
      </c>
      <c r="AH1783" s="25">
        <v>0.16529244238054216</v>
      </c>
      <c r="AI1783" s="25">
        <v>0.59797200337205048</v>
      </c>
    </row>
    <row r="1784" spans="28:35" x14ac:dyDescent="0.2">
      <c r="AB1784" t="str">
        <f t="shared" si="47"/>
        <v/>
      </c>
      <c r="AC1784" t="s">
        <v>8</v>
      </c>
    </row>
    <row r="1785" spans="28:35" ht="13.5" thickBot="1" x14ac:dyDescent="0.25">
      <c r="AB1785" t="str">
        <f t="shared" si="47"/>
        <v/>
      </c>
    </row>
    <row r="1786" spans="28:35" x14ac:dyDescent="0.2">
      <c r="AB1786" t="str">
        <f t="shared" si="47"/>
        <v/>
      </c>
      <c r="AC1786" s="27" t="s">
        <v>9</v>
      </c>
      <c r="AD1786" s="27"/>
    </row>
    <row r="1787" spans="28:35" x14ac:dyDescent="0.2">
      <c r="AB1787" t="str">
        <f t="shared" si="47"/>
        <v/>
      </c>
      <c r="AC1787" s="24" t="s">
        <v>10</v>
      </c>
      <c r="AD1787" s="24">
        <v>0.78625467011535854</v>
      </c>
    </row>
    <row r="1788" spans="28:35" x14ac:dyDescent="0.2">
      <c r="AB1788" t="str">
        <f t="shared" si="47"/>
        <v/>
      </c>
      <c r="AC1788" s="24" t="s">
        <v>11</v>
      </c>
      <c r="AD1788" s="24">
        <v>0.61819640627821126</v>
      </c>
    </row>
    <row r="1789" spans="28:35" x14ac:dyDescent="0.2">
      <c r="AB1789" t="str">
        <f t="shared" si="47"/>
        <v/>
      </c>
      <c r="AC1789" s="24" t="s">
        <v>12</v>
      </c>
      <c r="AD1789" s="24">
        <v>0.58001604690603237</v>
      </c>
    </row>
    <row r="1790" spans="28:35" x14ac:dyDescent="0.2">
      <c r="AB1790" t="str">
        <f t="shared" si="47"/>
        <v/>
      </c>
      <c r="AC1790" s="24" t="s">
        <v>13</v>
      </c>
      <c r="AD1790" s="24">
        <v>1.9230700155262077E-2</v>
      </c>
    </row>
    <row r="1791" spans="28:35" ht="13.5" thickBot="1" x14ac:dyDescent="0.25">
      <c r="AB1791" t="str">
        <f t="shared" si="47"/>
        <v/>
      </c>
      <c r="AC1791" s="25" t="s">
        <v>14</v>
      </c>
      <c r="AD1791" s="25">
        <v>12</v>
      </c>
    </row>
    <row r="1792" spans="28:35" x14ac:dyDescent="0.2">
      <c r="AB1792" t="str">
        <f t="shared" si="47"/>
        <v/>
      </c>
    </row>
    <row r="1793" spans="28:35" ht="13.5" thickBot="1" x14ac:dyDescent="0.25">
      <c r="AB1793" t="str">
        <f t="shared" si="47"/>
        <v/>
      </c>
      <c r="AC1793" t="s">
        <v>15</v>
      </c>
    </row>
    <row r="1794" spans="28:35" x14ac:dyDescent="0.2">
      <c r="AB1794" t="str">
        <f t="shared" si="47"/>
        <v/>
      </c>
      <c r="AC1794" s="26"/>
      <c r="AD1794" s="26" t="s">
        <v>20</v>
      </c>
      <c r="AE1794" s="26" t="s">
        <v>21</v>
      </c>
      <c r="AF1794" s="26" t="s">
        <v>22</v>
      </c>
      <c r="AG1794" s="26" t="s">
        <v>23</v>
      </c>
      <c r="AH1794" s="26" t="s">
        <v>24</v>
      </c>
    </row>
    <row r="1795" spans="28:35" x14ac:dyDescent="0.2">
      <c r="AB1795" t="str">
        <f t="shared" ref="AB1795:AB1858" si="48">IF(AC1795="X Variable 1", AD1795, "")</f>
        <v/>
      </c>
      <c r="AC1795" s="24" t="s">
        <v>16</v>
      </c>
      <c r="AD1795" s="24">
        <v>1</v>
      </c>
      <c r="AE1795" s="24">
        <v>5.9879292045630838E-3</v>
      </c>
      <c r="AF1795" s="24">
        <v>5.9879292045630838E-3</v>
      </c>
      <c r="AG1795" s="24">
        <v>16.191476886115336</v>
      </c>
      <c r="AH1795" s="24">
        <v>2.4233281168314505E-3</v>
      </c>
    </row>
    <row r="1796" spans="28:35" x14ac:dyDescent="0.2">
      <c r="AB1796" t="str">
        <f t="shared" si="48"/>
        <v/>
      </c>
      <c r="AC1796" s="24" t="s">
        <v>17</v>
      </c>
      <c r="AD1796" s="24">
        <v>10</v>
      </c>
      <c r="AE1796" s="24">
        <v>3.6981982846159686E-3</v>
      </c>
      <c r="AF1796" s="24">
        <v>3.6981982846159687E-4</v>
      </c>
      <c r="AG1796" s="24"/>
      <c r="AH1796" s="24"/>
    </row>
    <row r="1797" spans="28:35" ht="13.5" thickBot="1" x14ac:dyDescent="0.25">
      <c r="AB1797" t="str">
        <f t="shared" si="48"/>
        <v/>
      </c>
      <c r="AC1797" s="25" t="s">
        <v>18</v>
      </c>
      <c r="AD1797" s="25">
        <v>11</v>
      </c>
      <c r="AE1797" s="25">
        <v>9.6861274891790524E-3</v>
      </c>
      <c r="AF1797" s="25"/>
      <c r="AG1797" s="25"/>
      <c r="AH1797" s="25"/>
    </row>
    <row r="1798" spans="28:35" ht="13.5" thickBot="1" x14ac:dyDescent="0.25">
      <c r="AB1798" t="str">
        <f t="shared" si="48"/>
        <v/>
      </c>
    </row>
    <row r="1799" spans="28:35" x14ac:dyDescent="0.2">
      <c r="AB1799" t="str">
        <f t="shared" si="48"/>
        <v/>
      </c>
      <c r="AC1799" s="26"/>
      <c r="AD1799" s="26" t="s">
        <v>25</v>
      </c>
      <c r="AE1799" s="26" t="s">
        <v>13</v>
      </c>
      <c r="AF1799" s="26" t="s">
        <v>26</v>
      </c>
      <c r="AG1799" s="26" t="s">
        <v>27</v>
      </c>
      <c r="AH1799" s="26" t="s">
        <v>28</v>
      </c>
      <c r="AI1799" s="26" t="s">
        <v>29</v>
      </c>
    </row>
    <row r="1800" spans="28:35" x14ac:dyDescent="0.2">
      <c r="AB1800" t="str">
        <f t="shared" si="48"/>
        <v/>
      </c>
      <c r="AC1800" s="24" t="s">
        <v>19</v>
      </c>
      <c r="AD1800" s="24">
        <v>1.4698184098506263E-2</v>
      </c>
      <c r="AE1800" s="24">
        <v>6.0349579328891866E-3</v>
      </c>
      <c r="AF1800" s="24">
        <v>2.4355072996291174</v>
      </c>
      <c r="AG1800" s="24">
        <v>3.5117833116396407E-2</v>
      </c>
      <c r="AH1800" s="24">
        <v>1.2514575312183064E-3</v>
      </c>
      <c r="AI1800" s="24">
        <v>2.8144910665794221E-2</v>
      </c>
    </row>
    <row r="1801" spans="28:35" ht="13.5" thickBot="1" x14ac:dyDescent="0.25">
      <c r="AB1801">
        <f t="shared" si="48"/>
        <v>0.36574588568755761</v>
      </c>
      <c r="AC1801" s="25" t="s">
        <v>32</v>
      </c>
      <c r="AD1801" s="25">
        <v>0.36574588568755761</v>
      </c>
      <c r="AE1801" s="25">
        <v>9.0894209568526688E-2</v>
      </c>
      <c r="AF1801" s="25">
        <v>4.0238634278657273</v>
      </c>
      <c r="AG1801" s="25">
        <v>2.4233281168314618E-3</v>
      </c>
      <c r="AH1801" s="25">
        <v>0.16322093088101852</v>
      </c>
      <c r="AI1801" s="25">
        <v>0.56827084049409671</v>
      </c>
    </row>
    <row r="1802" spans="28:35" x14ac:dyDescent="0.2">
      <c r="AB1802" t="str">
        <f t="shared" si="48"/>
        <v/>
      </c>
      <c r="AC1802" t="s">
        <v>8</v>
      </c>
    </row>
    <row r="1803" spans="28:35" ht="13.5" thickBot="1" x14ac:dyDescent="0.25">
      <c r="AB1803" t="str">
        <f t="shared" si="48"/>
        <v/>
      </c>
    </row>
    <row r="1804" spans="28:35" x14ac:dyDescent="0.2">
      <c r="AB1804" t="str">
        <f t="shared" si="48"/>
        <v/>
      </c>
      <c r="AC1804" s="27" t="s">
        <v>9</v>
      </c>
      <c r="AD1804" s="27"/>
    </row>
    <row r="1805" spans="28:35" x14ac:dyDescent="0.2">
      <c r="AB1805" t="str">
        <f t="shared" si="48"/>
        <v/>
      </c>
      <c r="AC1805" s="24" t="s">
        <v>10</v>
      </c>
      <c r="AD1805" s="24">
        <v>0.79449992170388783</v>
      </c>
    </row>
    <row r="1806" spans="28:35" x14ac:dyDescent="0.2">
      <c r="AB1806" t="str">
        <f t="shared" si="48"/>
        <v/>
      </c>
      <c r="AC1806" s="24" t="s">
        <v>11</v>
      </c>
      <c r="AD1806" s="24">
        <v>0.63123012558748381</v>
      </c>
    </row>
    <row r="1807" spans="28:35" x14ac:dyDescent="0.2">
      <c r="AB1807" t="str">
        <f t="shared" si="48"/>
        <v/>
      </c>
      <c r="AC1807" s="24" t="s">
        <v>12</v>
      </c>
      <c r="AD1807" s="24">
        <v>0.59435313814623225</v>
      </c>
    </row>
    <row r="1808" spans="28:35" x14ac:dyDescent="0.2">
      <c r="AB1808" t="str">
        <f t="shared" si="48"/>
        <v/>
      </c>
      <c r="AC1808" s="24" t="s">
        <v>13</v>
      </c>
      <c r="AD1808" s="24">
        <v>1.6250082870190908E-2</v>
      </c>
    </row>
    <row r="1809" spans="28:35" ht="13.5" thickBot="1" x14ac:dyDescent="0.25">
      <c r="AB1809" t="str">
        <f t="shared" si="48"/>
        <v/>
      </c>
      <c r="AC1809" s="25" t="s">
        <v>14</v>
      </c>
      <c r="AD1809" s="25">
        <v>12</v>
      </c>
    </row>
    <row r="1810" spans="28:35" x14ac:dyDescent="0.2">
      <c r="AB1810" t="str">
        <f t="shared" si="48"/>
        <v/>
      </c>
    </row>
    <row r="1811" spans="28:35" ht="13.5" thickBot="1" x14ac:dyDescent="0.25">
      <c r="AB1811" t="str">
        <f t="shared" si="48"/>
        <v/>
      </c>
      <c r="AC1811" t="s">
        <v>15</v>
      </c>
    </row>
    <row r="1812" spans="28:35" x14ac:dyDescent="0.2">
      <c r="AB1812" t="str">
        <f t="shared" si="48"/>
        <v/>
      </c>
      <c r="AC1812" s="26"/>
      <c r="AD1812" s="26" t="s">
        <v>20</v>
      </c>
      <c r="AE1812" s="26" t="s">
        <v>21</v>
      </c>
      <c r="AF1812" s="26" t="s">
        <v>22</v>
      </c>
      <c r="AG1812" s="26" t="s">
        <v>23</v>
      </c>
      <c r="AH1812" s="26" t="s">
        <v>24</v>
      </c>
    </row>
    <row r="1813" spans="28:35" x14ac:dyDescent="0.2">
      <c r="AB1813" t="str">
        <f t="shared" si="48"/>
        <v/>
      </c>
      <c r="AC1813" s="24" t="s">
        <v>16</v>
      </c>
      <c r="AD1813" s="24">
        <v>1</v>
      </c>
      <c r="AE1813" s="24">
        <v>4.520052116189225E-3</v>
      </c>
      <c r="AF1813" s="24">
        <v>4.520052116189225E-3</v>
      </c>
      <c r="AG1813" s="24">
        <v>17.117182540821439</v>
      </c>
      <c r="AH1813" s="24">
        <v>2.0205446669036313E-3</v>
      </c>
    </row>
    <row r="1814" spans="28:35" x14ac:dyDescent="0.2">
      <c r="AB1814" t="str">
        <f t="shared" si="48"/>
        <v/>
      </c>
      <c r="AC1814" s="24" t="s">
        <v>17</v>
      </c>
      <c r="AD1814" s="24">
        <v>10</v>
      </c>
      <c r="AE1814" s="24">
        <v>2.6406519328807201E-3</v>
      </c>
      <c r="AF1814" s="24">
        <v>2.6406519328807203E-4</v>
      </c>
      <c r="AG1814" s="24"/>
      <c r="AH1814" s="24"/>
    </row>
    <row r="1815" spans="28:35" ht="13.5" thickBot="1" x14ac:dyDescent="0.25">
      <c r="AB1815" t="str">
        <f t="shared" si="48"/>
        <v/>
      </c>
      <c r="AC1815" s="25" t="s">
        <v>18</v>
      </c>
      <c r="AD1815" s="25">
        <v>11</v>
      </c>
      <c r="AE1815" s="25">
        <v>7.1607040490699447E-3</v>
      </c>
      <c r="AF1815" s="25"/>
      <c r="AG1815" s="25"/>
      <c r="AH1815" s="25"/>
    </row>
    <row r="1816" spans="28:35" ht="13.5" thickBot="1" x14ac:dyDescent="0.25">
      <c r="AB1816" t="str">
        <f t="shared" si="48"/>
        <v/>
      </c>
    </row>
    <row r="1817" spans="28:35" x14ac:dyDescent="0.2">
      <c r="AB1817" t="str">
        <f t="shared" si="48"/>
        <v/>
      </c>
      <c r="AC1817" s="26"/>
      <c r="AD1817" s="26" t="s">
        <v>25</v>
      </c>
      <c r="AE1817" s="26" t="s">
        <v>13</v>
      </c>
      <c r="AF1817" s="26" t="s">
        <v>26</v>
      </c>
      <c r="AG1817" s="26" t="s">
        <v>27</v>
      </c>
      <c r="AH1817" s="26" t="s">
        <v>28</v>
      </c>
      <c r="AI1817" s="26" t="s">
        <v>29</v>
      </c>
    </row>
    <row r="1818" spans="28:35" x14ac:dyDescent="0.2">
      <c r="AB1818" t="str">
        <f t="shared" si="48"/>
        <v/>
      </c>
      <c r="AC1818" s="24" t="s">
        <v>19</v>
      </c>
      <c r="AD1818" s="24">
        <v>1.264703749348064E-2</v>
      </c>
      <c r="AE1818" s="24">
        <v>5.0348860637787164E-3</v>
      </c>
      <c r="AF1818" s="24">
        <v>2.5118815665888081</v>
      </c>
      <c r="AG1818" s="24">
        <v>3.0813090791557952E-2</v>
      </c>
      <c r="AH1818" s="24">
        <v>1.4286102981366251E-3</v>
      </c>
      <c r="AI1818" s="24">
        <v>2.3865464688824653E-2</v>
      </c>
    </row>
    <row r="1819" spans="28:35" ht="13.5" thickBot="1" x14ac:dyDescent="0.25">
      <c r="AB1819">
        <f t="shared" si="48"/>
        <v>0.32628130382630682</v>
      </c>
      <c r="AC1819" s="25" t="s">
        <v>32</v>
      </c>
      <c r="AD1819" s="25">
        <v>0.32628130382630682</v>
      </c>
      <c r="AE1819" s="25">
        <v>7.8863500123548549E-2</v>
      </c>
      <c r="AF1819" s="25">
        <v>4.1372916915322095</v>
      </c>
      <c r="AG1819" s="25">
        <v>2.0205446669036248E-3</v>
      </c>
      <c r="AH1819" s="25">
        <v>0.15056244478979439</v>
      </c>
      <c r="AI1819" s="25">
        <v>0.50200016286281923</v>
      </c>
    </row>
    <row r="1820" spans="28:35" x14ac:dyDescent="0.2">
      <c r="AB1820" t="str">
        <f t="shared" si="48"/>
        <v/>
      </c>
      <c r="AC1820" t="s">
        <v>8</v>
      </c>
    </row>
    <row r="1821" spans="28:35" ht="13.5" thickBot="1" x14ac:dyDescent="0.25">
      <c r="AB1821" t="str">
        <f t="shared" si="48"/>
        <v/>
      </c>
    </row>
    <row r="1822" spans="28:35" x14ac:dyDescent="0.2">
      <c r="AB1822" t="str">
        <f t="shared" si="48"/>
        <v/>
      </c>
      <c r="AC1822" s="27" t="s">
        <v>9</v>
      </c>
      <c r="AD1822" s="27"/>
    </row>
    <row r="1823" spans="28:35" x14ac:dyDescent="0.2">
      <c r="AB1823" t="str">
        <f t="shared" si="48"/>
        <v/>
      </c>
      <c r="AC1823" s="24" t="s">
        <v>10</v>
      </c>
      <c r="AD1823" s="24">
        <v>0.80237115246801993</v>
      </c>
    </row>
    <row r="1824" spans="28:35" x14ac:dyDescent="0.2">
      <c r="AB1824" t="str">
        <f t="shared" si="48"/>
        <v/>
      </c>
      <c r="AC1824" s="24" t="s">
        <v>11</v>
      </c>
      <c r="AD1824" s="24">
        <v>0.64379946631285845</v>
      </c>
    </row>
    <row r="1825" spans="28:35" x14ac:dyDescent="0.2">
      <c r="AB1825" t="str">
        <f t="shared" si="48"/>
        <v/>
      </c>
      <c r="AC1825" s="24" t="s">
        <v>12</v>
      </c>
      <c r="AD1825" s="24">
        <v>0.60817941294414424</v>
      </c>
    </row>
    <row r="1826" spans="28:35" x14ac:dyDescent="0.2">
      <c r="AB1826" t="str">
        <f t="shared" si="48"/>
        <v/>
      </c>
      <c r="AC1826" s="24" t="s">
        <v>13</v>
      </c>
      <c r="AD1826" s="24">
        <v>1.6229881524928175E-2</v>
      </c>
    </row>
    <row r="1827" spans="28:35" ht="13.5" thickBot="1" x14ac:dyDescent="0.25">
      <c r="AB1827" t="str">
        <f t="shared" si="48"/>
        <v/>
      </c>
      <c r="AC1827" s="25" t="s">
        <v>14</v>
      </c>
      <c r="AD1827" s="25">
        <v>12</v>
      </c>
    </row>
    <row r="1828" spans="28:35" x14ac:dyDescent="0.2">
      <c r="AB1828" t="str">
        <f t="shared" si="48"/>
        <v/>
      </c>
    </row>
    <row r="1829" spans="28:35" ht="13.5" thickBot="1" x14ac:dyDescent="0.25">
      <c r="AB1829" t="str">
        <f t="shared" si="48"/>
        <v/>
      </c>
      <c r="AC1829" t="s">
        <v>15</v>
      </c>
    </row>
    <row r="1830" spans="28:35" x14ac:dyDescent="0.2">
      <c r="AB1830" t="str">
        <f t="shared" si="48"/>
        <v/>
      </c>
      <c r="AC1830" s="26"/>
      <c r="AD1830" s="26" t="s">
        <v>20</v>
      </c>
      <c r="AE1830" s="26" t="s">
        <v>21</v>
      </c>
      <c r="AF1830" s="26" t="s">
        <v>22</v>
      </c>
      <c r="AG1830" s="26" t="s">
        <v>23</v>
      </c>
      <c r="AH1830" s="26" t="s">
        <v>24</v>
      </c>
    </row>
    <row r="1831" spans="28:35" x14ac:dyDescent="0.2">
      <c r="AB1831" t="str">
        <f t="shared" si="48"/>
        <v/>
      </c>
      <c r="AC1831" s="24" t="s">
        <v>16</v>
      </c>
      <c r="AD1831" s="24">
        <v>1</v>
      </c>
      <c r="AE1831" s="24">
        <v>4.7608746352346583E-3</v>
      </c>
      <c r="AF1831" s="24">
        <v>4.7608746352346583E-3</v>
      </c>
      <c r="AG1831" s="24">
        <v>18.074073602548868</v>
      </c>
      <c r="AH1831" s="24">
        <v>1.6858761541700569E-3</v>
      </c>
    </row>
    <row r="1832" spans="28:35" x14ac:dyDescent="0.2">
      <c r="AB1832" t="str">
        <f t="shared" si="48"/>
        <v/>
      </c>
      <c r="AC1832" s="24" t="s">
        <v>17</v>
      </c>
      <c r="AD1832" s="24">
        <v>10</v>
      </c>
      <c r="AE1832" s="24">
        <v>2.6340905431320493E-3</v>
      </c>
      <c r="AF1832" s="24">
        <v>2.6340905431320491E-4</v>
      </c>
      <c r="AG1832" s="24"/>
      <c r="AH1832" s="24"/>
    </row>
    <row r="1833" spans="28:35" ht="13.5" thickBot="1" x14ac:dyDescent="0.25">
      <c r="AB1833" t="str">
        <f t="shared" si="48"/>
        <v/>
      </c>
      <c r="AC1833" s="25" t="s">
        <v>18</v>
      </c>
      <c r="AD1833" s="25">
        <v>11</v>
      </c>
      <c r="AE1833" s="25">
        <v>7.3949651783667076E-3</v>
      </c>
      <c r="AF1833" s="25"/>
      <c r="AG1833" s="25"/>
      <c r="AH1833" s="25"/>
    </row>
    <row r="1834" spans="28:35" ht="13.5" thickBot="1" x14ac:dyDescent="0.25">
      <c r="AB1834" t="str">
        <f t="shared" si="48"/>
        <v/>
      </c>
    </row>
    <row r="1835" spans="28:35" x14ac:dyDescent="0.2">
      <c r="AB1835" t="str">
        <f t="shared" si="48"/>
        <v/>
      </c>
      <c r="AC1835" s="26"/>
      <c r="AD1835" s="26" t="s">
        <v>25</v>
      </c>
      <c r="AE1835" s="26" t="s">
        <v>13</v>
      </c>
      <c r="AF1835" s="26" t="s">
        <v>26</v>
      </c>
      <c r="AG1835" s="26" t="s">
        <v>27</v>
      </c>
      <c r="AH1835" s="26" t="s">
        <v>28</v>
      </c>
      <c r="AI1835" s="26" t="s">
        <v>29</v>
      </c>
    </row>
    <row r="1836" spans="28:35" x14ac:dyDescent="0.2">
      <c r="AB1836" t="str">
        <f t="shared" si="48"/>
        <v/>
      </c>
      <c r="AC1836" s="24" t="s">
        <v>19</v>
      </c>
      <c r="AD1836" s="24">
        <v>1.201682820448912E-2</v>
      </c>
      <c r="AE1836" s="24">
        <v>4.9968751296096724E-3</v>
      </c>
      <c r="AF1836" s="24">
        <v>2.404868621447382</v>
      </c>
      <c r="AG1836" s="24">
        <v>3.7006490116763761E-2</v>
      </c>
      <c r="AH1836" s="24">
        <v>8.8309466302342182E-4</v>
      </c>
      <c r="AI1836" s="24">
        <v>2.3150561745954819E-2</v>
      </c>
    </row>
    <row r="1837" spans="28:35" ht="13.5" thickBot="1" x14ac:dyDescent="0.25">
      <c r="AB1837">
        <f t="shared" si="48"/>
        <v>0.33159303933851281</v>
      </c>
      <c r="AC1837" s="25" t="s">
        <v>32</v>
      </c>
      <c r="AD1837" s="25">
        <v>0.33159303933851281</v>
      </c>
      <c r="AE1837" s="25">
        <v>7.7996907231266427E-2</v>
      </c>
      <c r="AF1837" s="25">
        <v>4.2513613822573202</v>
      </c>
      <c r="AG1837" s="25">
        <v>1.6858761541700563E-3</v>
      </c>
      <c r="AH1837" s="25">
        <v>0.15780506992828386</v>
      </c>
      <c r="AI1837" s="25">
        <v>0.50538100874874181</v>
      </c>
    </row>
    <row r="1838" spans="28:35" x14ac:dyDescent="0.2">
      <c r="AB1838" t="str">
        <f t="shared" si="48"/>
        <v/>
      </c>
      <c r="AC1838" t="s">
        <v>8</v>
      </c>
    </row>
    <row r="1839" spans="28:35" ht="13.5" thickBot="1" x14ac:dyDescent="0.25">
      <c r="AB1839" t="str">
        <f t="shared" si="48"/>
        <v/>
      </c>
    </row>
    <row r="1840" spans="28:35" x14ac:dyDescent="0.2">
      <c r="AB1840" t="str">
        <f t="shared" si="48"/>
        <v/>
      </c>
      <c r="AC1840" s="27" t="s">
        <v>9</v>
      </c>
      <c r="AD1840" s="27"/>
    </row>
    <row r="1841" spans="28:35" x14ac:dyDescent="0.2">
      <c r="AB1841" t="str">
        <f t="shared" si="48"/>
        <v/>
      </c>
      <c r="AC1841" s="24" t="s">
        <v>10</v>
      </c>
      <c r="AD1841" s="24">
        <v>0.86509994244723543</v>
      </c>
    </row>
    <row r="1842" spans="28:35" x14ac:dyDescent="0.2">
      <c r="AB1842" t="str">
        <f t="shared" si="48"/>
        <v/>
      </c>
      <c r="AC1842" s="24" t="s">
        <v>11</v>
      </c>
      <c r="AD1842" s="24">
        <v>0.74839791042221004</v>
      </c>
    </row>
    <row r="1843" spans="28:35" x14ac:dyDescent="0.2">
      <c r="AB1843" t="str">
        <f t="shared" si="48"/>
        <v/>
      </c>
      <c r="AC1843" s="24" t="s">
        <v>12</v>
      </c>
      <c r="AD1843" s="24">
        <v>0.723237701464431</v>
      </c>
    </row>
    <row r="1844" spans="28:35" x14ac:dyDescent="0.2">
      <c r="AB1844" t="str">
        <f t="shared" si="48"/>
        <v/>
      </c>
      <c r="AC1844" s="24" t="s">
        <v>13</v>
      </c>
      <c r="AD1844" s="24">
        <v>2.0029663783140618E-2</v>
      </c>
    </row>
    <row r="1845" spans="28:35" ht="13.5" thickBot="1" x14ac:dyDescent="0.25">
      <c r="AB1845" t="str">
        <f t="shared" si="48"/>
        <v/>
      </c>
      <c r="AC1845" s="25" t="s">
        <v>14</v>
      </c>
      <c r="AD1845" s="25">
        <v>12</v>
      </c>
    </row>
    <row r="1846" spans="28:35" x14ac:dyDescent="0.2">
      <c r="AB1846" t="str">
        <f t="shared" si="48"/>
        <v/>
      </c>
    </row>
    <row r="1847" spans="28:35" ht="13.5" thickBot="1" x14ac:dyDescent="0.25">
      <c r="AB1847" t="str">
        <f t="shared" si="48"/>
        <v/>
      </c>
      <c r="AC1847" t="s">
        <v>15</v>
      </c>
    </row>
    <row r="1848" spans="28:35" x14ac:dyDescent="0.2">
      <c r="AB1848" t="str">
        <f t="shared" si="48"/>
        <v/>
      </c>
      <c r="AC1848" s="26"/>
      <c r="AD1848" s="26" t="s">
        <v>20</v>
      </c>
      <c r="AE1848" s="26" t="s">
        <v>21</v>
      </c>
      <c r="AF1848" s="26" t="s">
        <v>22</v>
      </c>
      <c r="AG1848" s="26" t="s">
        <v>23</v>
      </c>
      <c r="AH1848" s="26" t="s">
        <v>24</v>
      </c>
    </row>
    <row r="1849" spans="28:35" x14ac:dyDescent="0.2">
      <c r="AB1849" t="str">
        <f t="shared" si="48"/>
        <v/>
      </c>
      <c r="AC1849" s="24" t="s">
        <v>16</v>
      </c>
      <c r="AD1849" s="24">
        <v>1</v>
      </c>
      <c r="AE1849" s="24">
        <v>1.1933439652695728E-2</v>
      </c>
      <c r="AF1849" s="24">
        <v>1.1933439652695728E-2</v>
      </c>
      <c r="AG1849" s="24">
        <v>29.74529788993749</v>
      </c>
      <c r="AH1849" s="24">
        <v>2.7930701881056093E-4</v>
      </c>
    </row>
    <row r="1850" spans="28:35" x14ac:dyDescent="0.2">
      <c r="AB1850" t="str">
        <f t="shared" si="48"/>
        <v/>
      </c>
      <c r="AC1850" s="24" t="s">
        <v>17</v>
      </c>
      <c r="AD1850" s="24">
        <v>10</v>
      </c>
      <c r="AE1850" s="24">
        <v>4.0118743126565494E-3</v>
      </c>
      <c r="AF1850" s="24">
        <v>4.0118743126565492E-4</v>
      </c>
      <c r="AG1850" s="24"/>
      <c r="AH1850" s="24"/>
    </row>
    <row r="1851" spans="28:35" ht="13.5" thickBot="1" x14ac:dyDescent="0.25">
      <c r="AB1851" t="str">
        <f t="shared" si="48"/>
        <v/>
      </c>
      <c r="AC1851" s="25" t="s">
        <v>18</v>
      </c>
      <c r="AD1851" s="25">
        <v>11</v>
      </c>
      <c r="AE1851" s="25">
        <v>1.5945313965352276E-2</v>
      </c>
      <c r="AF1851" s="25"/>
      <c r="AG1851" s="25"/>
      <c r="AH1851" s="25"/>
    </row>
    <row r="1852" spans="28:35" ht="13.5" thickBot="1" x14ac:dyDescent="0.25">
      <c r="AB1852" t="str">
        <f t="shared" si="48"/>
        <v/>
      </c>
    </row>
    <row r="1853" spans="28:35" x14ac:dyDescent="0.2">
      <c r="AB1853" t="str">
        <f t="shared" si="48"/>
        <v/>
      </c>
      <c r="AC1853" s="26"/>
      <c r="AD1853" s="26" t="s">
        <v>25</v>
      </c>
      <c r="AE1853" s="26" t="s">
        <v>13</v>
      </c>
      <c r="AF1853" s="26" t="s">
        <v>26</v>
      </c>
      <c r="AG1853" s="26" t="s">
        <v>27</v>
      </c>
      <c r="AH1853" s="26" t="s">
        <v>28</v>
      </c>
      <c r="AI1853" s="26" t="s">
        <v>29</v>
      </c>
    </row>
    <row r="1854" spans="28:35" x14ac:dyDescent="0.2">
      <c r="AB1854" t="str">
        <f t="shared" si="48"/>
        <v/>
      </c>
      <c r="AC1854" s="24" t="s">
        <v>19</v>
      </c>
      <c r="AD1854" s="24">
        <v>8.4739664649515507E-3</v>
      </c>
      <c r="AE1854" s="24">
        <v>5.8768839111755424E-3</v>
      </c>
      <c r="AF1854" s="24">
        <v>1.4419148979338132</v>
      </c>
      <c r="AG1854" s="24">
        <v>0.17990210088332603</v>
      </c>
      <c r="AH1854" s="24">
        <v>-4.6205491721174937E-3</v>
      </c>
      <c r="AI1854" s="24">
        <v>2.1568482102020593E-2</v>
      </c>
    </row>
    <row r="1855" spans="28:35" ht="13.5" thickBot="1" x14ac:dyDescent="0.25">
      <c r="AB1855">
        <f t="shared" si="48"/>
        <v>0.43963193676221934</v>
      </c>
      <c r="AC1855" s="25" t="s">
        <v>32</v>
      </c>
      <c r="AD1855" s="25">
        <v>0.43963193676221934</v>
      </c>
      <c r="AE1855" s="25">
        <v>8.0608357628340885E-2</v>
      </c>
      <c r="AF1855" s="25">
        <v>5.4539249985618152</v>
      </c>
      <c r="AG1855" s="25">
        <v>2.7930701881056093E-4</v>
      </c>
      <c r="AH1855" s="25">
        <v>0.26002529225532994</v>
      </c>
      <c r="AI1855" s="25">
        <v>0.6192385812691088</v>
      </c>
    </row>
    <row r="1856" spans="28:35" x14ac:dyDescent="0.2">
      <c r="AB1856" t="str">
        <f t="shared" si="48"/>
        <v/>
      </c>
      <c r="AC1856" t="s">
        <v>8</v>
      </c>
    </row>
    <row r="1857" spans="28:35" ht="13.5" thickBot="1" x14ac:dyDescent="0.25">
      <c r="AB1857" t="str">
        <f t="shared" si="48"/>
        <v/>
      </c>
    </row>
    <row r="1858" spans="28:35" x14ac:dyDescent="0.2">
      <c r="AB1858" t="str">
        <f t="shared" si="48"/>
        <v/>
      </c>
      <c r="AC1858" s="27" t="s">
        <v>9</v>
      </c>
      <c r="AD1858" s="27"/>
    </row>
    <row r="1859" spans="28:35" x14ac:dyDescent="0.2">
      <c r="AB1859" t="str">
        <f t="shared" ref="AB1859:AB1922" si="49">IF(AC1859="X Variable 1", AD1859, "")</f>
        <v/>
      </c>
      <c r="AC1859" s="24" t="s">
        <v>10</v>
      </c>
      <c r="AD1859" s="24">
        <v>0.8674444104265735</v>
      </c>
    </row>
    <row r="1860" spans="28:35" x14ac:dyDescent="0.2">
      <c r="AB1860" t="str">
        <f t="shared" si="49"/>
        <v/>
      </c>
      <c r="AC1860" s="24" t="s">
        <v>11</v>
      </c>
      <c r="AD1860" s="24">
        <v>0.75245980518030575</v>
      </c>
    </row>
    <row r="1861" spans="28:35" x14ac:dyDescent="0.2">
      <c r="AB1861" t="str">
        <f t="shared" si="49"/>
        <v/>
      </c>
      <c r="AC1861" s="24" t="s">
        <v>12</v>
      </c>
      <c r="AD1861" s="24">
        <v>0.72770578569833633</v>
      </c>
    </row>
    <row r="1862" spans="28:35" x14ac:dyDescent="0.2">
      <c r="AB1862" t="str">
        <f t="shared" si="49"/>
        <v/>
      </c>
      <c r="AC1862" s="24" t="s">
        <v>13</v>
      </c>
      <c r="AD1862" s="24">
        <v>2.3320454955609131E-2</v>
      </c>
    </row>
    <row r="1863" spans="28:35" ht="13.5" thickBot="1" x14ac:dyDescent="0.25">
      <c r="AB1863" t="str">
        <f t="shared" si="49"/>
        <v/>
      </c>
      <c r="AC1863" s="25" t="s">
        <v>14</v>
      </c>
      <c r="AD1863" s="25">
        <v>12</v>
      </c>
    </row>
    <row r="1864" spans="28:35" x14ac:dyDescent="0.2">
      <c r="AB1864" t="str">
        <f t="shared" si="49"/>
        <v/>
      </c>
    </row>
    <row r="1865" spans="28:35" ht="13.5" thickBot="1" x14ac:dyDescent="0.25">
      <c r="AB1865" t="str">
        <f t="shared" si="49"/>
        <v/>
      </c>
      <c r="AC1865" t="s">
        <v>15</v>
      </c>
    </row>
    <row r="1866" spans="28:35" x14ac:dyDescent="0.2">
      <c r="AB1866" t="str">
        <f t="shared" si="49"/>
        <v/>
      </c>
      <c r="AC1866" s="26"/>
      <c r="AD1866" s="26" t="s">
        <v>20</v>
      </c>
      <c r="AE1866" s="26" t="s">
        <v>21</v>
      </c>
      <c r="AF1866" s="26" t="s">
        <v>22</v>
      </c>
      <c r="AG1866" s="26" t="s">
        <v>23</v>
      </c>
      <c r="AH1866" s="26" t="s">
        <v>24</v>
      </c>
    </row>
    <row r="1867" spans="28:35" x14ac:dyDescent="0.2">
      <c r="AB1867" t="str">
        <f t="shared" si="49"/>
        <v/>
      </c>
      <c r="AC1867" s="24" t="s">
        <v>16</v>
      </c>
      <c r="AD1867" s="24">
        <v>1</v>
      </c>
      <c r="AE1867" s="24">
        <v>1.6531475389386291E-2</v>
      </c>
      <c r="AF1867" s="24">
        <v>1.6531475389386291E-2</v>
      </c>
      <c r="AG1867" s="24">
        <v>30.39747971954171</v>
      </c>
      <c r="AH1867" s="24">
        <v>2.5692051624530903E-4</v>
      </c>
    </row>
    <row r="1868" spans="28:35" x14ac:dyDescent="0.2">
      <c r="AB1868" t="str">
        <f t="shared" si="49"/>
        <v/>
      </c>
      <c r="AC1868" s="24" t="s">
        <v>17</v>
      </c>
      <c r="AD1868" s="24">
        <v>10</v>
      </c>
      <c r="AE1868" s="24">
        <v>5.4384361933659444E-3</v>
      </c>
      <c r="AF1868" s="24">
        <v>5.438436193365944E-4</v>
      </c>
      <c r="AG1868" s="24"/>
      <c r="AH1868" s="24"/>
    </row>
    <row r="1869" spans="28:35" ht="13.5" thickBot="1" x14ac:dyDescent="0.25">
      <c r="AB1869" t="str">
        <f t="shared" si="49"/>
        <v/>
      </c>
      <c r="AC1869" s="25" t="s">
        <v>18</v>
      </c>
      <c r="AD1869" s="25">
        <v>11</v>
      </c>
      <c r="AE1869" s="25">
        <v>2.1969911582752237E-2</v>
      </c>
      <c r="AF1869" s="25"/>
      <c r="AG1869" s="25"/>
      <c r="AH1869" s="25"/>
    </row>
    <row r="1870" spans="28:35" ht="13.5" thickBot="1" x14ac:dyDescent="0.25">
      <c r="AB1870" t="str">
        <f t="shared" si="49"/>
        <v/>
      </c>
    </row>
    <row r="1871" spans="28:35" x14ac:dyDescent="0.2">
      <c r="AB1871" t="str">
        <f t="shared" si="49"/>
        <v/>
      </c>
      <c r="AC1871" s="26"/>
      <c r="AD1871" s="26" t="s">
        <v>25</v>
      </c>
      <c r="AE1871" s="26" t="s">
        <v>13</v>
      </c>
      <c r="AF1871" s="26" t="s">
        <v>26</v>
      </c>
      <c r="AG1871" s="26" t="s">
        <v>27</v>
      </c>
      <c r="AH1871" s="26" t="s">
        <v>28</v>
      </c>
      <c r="AI1871" s="26" t="s">
        <v>29</v>
      </c>
    </row>
    <row r="1872" spans="28:35" x14ac:dyDescent="0.2">
      <c r="AB1872" t="str">
        <f t="shared" si="49"/>
        <v/>
      </c>
      <c r="AC1872" s="24" t="s">
        <v>19</v>
      </c>
      <c r="AD1872" s="24">
        <v>6.2386168557528737E-3</v>
      </c>
      <c r="AE1872" s="24">
        <v>6.7326133515746957E-3</v>
      </c>
      <c r="AF1872" s="24">
        <v>0.92662633809109496</v>
      </c>
      <c r="AG1872" s="24">
        <v>0.37594274603463995</v>
      </c>
      <c r="AH1872" s="24">
        <v>-8.7625831242038738E-3</v>
      </c>
      <c r="AI1872" s="24">
        <v>2.1239816835709621E-2</v>
      </c>
    </row>
    <row r="1873" spans="28:35" ht="13.5" thickBot="1" x14ac:dyDescent="0.25">
      <c r="AB1873">
        <f t="shared" si="49"/>
        <v>0.53579675893488166</v>
      </c>
      <c r="AC1873" s="25" t="s">
        <v>32</v>
      </c>
      <c r="AD1873" s="25">
        <v>0.53579675893488166</v>
      </c>
      <c r="AE1873" s="25">
        <v>9.7180984301125206E-2</v>
      </c>
      <c r="AF1873" s="25">
        <v>5.513390945646945</v>
      </c>
      <c r="AG1873" s="25">
        <v>2.5692051624530876E-4</v>
      </c>
      <c r="AH1873" s="25">
        <v>0.31926399466894573</v>
      </c>
      <c r="AI1873" s="25">
        <v>0.75232952320081758</v>
      </c>
    </row>
    <row r="1874" spans="28:35" x14ac:dyDescent="0.2">
      <c r="AB1874" t="str">
        <f t="shared" si="49"/>
        <v/>
      </c>
      <c r="AC1874" t="s">
        <v>8</v>
      </c>
    </row>
    <row r="1875" spans="28:35" ht="13.5" thickBot="1" x14ac:dyDescent="0.25">
      <c r="AB1875" t="str">
        <f t="shared" si="49"/>
        <v/>
      </c>
    </row>
    <row r="1876" spans="28:35" x14ac:dyDescent="0.2">
      <c r="AB1876" t="str">
        <f t="shared" si="49"/>
        <v/>
      </c>
      <c r="AC1876" s="27" t="s">
        <v>9</v>
      </c>
      <c r="AD1876" s="27"/>
    </row>
    <row r="1877" spans="28:35" x14ac:dyDescent="0.2">
      <c r="AB1877" t="str">
        <f t="shared" si="49"/>
        <v/>
      </c>
      <c r="AC1877" s="24" t="s">
        <v>10</v>
      </c>
      <c r="AD1877" s="24">
        <v>0.88441116706492495</v>
      </c>
    </row>
    <row r="1878" spans="28:35" x14ac:dyDescent="0.2">
      <c r="AB1878" t="str">
        <f t="shared" si="49"/>
        <v/>
      </c>
      <c r="AC1878" s="24" t="s">
        <v>11</v>
      </c>
      <c r="AD1878" s="24">
        <v>0.78218311242914262</v>
      </c>
    </row>
    <row r="1879" spans="28:35" x14ac:dyDescent="0.2">
      <c r="AB1879" t="str">
        <f t="shared" si="49"/>
        <v/>
      </c>
      <c r="AC1879" s="24" t="s">
        <v>12</v>
      </c>
      <c r="AD1879" s="24">
        <v>0.76040142367205699</v>
      </c>
    </row>
    <row r="1880" spans="28:35" x14ac:dyDescent="0.2">
      <c r="AB1880" t="str">
        <f t="shared" si="49"/>
        <v/>
      </c>
      <c r="AC1880" s="24" t="s">
        <v>13</v>
      </c>
      <c r="AD1880" s="24">
        <v>2.3347683387313908E-2</v>
      </c>
    </row>
    <row r="1881" spans="28:35" ht="13.5" thickBot="1" x14ac:dyDescent="0.25">
      <c r="AB1881" t="str">
        <f t="shared" si="49"/>
        <v/>
      </c>
      <c r="AC1881" s="25" t="s">
        <v>14</v>
      </c>
      <c r="AD1881" s="25">
        <v>12</v>
      </c>
    </row>
    <row r="1882" spans="28:35" x14ac:dyDescent="0.2">
      <c r="AB1882" t="str">
        <f t="shared" si="49"/>
        <v/>
      </c>
    </row>
    <row r="1883" spans="28:35" ht="13.5" thickBot="1" x14ac:dyDescent="0.25">
      <c r="AB1883" t="str">
        <f t="shared" si="49"/>
        <v/>
      </c>
      <c r="AC1883" t="s">
        <v>15</v>
      </c>
    </row>
    <row r="1884" spans="28:35" x14ac:dyDescent="0.2">
      <c r="AB1884" t="str">
        <f t="shared" si="49"/>
        <v/>
      </c>
      <c r="AC1884" s="26"/>
      <c r="AD1884" s="26" t="s">
        <v>20</v>
      </c>
      <c r="AE1884" s="26" t="s">
        <v>21</v>
      </c>
      <c r="AF1884" s="26" t="s">
        <v>22</v>
      </c>
      <c r="AG1884" s="26" t="s">
        <v>23</v>
      </c>
      <c r="AH1884" s="26" t="s">
        <v>24</v>
      </c>
    </row>
    <row r="1885" spans="28:35" x14ac:dyDescent="0.2">
      <c r="AB1885" t="str">
        <f t="shared" si="49"/>
        <v/>
      </c>
      <c r="AC1885" s="24" t="s">
        <v>16</v>
      </c>
      <c r="AD1885" s="24">
        <v>1</v>
      </c>
      <c r="AE1885" s="24">
        <v>1.9575122014354206E-2</v>
      </c>
      <c r="AF1885" s="24">
        <v>1.9575122014354206E-2</v>
      </c>
      <c r="AG1885" s="24">
        <v>35.910122541563396</v>
      </c>
      <c r="AH1885" s="24">
        <v>1.3343628835707787E-4</v>
      </c>
    </row>
    <row r="1886" spans="28:35" x14ac:dyDescent="0.2">
      <c r="AB1886" t="str">
        <f t="shared" si="49"/>
        <v/>
      </c>
      <c r="AC1886" s="24" t="s">
        <v>17</v>
      </c>
      <c r="AD1886" s="24">
        <v>10</v>
      </c>
      <c r="AE1886" s="24">
        <v>5.4511431955425391E-3</v>
      </c>
      <c r="AF1886" s="24">
        <v>5.4511431955425391E-4</v>
      </c>
      <c r="AG1886" s="24"/>
      <c r="AH1886" s="24"/>
    </row>
    <row r="1887" spans="28:35" ht="13.5" thickBot="1" x14ac:dyDescent="0.25">
      <c r="AB1887" t="str">
        <f t="shared" si="49"/>
        <v/>
      </c>
      <c r="AC1887" s="25" t="s">
        <v>18</v>
      </c>
      <c r="AD1887" s="25">
        <v>11</v>
      </c>
      <c r="AE1887" s="25">
        <v>2.5026265209896745E-2</v>
      </c>
      <c r="AF1887" s="25"/>
      <c r="AG1887" s="25"/>
      <c r="AH1887" s="25"/>
    </row>
    <row r="1888" spans="28:35" ht="13.5" thickBot="1" x14ac:dyDescent="0.25">
      <c r="AB1888" t="str">
        <f t="shared" si="49"/>
        <v/>
      </c>
    </row>
    <row r="1889" spans="28:35" x14ac:dyDescent="0.2">
      <c r="AB1889" t="str">
        <f t="shared" si="49"/>
        <v/>
      </c>
      <c r="AC1889" s="26"/>
      <c r="AD1889" s="26" t="s">
        <v>25</v>
      </c>
      <c r="AE1889" s="26" t="s">
        <v>13</v>
      </c>
      <c r="AF1889" s="26" t="s">
        <v>26</v>
      </c>
      <c r="AG1889" s="26" t="s">
        <v>27</v>
      </c>
      <c r="AH1889" s="26" t="s">
        <v>28</v>
      </c>
      <c r="AI1889" s="26" t="s">
        <v>29</v>
      </c>
    </row>
    <row r="1890" spans="28:35" x14ac:dyDescent="0.2">
      <c r="AB1890" t="str">
        <f t="shared" si="49"/>
        <v/>
      </c>
      <c r="AC1890" s="24" t="s">
        <v>19</v>
      </c>
      <c r="AD1890" s="24">
        <v>6.4374169628703256E-3</v>
      </c>
      <c r="AE1890" s="24">
        <v>6.8708935722723496E-3</v>
      </c>
      <c r="AF1890" s="24">
        <v>0.93691117394812684</v>
      </c>
      <c r="AG1890" s="24">
        <v>0.3708794579452952</v>
      </c>
      <c r="AH1890" s="24">
        <v>-8.8718906026011742E-3</v>
      </c>
      <c r="AI1890" s="24">
        <v>2.1746724528341824E-2</v>
      </c>
    </row>
    <row r="1891" spans="28:35" ht="13.5" thickBot="1" x14ac:dyDescent="0.25">
      <c r="AB1891">
        <f t="shared" si="49"/>
        <v>0.56849433867519517</v>
      </c>
      <c r="AC1891" s="25" t="s">
        <v>32</v>
      </c>
      <c r="AD1891" s="25">
        <v>0.56849433867519517</v>
      </c>
      <c r="AE1891" s="25">
        <v>9.486755343228799E-2</v>
      </c>
      <c r="AF1891" s="25">
        <v>5.9925055312084101</v>
      </c>
      <c r="AG1891" s="25">
        <v>1.3343628835707798E-4</v>
      </c>
      <c r="AH1891" s="25">
        <v>0.3571162205014955</v>
      </c>
      <c r="AI1891" s="25">
        <v>0.77987245684889483</v>
      </c>
    </row>
    <row r="1892" spans="28:35" x14ac:dyDescent="0.2">
      <c r="AB1892" t="str">
        <f t="shared" si="49"/>
        <v/>
      </c>
      <c r="AC1892" t="s">
        <v>8</v>
      </c>
    </row>
    <row r="1893" spans="28:35" ht="13.5" thickBot="1" x14ac:dyDescent="0.25">
      <c r="AB1893" t="str">
        <f t="shared" si="49"/>
        <v/>
      </c>
    </row>
    <row r="1894" spans="28:35" x14ac:dyDescent="0.2">
      <c r="AB1894" t="str">
        <f t="shared" si="49"/>
        <v/>
      </c>
      <c r="AC1894" s="27" t="s">
        <v>9</v>
      </c>
      <c r="AD1894" s="27"/>
    </row>
    <row r="1895" spans="28:35" x14ac:dyDescent="0.2">
      <c r="AB1895" t="str">
        <f t="shared" si="49"/>
        <v/>
      </c>
      <c r="AC1895" s="24" t="s">
        <v>10</v>
      </c>
      <c r="AD1895" s="24">
        <v>0.9050547899828244</v>
      </c>
    </row>
    <row r="1896" spans="28:35" x14ac:dyDescent="0.2">
      <c r="AB1896" t="str">
        <f t="shared" si="49"/>
        <v/>
      </c>
      <c r="AC1896" s="24" t="s">
        <v>11</v>
      </c>
      <c r="AD1896" s="24">
        <v>0.81912417287085437</v>
      </c>
    </row>
    <row r="1897" spans="28:35" x14ac:dyDescent="0.2">
      <c r="AB1897" t="str">
        <f t="shared" si="49"/>
        <v/>
      </c>
      <c r="AC1897" s="24" t="s">
        <v>12</v>
      </c>
      <c r="AD1897" s="24">
        <v>0.80103659015793982</v>
      </c>
    </row>
    <row r="1898" spans="28:35" x14ac:dyDescent="0.2">
      <c r="AB1898" t="str">
        <f t="shared" si="49"/>
        <v/>
      </c>
      <c r="AC1898" s="24" t="s">
        <v>13</v>
      </c>
      <c r="AD1898" s="24">
        <v>2.1551325691669475E-2</v>
      </c>
    </row>
    <row r="1899" spans="28:35" ht="13.5" thickBot="1" x14ac:dyDescent="0.25">
      <c r="AB1899" t="str">
        <f t="shared" si="49"/>
        <v/>
      </c>
      <c r="AC1899" s="25" t="s">
        <v>14</v>
      </c>
      <c r="AD1899" s="25">
        <v>12</v>
      </c>
    </row>
    <row r="1900" spans="28:35" x14ac:dyDescent="0.2">
      <c r="AB1900" t="str">
        <f t="shared" si="49"/>
        <v/>
      </c>
    </row>
    <row r="1901" spans="28:35" ht="13.5" thickBot="1" x14ac:dyDescent="0.25">
      <c r="AB1901" t="str">
        <f t="shared" si="49"/>
        <v/>
      </c>
      <c r="AC1901" t="s">
        <v>15</v>
      </c>
    </row>
    <row r="1902" spans="28:35" x14ac:dyDescent="0.2">
      <c r="AB1902" t="str">
        <f t="shared" si="49"/>
        <v/>
      </c>
      <c r="AC1902" s="26"/>
      <c r="AD1902" s="26" t="s">
        <v>20</v>
      </c>
      <c r="AE1902" s="26" t="s">
        <v>21</v>
      </c>
      <c r="AF1902" s="26" t="s">
        <v>22</v>
      </c>
      <c r="AG1902" s="26" t="s">
        <v>23</v>
      </c>
      <c r="AH1902" s="26" t="s">
        <v>24</v>
      </c>
    </row>
    <row r="1903" spans="28:35" x14ac:dyDescent="0.2">
      <c r="AB1903" t="str">
        <f t="shared" si="49"/>
        <v/>
      </c>
      <c r="AC1903" s="24" t="s">
        <v>16</v>
      </c>
      <c r="AD1903" s="24">
        <v>1</v>
      </c>
      <c r="AE1903" s="24">
        <v>2.1033773485506561E-2</v>
      </c>
      <c r="AF1903" s="24">
        <v>2.1033773485506561E-2</v>
      </c>
      <c r="AG1903" s="24">
        <v>45.286547454790529</v>
      </c>
      <c r="AH1903" s="24">
        <v>5.1715758359494622E-5</v>
      </c>
    </row>
    <row r="1904" spans="28:35" x14ac:dyDescent="0.2">
      <c r="AB1904" t="str">
        <f t="shared" si="49"/>
        <v/>
      </c>
      <c r="AC1904" s="24" t="s">
        <v>17</v>
      </c>
      <c r="AD1904" s="24">
        <v>10</v>
      </c>
      <c r="AE1904" s="24">
        <v>4.6445963906841282E-3</v>
      </c>
      <c r="AF1904" s="24">
        <v>4.6445963906841285E-4</v>
      </c>
      <c r="AG1904" s="24"/>
      <c r="AH1904" s="24"/>
    </row>
    <row r="1905" spans="28:35" ht="13.5" thickBot="1" x14ac:dyDescent="0.25">
      <c r="AB1905" t="str">
        <f t="shared" si="49"/>
        <v/>
      </c>
      <c r="AC1905" s="25" t="s">
        <v>18</v>
      </c>
      <c r="AD1905" s="25">
        <v>11</v>
      </c>
      <c r="AE1905" s="25">
        <v>2.5678369876190689E-2</v>
      </c>
      <c r="AF1905" s="25"/>
      <c r="AG1905" s="25"/>
      <c r="AH1905" s="25"/>
    </row>
    <row r="1906" spans="28:35" ht="13.5" thickBot="1" x14ac:dyDescent="0.25">
      <c r="AB1906" t="str">
        <f t="shared" si="49"/>
        <v/>
      </c>
    </row>
    <row r="1907" spans="28:35" x14ac:dyDescent="0.2">
      <c r="AB1907" t="str">
        <f t="shared" si="49"/>
        <v/>
      </c>
      <c r="AC1907" s="26"/>
      <c r="AD1907" s="26" t="s">
        <v>25</v>
      </c>
      <c r="AE1907" s="26" t="s">
        <v>13</v>
      </c>
      <c r="AF1907" s="26" t="s">
        <v>26</v>
      </c>
      <c r="AG1907" s="26" t="s">
        <v>27</v>
      </c>
      <c r="AH1907" s="26" t="s">
        <v>28</v>
      </c>
      <c r="AI1907" s="26" t="s">
        <v>29</v>
      </c>
    </row>
    <row r="1908" spans="28:35" x14ac:dyDescent="0.2">
      <c r="AB1908" t="str">
        <f t="shared" si="49"/>
        <v/>
      </c>
      <c r="AC1908" s="24" t="s">
        <v>19</v>
      </c>
      <c r="AD1908" s="24">
        <v>1.9262478079316691E-3</v>
      </c>
      <c r="AE1908" s="24">
        <v>6.2214288058913773E-3</v>
      </c>
      <c r="AF1908" s="24">
        <v>0.30961502060549345</v>
      </c>
      <c r="AG1908" s="24">
        <v>0.7632091346942439</v>
      </c>
      <c r="AH1908" s="24">
        <v>-1.1935961828154339E-2</v>
      </c>
      <c r="AI1908" s="24">
        <v>1.5788457444017676E-2</v>
      </c>
    </row>
    <row r="1909" spans="28:35" ht="13.5" thickBot="1" x14ac:dyDescent="0.25">
      <c r="AB1909">
        <f t="shared" si="49"/>
        <v>0.58627487214308482</v>
      </c>
      <c r="AC1909" s="25" t="s">
        <v>32</v>
      </c>
      <c r="AD1909" s="25">
        <v>0.58627487214308482</v>
      </c>
      <c r="AE1909" s="25">
        <v>8.71197608308584E-2</v>
      </c>
      <c r="AF1909" s="25">
        <v>6.7295280261538819</v>
      </c>
      <c r="AG1909" s="25">
        <v>5.1715758359494412E-5</v>
      </c>
      <c r="AH1909" s="25">
        <v>0.39215991466909922</v>
      </c>
      <c r="AI1909" s="25">
        <v>0.78038982961707037</v>
      </c>
    </row>
    <row r="1910" spans="28:35" x14ac:dyDescent="0.2">
      <c r="AB1910" t="str">
        <f t="shared" si="49"/>
        <v/>
      </c>
      <c r="AC1910" t="s">
        <v>8</v>
      </c>
    </row>
    <row r="1911" spans="28:35" ht="13.5" thickBot="1" x14ac:dyDescent="0.25">
      <c r="AB1911" t="str">
        <f t="shared" si="49"/>
        <v/>
      </c>
    </row>
    <row r="1912" spans="28:35" x14ac:dyDescent="0.2">
      <c r="AB1912" t="str">
        <f t="shared" si="49"/>
        <v/>
      </c>
      <c r="AC1912" s="27" t="s">
        <v>9</v>
      </c>
      <c r="AD1912" s="27"/>
    </row>
    <row r="1913" spans="28:35" x14ac:dyDescent="0.2">
      <c r="AB1913" t="str">
        <f t="shared" si="49"/>
        <v/>
      </c>
      <c r="AC1913" s="24" t="s">
        <v>10</v>
      </c>
      <c r="AD1913" s="24">
        <v>0.9149532119494993</v>
      </c>
    </row>
    <row r="1914" spans="28:35" x14ac:dyDescent="0.2">
      <c r="AB1914" t="str">
        <f t="shared" si="49"/>
        <v/>
      </c>
      <c r="AC1914" s="24" t="s">
        <v>11</v>
      </c>
      <c r="AD1914" s="24">
        <v>0.83713938005670541</v>
      </c>
    </row>
    <row r="1915" spans="28:35" x14ac:dyDescent="0.2">
      <c r="AB1915" t="str">
        <f t="shared" si="49"/>
        <v/>
      </c>
      <c r="AC1915" s="24" t="s">
        <v>12</v>
      </c>
      <c r="AD1915" s="24">
        <v>0.82085331806237583</v>
      </c>
    </row>
    <row r="1916" spans="28:35" x14ac:dyDescent="0.2">
      <c r="AB1916" t="str">
        <f t="shared" si="49"/>
        <v/>
      </c>
      <c r="AC1916" s="24" t="s">
        <v>13</v>
      </c>
      <c r="AD1916" s="24">
        <v>2.0939935829731859E-2</v>
      </c>
    </row>
    <row r="1917" spans="28:35" ht="13.5" thickBot="1" x14ac:dyDescent="0.25">
      <c r="AB1917" t="str">
        <f t="shared" si="49"/>
        <v/>
      </c>
      <c r="AC1917" s="25" t="s">
        <v>14</v>
      </c>
      <c r="AD1917" s="25">
        <v>12</v>
      </c>
    </row>
    <row r="1918" spans="28:35" x14ac:dyDescent="0.2">
      <c r="AB1918" t="str">
        <f t="shared" si="49"/>
        <v/>
      </c>
    </row>
    <row r="1919" spans="28:35" ht="13.5" thickBot="1" x14ac:dyDescent="0.25">
      <c r="AB1919" t="str">
        <f t="shared" si="49"/>
        <v/>
      </c>
      <c r="AC1919" t="s">
        <v>15</v>
      </c>
    </row>
    <row r="1920" spans="28:35" x14ac:dyDescent="0.2">
      <c r="AB1920" t="str">
        <f t="shared" si="49"/>
        <v/>
      </c>
      <c r="AC1920" s="26"/>
      <c r="AD1920" s="26" t="s">
        <v>20</v>
      </c>
      <c r="AE1920" s="26" t="s">
        <v>21</v>
      </c>
      <c r="AF1920" s="26" t="s">
        <v>22</v>
      </c>
      <c r="AG1920" s="26" t="s">
        <v>23</v>
      </c>
      <c r="AH1920" s="26" t="s">
        <v>24</v>
      </c>
    </row>
    <row r="1921" spans="28:35" x14ac:dyDescent="0.2">
      <c r="AB1921" t="str">
        <f t="shared" si="49"/>
        <v/>
      </c>
      <c r="AC1921" s="24" t="s">
        <v>16</v>
      </c>
      <c r="AD1921" s="24">
        <v>1</v>
      </c>
      <c r="AE1921" s="24">
        <v>2.253888259969573E-2</v>
      </c>
      <c r="AF1921" s="24">
        <v>2.253888259969573E-2</v>
      </c>
      <c r="AG1921" s="24">
        <v>51.402197802524874</v>
      </c>
      <c r="AH1921" s="24">
        <v>3.0336468038815667E-5</v>
      </c>
    </row>
    <row r="1922" spans="28:35" x14ac:dyDescent="0.2">
      <c r="AB1922" t="str">
        <f t="shared" si="49"/>
        <v/>
      </c>
      <c r="AC1922" s="24" t="s">
        <v>17</v>
      </c>
      <c r="AD1922" s="24">
        <v>10</v>
      </c>
      <c r="AE1922" s="24">
        <v>4.3848091255328818E-3</v>
      </c>
      <c r="AF1922" s="24">
        <v>4.3848091255328819E-4</v>
      </c>
      <c r="AG1922" s="24"/>
      <c r="AH1922" s="24"/>
    </row>
    <row r="1923" spans="28:35" ht="13.5" thickBot="1" x14ac:dyDescent="0.25">
      <c r="AB1923" t="str">
        <f t="shared" ref="AB1923:AB1986" si="50">IF(AC1923="X Variable 1", AD1923, "")</f>
        <v/>
      </c>
      <c r="AC1923" s="25" t="s">
        <v>18</v>
      </c>
      <c r="AD1923" s="25">
        <v>11</v>
      </c>
      <c r="AE1923" s="25">
        <v>2.6923691725228613E-2</v>
      </c>
      <c r="AF1923" s="25"/>
      <c r="AG1923" s="25"/>
      <c r="AH1923" s="25"/>
    </row>
    <row r="1924" spans="28:35" ht="13.5" thickBot="1" x14ac:dyDescent="0.25">
      <c r="AB1924" t="str">
        <f t="shared" si="50"/>
        <v/>
      </c>
    </row>
    <row r="1925" spans="28:35" x14ac:dyDescent="0.2">
      <c r="AB1925" t="str">
        <f t="shared" si="50"/>
        <v/>
      </c>
      <c r="AC1925" s="26"/>
      <c r="AD1925" s="26" t="s">
        <v>25</v>
      </c>
      <c r="AE1925" s="26" t="s">
        <v>13</v>
      </c>
      <c r="AF1925" s="26" t="s">
        <v>26</v>
      </c>
      <c r="AG1925" s="26" t="s">
        <v>27</v>
      </c>
      <c r="AH1925" s="26" t="s">
        <v>28</v>
      </c>
      <c r="AI1925" s="26" t="s">
        <v>29</v>
      </c>
    </row>
    <row r="1926" spans="28:35" x14ac:dyDescent="0.2">
      <c r="AB1926" t="str">
        <f t="shared" si="50"/>
        <v/>
      </c>
      <c r="AC1926" s="24" t="s">
        <v>19</v>
      </c>
      <c r="AD1926" s="24">
        <v>1.0335013869972271E-3</v>
      </c>
      <c r="AE1926" s="24">
        <v>6.0506084382516588E-3</v>
      </c>
      <c r="AF1926" s="24">
        <v>0.17080949751490784</v>
      </c>
      <c r="AG1926" s="24">
        <v>0.86778017458216006</v>
      </c>
      <c r="AH1926" s="24">
        <v>-1.2448096685376482E-2</v>
      </c>
      <c r="AI1926" s="24">
        <v>1.4515099459370935E-2</v>
      </c>
    </row>
    <row r="1927" spans="28:35" ht="13.5" thickBot="1" x14ac:dyDescent="0.25">
      <c r="AB1927">
        <f t="shared" si="50"/>
        <v>0.58923165858466775</v>
      </c>
      <c r="AC1927" s="25" t="s">
        <v>32</v>
      </c>
      <c r="AD1927" s="25">
        <v>0.58923165858466775</v>
      </c>
      <c r="AE1927" s="25">
        <v>8.2185505092919664E-2</v>
      </c>
      <c r="AF1927" s="25">
        <v>7.1695326069782892</v>
      </c>
      <c r="AG1927" s="25">
        <v>3.0336468038815569E-5</v>
      </c>
      <c r="AH1927" s="25">
        <v>0.40611090992853377</v>
      </c>
      <c r="AI1927" s="25">
        <v>0.77235240724080167</v>
      </c>
    </row>
    <row r="1928" spans="28:35" x14ac:dyDescent="0.2">
      <c r="AB1928" t="str">
        <f t="shared" si="50"/>
        <v/>
      </c>
      <c r="AC1928" t="s">
        <v>8</v>
      </c>
    </row>
    <row r="1929" spans="28:35" ht="13.5" thickBot="1" x14ac:dyDescent="0.25">
      <c r="AB1929" t="str">
        <f t="shared" si="50"/>
        <v/>
      </c>
    </row>
    <row r="1930" spans="28:35" x14ac:dyDescent="0.2">
      <c r="AB1930" t="str">
        <f t="shared" si="50"/>
        <v/>
      </c>
      <c r="AC1930" s="27" t="s">
        <v>9</v>
      </c>
      <c r="AD1930" s="27"/>
    </row>
    <row r="1931" spans="28:35" x14ac:dyDescent="0.2">
      <c r="AB1931" t="str">
        <f t="shared" si="50"/>
        <v/>
      </c>
      <c r="AC1931" s="24" t="s">
        <v>10</v>
      </c>
      <c r="AD1931" s="24">
        <v>0.86154560828306215</v>
      </c>
    </row>
    <row r="1932" spans="28:35" x14ac:dyDescent="0.2">
      <c r="AB1932" t="str">
        <f t="shared" si="50"/>
        <v/>
      </c>
      <c r="AC1932" s="24" t="s">
        <v>11</v>
      </c>
      <c r="AD1932" s="24">
        <v>0.74226083515183161</v>
      </c>
    </row>
    <row r="1933" spans="28:35" x14ac:dyDescent="0.2">
      <c r="AB1933" t="str">
        <f t="shared" si="50"/>
        <v/>
      </c>
      <c r="AC1933" s="24" t="s">
        <v>12</v>
      </c>
      <c r="AD1933" s="24">
        <v>0.71648691866701475</v>
      </c>
    </row>
    <row r="1934" spans="28:35" x14ac:dyDescent="0.2">
      <c r="AB1934" t="str">
        <f t="shared" si="50"/>
        <v/>
      </c>
      <c r="AC1934" s="24" t="s">
        <v>13</v>
      </c>
      <c r="AD1934" s="24">
        <v>2.6304918666042596E-2</v>
      </c>
    </row>
    <row r="1935" spans="28:35" ht="13.5" thickBot="1" x14ac:dyDescent="0.25">
      <c r="AB1935" t="str">
        <f t="shared" si="50"/>
        <v/>
      </c>
      <c r="AC1935" s="25" t="s">
        <v>14</v>
      </c>
      <c r="AD1935" s="25">
        <v>12</v>
      </c>
    </row>
    <row r="1936" spans="28:35" x14ac:dyDescent="0.2">
      <c r="AB1936" t="str">
        <f t="shared" si="50"/>
        <v/>
      </c>
    </row>
    <row r="1937" spans="28:35" ht="13.5" thickBot="1" x14ac:dyDescent="0.25">
      <c r="AB1937" t="str">
        <f t="shared" si="50"/>
        <v/>
      </c>
      <c r="AC1937" t="s">
        <v>15</v>
      </c>
    </row>
    <row r="1938" spans="28:35" x14ac:dyDescent="0.2">
      <c r="AB1938" t="str">
        <f t="shared" si="50"/>
        <v/>
      </c>
      <c r="AC1938" s="26"/>
      <c r="AD1938" s="26" t="s">
        <v>20</v>
      </c>
      <c r="AE1938" s="26" t="s">
        <v>21</v>
      </c>
      <c r="AF1938" s="26" t="s">
        <v>22</v>
      </c>
      <c r="AG1938" s="26" t="s">
        <v>23</v>
      </c>
      <c r="AH1938" s="26" t="s">
        <v>24</v>
      </c>
    </row>
    <row r="1939" spans="28:35" x14ac:dyDescent="0.2">
      <c r="AB1939" t="str">
        <f t="shared" si="50"/>
        <v/>
      </c>
      <c r="AC1939" s="24" t="s">
        <v>16</v>
      </c>
      <c r="AD1939" s="24">
        <v>1</v>
      </c>
      <c r="AE1939" s="24">
        <v>1.9927373257801563E-2</v>
      </c>
      <c r="AF1939" s="24">
        <v>1.9927373257801563E-2</v>
      </c>
      <c r="AG1939" s="24">
        <v>28.798915197427991</v>
      </c>
      <c r="AH1939" s="24">
        <v>3.1611268780494593E-4</v>
      </c>
    </row>
    <row r="1940" spans="28:35" x14ac:dyDescent="0.2">
      <c r="AB1940" t="str">
        <f t="shared" si="50"/>
        <v/>
      </c>
      <c r="AC1940" s="24" t="s">
        <v>17</v>
      </c>
      <c r="AD1940" s="24">
        <v>10</v>
      </c>
      <c r="AE1940" s="24">
        <v>6.9194874602711634E-3</v>
      </c>
      <c r="AF1940" s="24">
        <v>6.9194874602711634E-4</v>
      </c>
      <c r="AG1940" s="24"/>
      <c r="AH1940" s="24"/>
    </row>
    <row r="1941" spans="28:35" ht="13.5" thickBot="1" x14ac:dyDescent="0.25">
      <c r="AB1941" t="str">
        <f t="shared" si="50"/>
        <v/>
      </c>
      <c r="AC1941" s="25" t="s">
        <v>18</v>
      </c>
      <c r="AD1941" s="25">
        <v>11</v>
      </c>
      <c r="AE1941" s="25">
        <v>2.6846860718072726E-2</v>
      </c>
      <c r="AF1941" s="25"/>
      <c r="AG1941" s="25"/>
      <c r="AH1941" s="25"/>
    </row>
    <row r="1942" spans="28:35" ht="13.5" thickBot="1" x14ac:dyDescent="0.25">
      <c r="AB1942" t="str">
        <f t="shared" si="50"/>
        <v/>
      </c>
    </row>
    <row r="1943" spans="28:35" x14ac:dyDescent="0.2">
      <c r="AB1943" t="str">
        <f t="shared" si="50"/>
        <v/>
      </c>
      <c r="AC1943" s="26"/>
      <c r="AD1943" s="26" t="s">
        <v>25</v>
      </c>
      <c r="AE1943" s="26" t="s">
        <v>13</v>
      </c>
      <c r="AF1943" s="26" t="s">
        <v>26</v>
      </c>
      <c r="AG1943" s="26" t="s">
        <v>27</v>
      </c>
      <c r="AH1943" s="26" t="s">
        <v>28</v>
      </c>
      <c r="AI1943" s="26" t="s">
        <v>29</v>
      </c>
    </row>
    <row r="1944" spans="28:35" x14ac:dyDescent="0.2">
      <c r="AB1944" t="str">
        <f t="shared" si="50"/>
        <v/>
      </c>
      <c r="AC1944" s="24" t="s">
        <v>19</v>
      </c>
      <c r="AD1944" s="24">
        <v>-2.4276232956129099E-3</v>
      </c>
      <c r="AE1944" s="24">
        <v>7.6135732130879286E-3</v>
      </c>
      <c r="AF1944" s="24">
        <v>-0.31885465965438708</v>
      </c>
      <c r="AG1944" s="24">
        <v>0.75639699204259847</v>
      </c>
      <c r="AH1944" s="24">
        <v>-1.9391724509721778E-2</v>
      </c>
      <c r="AI1944" s="24">
        <v>1.4536477918495959E-2</v>
      </c>
    </row>
    <row r="1945" spans="28:35" ht="13.5" thickBot="1" x14ac:dyDescent="0.25">
      <c r="AB1945">
        <f t="shared" si="50"/>
        <v>0.56588889954770205</v>
      </c>
      <c r="AC1945" s="25" t="s">
        <v>32</v>
      </c>
      <c r="AD1945" s="25">
        <v>0.56588889954770205</v>
      </c>
      <c r="AE1945" s="25">
        <v>0.10544915657429325</v>
      </c>
      <c r="AF1945" s="25">
        <v>5.366462074535514</v>
      </c>
      <c r="AG1945" s="25">
        <v>3.1611268780494463E-4</v>
      </c>
      <c r="AH1945" s="25">
        <v>0.3309334962170235</v>
      </c>
      <c r="AI1945" s="25">
        <v>0.8008443028783806</v>
      </c>
    </row>
    <row r="1946" spans="28:35" x14ac:dyDescent="0.2">
      <c r="AB1946" t="str">
        <f t="shared" si="50"/>
        <v/>
      </c>
      <c r="AC1946" t="s">
        <v>8</v>
      </c>
    </row>
    <row r="1947" spans="28:35" ht="13.5" thickBot="1" x14ac:dyDescent="0.25">
      <c r="AB1947" t="str">
        <f t="shared" si="50"/>
        <v/>
      </c>
    </row>
    <row r="1948" spans="28:35" x14ac:dyDescent="0.2">
      <c r="AB1948" t="str">
        <f t="shared" si="50"/>
        <v/>
      </c>
      <c r="AC1948" s="27" t="s">
        <v>9</v>
      </c>
      <c r="AD1948" s="27"/>
    </row>
    <row r="1949" spans="28:35" x14ac:dyDescent="0.2">
      <c r="AB1949" t="str">
        <f t="shared" si="50"/>
        <v/>
      </c>
      <c r="AC1949" s="24" t="s">
        <v>10</v>
      </c>
      <c r="AD1949" s="24">
        <v>0.85409981921419365</v>
      </c>
    </row>
    <row r="1950" spans="28:35" x14ac:dyDescent="0.2">
      <c r="AB1950" t="str">
        <f t="shared" si="50"/>
        <v/>
      </c>
      <c r="AC1950" s="24" t="s">
        <v>11</v>
      </c>
      <c r="AD1950" s="24">
        <v>0.72948650118171821</v>
      </c>
    </row>
    <row r="1951" spans="28:35" x14ac:dyDescent="0.2">
      <c r="AB1951" t="str">
        <f t="shared" si="50"/>
        <v/>
      </c>
      <c r="AC1951" s="24" t="s">
        <v>12</v>
      </c>
      <c r="AD1951" s="24">
        <v>0.70243515129988998</v>
      </c>
    </row>
    <row r="1952" spans="28:35" x14ac:dyDescent="0.2">
      <c r="AB1952" t="str">
        <f t="shared" si="50"/>
        <v/>
      </c>
      <c r="AC1952" s="24" t="s">
        <v>13</v>
      </c>
      <c r="AD1952" s="24">
        <v>2.6496034705142345E-2</v>
      </c>
    </row>
    <row r="1953" spans="28:35" ht="13.5" thickBot="1" x14ac:dyDescent="0.25">
      <c r="AB1953" t="str">
        <f t="shared" si="50"/>
        <v/>
      </c>
      <c r="AC1953" s="25" t="s">
        <v>14</v>
      </c>
      <c r="AD1953" s="25">
        <v>12</v>
      </c>
    </row>
    <row r="1954" spans="28:35" x14ac:dyDescent="0.2">
      <c r="AB1954" t="str">
        <f t="shared" si="50"/>
        <v/>
      </c>
    </row>
    <row r="1955" spans="28:35" ht="13.5" thickBot="1" x14ac:dyDescent="0.25">
      <c r="AB1955" t="str">
        <f t="shared" si="50"/>
        <v/>
      </c>
      <c r="AC1955" t="s">
        <v>15</v>
      </c>
    </row>
    <row r="1956" spans="28:35" x14ac:dyDescent="0.2">
      <c r="AB1956" t="str">
        <f t="shared" si="50"/>
        <v/>
      </c>
      <c r="AC1956" s="26"/>
      <c r="AD1956" s="26" t="s">
        <v>20</v>
      </c>
      <c r="AE1956" s="26" t="s">
        <v>21</v>
      </c>
      <c r="AF1956" s="26" t="s">
        <v>22</v>
      </c>
      <c r="AG1956" s="26" t="s">
        <v>23</v>
      </c>
      <c r="AH1956" s="26" t="s">
        <v>24</v>
      </c>
    </row>
    <row r="1957" spans="28:35" x14ac:dyDescent="0.2">
      <c r="AB1957" t="str">
        <f t="shared" si="50"/>
        <v/>
      </c>
      <c r="AC1957" s="24" t="s">
        <v>16</v>
      </c>
      <c r="AD1957" s="24">
        <v>1</v>
      </c>
      <c r="AE1957" s="24">
        <v>1.8931720591444635E-2</v>
      </c>
      <c r="AF1957" s="24">
        <v>1.8931720591444635E-2</v>
      </c>
      <c r="AG1957" s="24">
        <v>26.966731951212271</v>
      </c>
      <c r="AH1957" s="24">
        <v>4.0540755622479538E-4</v>
      </c>
    </row>
    <row r="1958" spans="28:35" x14ac:dyDescent="0.2">
      <c r="AB1958" t="str">
        <f t="shared" si="50"/>
        <v/>
      </c>
      <c r="AC1958" s="24" t="s">
        <v>17</v>
      </c>
      <c r="AD1958" s="24">
        <v>10</v>
      </c>
      <c r="AE1958" s="24">
        <v>7.0203985509610751E-3</v>
      </c>
      <c r="AF1958" s="24">
        <v>7.0203985509610753E-4</v>
      </c>
      <c r="AG1958" s="24"/>
      <c r="AH1958" s="24"/>
    </row>
    <row r="1959" spans="28:35" ht="13.5" thickBot="1" x14ac:dyDescent="0.25">
      <c r="AB1959" t="str">
        <f t="shared" si="50"/>
        <v/>
      </c>
      <c r="AC1959" s="25" t="s">
        <v>18</v>
      </c>
      <c r="AD1959" s="25">
        <v>11</v>
      </c>
      <c r="AE1959" s="25">
        <v>2.5952119142405711E-2</v>
      </c>
      <c r="AF1959" s="25"/>
      <c r="AG1959" s="25"/>
      <c r="AH1959" s="25"/>
    </row>
    <row r="1960" spans="28:35" ht="13.5" thickBot="1" x14ac:dyDescent="0.25">
      <c r="AB1960" t="str">
        <f t="shared" si="50"/>
        <v/>
      </c>
    </row>
    <row r="1961" spans="28:35" x14ac:dyDescent="0.2">
      <c r="AB1961" t="str">
        <f t="shared" si="50"/>
        <v/>
      </c>
      <c r="AC1961" s="26"/>
      <c r="AD1961" s="26" t="s">
        <v>25</v>
      </c>
      <c r="AE1961" s="26" t="s">
        <v>13</v>
      </c>
      <c r="AF1961" s="26" t="s">
        <v>26</v>
      </c>
      <c r="AG1961" s="26" t="s">
        <v>27</v>
      </c>
      <c r="AH1961" s="26" t="s">
        <v>28</v>
      </c>
      <c r="AI1961" s="26" t="s">
        <v>29</v>
      </c>
    </row>
    <row r="1962" spans="28:35" x14ac:dyDescent="0.2">
      <c r="AB1962" t="str">
        <f t="shared" si="50"/>
        <v/>
      </c>
      <c r="AC1962" s="24" t="s">
        <v>19</v>
      </c>
      <c r="AD1962" s="24">
        <v>-2.1497595387834027E-3</v>
      </c>
      <c r="AE1962" s="24">
        <v>7.6948281336637293E-3</v>
      </c>
      <c r="AF1962" s="24">
        <v>-0.27937720004148298</v>
      </c>
      <c r="AG1962" s="24">
        <v>0.78564838533561576</v>
      </c>
      <c r="AH1962" s="24">
        <v>-1.9294908029671945E-2</v>
      </c>
      <c r="AI1962" s="24">
        <v>1.4995388952105141E-2</v>
      </c>
    </row>
    <row r="1963" spans="28:35" ht="13.5" thickBot="1" x14ac:dyDescent="0.25">
      <c r="AB1963">
        <f t="shared" si="50"/>
        <v>0.56115427772738113</v>
      </c>
      <c r="AC1963" s="25" t="s">
        <v>32</v>
      </c>
      <c r="AD1963" s="25">
        <v>0.56115427772738113</v>
      </c>
      <c r="AE1963" s="25">
        <v>0.10806078516652494</v>
      </c>
      <c r="AF1963" s="25">
        <v>5.1929502165158752</v>
      </c>
      <c r="AG1963" s="25">
        <v>4.0540755622479549E-4</v>
      </c>
      <c r="AH1963" s="25">
        <v>0.32037980225642038</v>
      </c>
      <c r="AI1963" s="25">
        <v>0.80192875319834189</v>
      </c>
    </row>
    <row r="1964" spans="28:35" x14ac:dyDescent="0.2">
      <c r="AB1964" t="str">
        <f t="shared" si="50"/>
        <v/>
      </c>
      <c r="AC1964" t="s">
        <v>8</v>
      </c>
    </row>
    <row r="1965" spans="28:35" ht="13.5" thickBot="1" x14ac:dyDescent="0.25">
      <c r="AB1965" t="str">
        <f t="shared" si="50"/>
        <v/>
      </c>
    </row>
    <row r="1966" spans="28:35" x14ac:dyDescent="0.2">
      <c r="AB1966" t="str">
        <f t="shared" si="50"/>
        <v/>
      </c>
      <c r="AC1966" s="27" t="s">
        <v>9</v>
      </c>
      <c r="AD1966" s="27"/>
    </row>
    <row r="1967" spans="28:35" x14ac:dyDescent="0.2">
      <c r="AB1967" t="str">
        <f t="shared" si="50"/>
        <v/>
      </c>
      <c r="AC1967" s="24" t="s">
        <v>10</v>
      </c>
      <c r="AD1967" s="24">
        <v>0.81789735177679257</v>
      </c>
    </row>
    <row r="1968" spans="28:35" x14ac:dyDescent="0.2">
      <c r="AB1968" t="str">
        <f t="shared" si="50"/>
        <v/>
      </c>
      <c r="AC1968" s="24" t="s">
        <v>11</v>
      </c>
      <c r="AD1968" s="24">
        <v>0.66895607804349033</v>
      </c>
    </row>
    <row r="1969" spans="28:35" x14ac:dyDescent="0.2">
      <c r="AB1969" t="str">
        <f t="shared" si="50"/>
        <v/>
      </c>
      <c r="AC1969" s="24" t="s">
        <v>12</v>
      </c>
      <c r="AD1969" s="24">
        <v>0.63585168584783935</v>
      </c>
    </row>
    <row r="1970" spans="28:35" x14ac:dyDescent="0.2">
      <c r="AB1970" t="str">
        <f t="shared" si="50"/>
        <v/>
      </c>
      <c r="AC1970" s="24" t="s">
        <v>13</v>
      </c>
      <c r="AD1970" s="24">
        <v>2.735133814247525E-2</v>
      </c>
    </row>
    <row r="1971" spans="28:35" ht="13.5" thickBot="1" x14ac:dyDescent="0.25">
      <c r="AB1971" t="str">
        <f t="shared" si="50"/>
        <v/>
      </c>
      <c r="AC1971" s="25" t="s">
        <v>14</v>
      </c>
      <c r="AD1971" s="25">
        <v>12</v>
      </c>
    </row>
    <row r="1972" spans="28:35" x14ac:dyDescent="0.2">
      <c r="AB1972" t="str">
        <f t="shared" si="50"/>
        <v/>
      </c>
    </row>
    <row r="1973" spans="28:35" ht="13.5" thickBot="1" x14ac:dyDescent="0.25">
      <c r="AB1973" t="str">
        <f t="shared" si="50"/>
        <v/>
      </c>
      <c r="AC1973" t="s">
        <v>15</v>
      </c>
    </row>
    <row r="1974" spans="28:35" x14ac:dyDescent="0.2">
      <c r="AB1974" t="str">
        <f t="shared" si="50"/>
        <v/>
      </c>
      <c r="AC1974" s="26"/>
      <c r="AD1974" s="26" t="s">
        <v>20</v>
      </c>
      <c r="AE1974" s="26" t="s">
        <v>21</v>
      </c>
      <c r="AF1974" s="26" t="s">
        <v>22</v>
      </c>
      <c r="AG1974" s="26" t="s">
        <v>23</v>
      </c>
      <c r="AH1974" s="26" t="s">
        <v>24</v>
      </c>
    </row>
    <row r="1975" spans="28:35" x14ac:dyDescent="0.2">
      <c r="AB1975" t="str">
        <f t="shared" si="50"/>
        <v/>
      </c>
      <c r="AC1975" s="24" t="s">
        <v>16</v>
      </c>
      <c r="AD1975" s="24">
        <v>1</v>
      </c>
      <c r="AE1975" s="24">
        <v>1.5117122866981214E-2</v>
      </c>
      <c r="AF1975" s="24">
        <v>1.5117122866981214E-2</v>
      </c>
      <c r="AG1975" s="24">
        <v>20.207471990117771</v>
      </c>
      <c r="AH1975" s="24">
        <v>1.151489118959679E-3</v>
      </c>
    </row>
    <row r="1976" spans="28:35" x14ac:dyDescent="0.2">
      <c r="AB1976" t="str">
        <f t="shared" si="50"/>
        <v/>
      </c>
      <c r="AC1976" s="24" t="s">
        <v>17</v>
      </c>
      <c r="AD1976" s="24">
        <v>10</v>
      </c>
      <c r="AE1976" s="24">
        <v>7.4809569818402154E-3</v>
      </c>
      <c r="AF1976" s="24">
        <v>7.480956981840215E-4</v>
      </c>
      <c r="AG1976" s="24"/>
      <c r="AH1976" s="24"/>
    </row>
    <row r="1977" spans="28:35" ht="13.5" thickBot="1" x14ac:dyDescent="0.25">
      <c r="AB1977" t="str">
        <f t="shared" si="50"/>
        <v/>
      </c>
      <c r="AC1977" s="25" t="s">
        <v>18</v>
      </c>
      <c r="AD1977" s="25">
        <v>11</v>
      </c>
      <c r="AE1977" s="25">
        <v>2.259807984882143E-2</v>
      </c>
      <c r="AF1977" s="25"/>
      <c r="AG1977" s="25"/>
      <c r="AH1977" s="25"/>
    </row>
    <row r="1978" spans="28:35" ht="13.5" thickBot="1" x14ac:dyDescent="0.25">
      <c r="AB1978" t="str">
        <f t="shared" si="50"/>
        <v/>
      </c>
    </row>
    <row r="1979" spans="28:35" x14ac:dyDescent="0.2">
      <c r="AB1979" t="str">
        <f t="shared" si="50"/>
        <v/>
      </c>
      <c r="AC1979" s="26"/>
      <c r="AD1979" s="26" t="s">
        <v>25</v>
      </c>
      <c r="AE1979" s="26" t="s">
        <v>13</v>
      </c>
      <c r="AF1979" s="26" t="s">
        <v>26</v>
      </c>
      <c r="AG1979" s="26" t="s">
        <v>27</v>
      </c>
      <c r="AH1979" s="26" t="s">
        <v>28</v>
      </c>
      <c r="AI1979" s="26" t="s">
        <v>29</v>
      </c>
    </row>
    <row r="1980" spans="28:35" x14ac:dyDescent="0.2">
      <c r="AB1980" t="str">
        <f t="shared" si="50"/>
        <v/>
      </c>
      <c r="AC1980" s="24" t="s">
        <v>19</v>
      </c>
      <c r="AD1980" s="24">
        <v>6.8800874753897434E-4</v>
      </c>
      <c r="AE1980" s="24">
        <v>8.2305192917452724E-3</v>
      </c>
      <c r="AF1980" s="24">
        <v>8.3592386233637378E-2</v>
      </c>
      <c r="AG1980" s="24">
        <v>0.93503022778164069</v>
      </c>
      <c r="AH1980" s="24">
        <v>-1.765073423188444E-2</v>
      </c>
      <c r="AI1980" s="24">
        <v>1.9026751726962391E-2</v>
      </c>
    </row>
    <row r="1981" spans="28:35" ht="13.5" thickBot="1" x14ac:dyDescent="0.25">
      <c r="AB1981">
        <f t="shared" si="50"/>
        <v>0.58084090897922702</v>
      </c>
      <c r="AC1981" s="25" t="s">
        <v>32</v>
      </c>
      <c r="AD1981" s="25">
        <v>0.58084090897922702</v>
      </c>
      <c r="AE1981" s="25">
        <v>0.12921151055260277</v>
      </c>
      <c r="AF1981" s="25">
        <v>4.495272181983843</v>
      </c>
      <c r="AG1981" s="25">
        <v>1.1514891189596764E-3</v>
      </c>
      <c r="AH1981" s="25">
        <v>0.2929396723727124</v>
      </c>
      <c r="AI1981" s="25">
        <v>0.86874214558574159</v>
      </c>
    </row>
    <row r="1982" spans="28:35" x14ac:dyDescent="0.2">
      <c r="AB1982" t="str">
        <f t="shared" si="50"/>
        <v/>
      </c>
      <c r="AC1982" t="s">
        <v>8</v>
      </c>
    </row>
    <row r="1983" spans="28:35" ht="13.5" thickBot="1" x14ac:dyDescent="0.25">
      <c r="AB1983" t="str">
        <f t="shared" si="50"/>
        <v/>
      </c>
    </row>
    <row r="1984" spans="28:35" x14ac:dyDescent="0.2">
      <c r="AB1984" t="str">
        <f t="shared" si="50"/>
        <v/>
      </c>
      <c r="AC1984" s="27" t="s">
        <v>9</v>
      </c>
      <c r="AD1984" s="27"/>
    </row>
    <row r="1985" spans="28:35" x14ac:dyDescent="0.2">
      <c r="AB1985" t="str">
        <f t="shared" si="50"/>
        <v/>
      </c>
      <c r="AC1985" s="24" t="s">
        <v>10</v>
      </c>
      <c r="AD1985" s="24">
        <v>0.82429698074538538</v>
      </c>
    </row>
    <row r="1986" spans="28:35" x14ac:dyDescent="0.2">
      <c r="AB1986" t="str">
        <f t="shared" si="50"/>
        <v/>
      </c>
      <c r="AC1986" s="24" t="s">
        <v>11</v>
      </c>
      <c r="AD1986" s="24">
        <v>0.67946551246595832</v>
      </c>
    </row>
    <row r="1987" spans="28:35" x14ac:dyDescent="0.2">
      <c r="AB1987" t="str">
        <f t="shared" ref="AB1987:AB2050" si="51">IF(AC1987="X Variable 1", AD1987, "")</f>
        <v/>
      </c>
      <c r="AC1987" s="24" t="s">
        <v>12</v>
      </c>
      <c r="AD1987" s="24">
        <v>0.64741206371255422</v>
      </c>
    </row>
    <row r="1988" spans="28:35" x14ac:dyDescent="0.2">
      <c r="AB1988" t="str">
        <f t="shared" si="51"/>
        <v/>
      </c>
      <c r="AC1988" s="24" t="s">
        <v>13</v>
      </c>
      <c r="AD1988" s="24">
        <v>2.4659757127966475E-2</v>
      </c>
    </row>
    <row r="1989" spans="28:35" ht="13.5" thickBot="1" x14ac:dyDescent="0.25">
      <c r="AB1989" t="str">
        <f t="shared" si="51"/>
        <v/>
      </c>
      <c r="AC1989" s="25" t="s">
        <v>14</v>
      </c>
      <c r="AD1989" s="25">
        <v>12</v>
      </c>
    </row>
    <row r="1990" spans="28:35" x14ac:dyDescent="0.2">
      <c r="AB1990" t="str">
        <f t="shared" si="51"/>
        <v/>
      </c>
    </row>
    <row r="1991" spans="28:35" ht="13.5" thickBot="1" x14ac:dyDescent="0.25">
      <c r="AB1991" t="str">
        <f t="shared" si="51"/>
        <v/>
      </c>
      <c r="AC1991" t="s">
        <v>15</v>
      </c>
    </row>
    <row r="1992" spans="28:35" x14ac:dyDescent="0.2">
      <c r="AB1992" t="str">
        <f t="shared" si="51"/>
        <v/>
      </c>
      <c r="AC1992" s="26"/>
      <c r="AD1992" s="26" t="s">
        <v>20</v>
      </c>
      <c r="AE1992" s="26" t="s">
        <v>21</v>
      </c>
      <c r="AF1992" s="26" t="s">
        <v>22</v>
      </c>
      <c r="AG1992" s="26" t="s">
        <v>23</v>
      </c>
      <c r="AH1992" s="26" t="s">
        <v>24</v>
      </c>
    </row>
    <row r="1993" spans="28:35" x14ac:dyDescent="0.2">
      <c r="AB1993" t="str">
        <f t="shared" si="51"/>
        <v/>
      </c>
      <c r="AC1993" s="24" t="s">
        <v>16</v>
      </c>
      <c r="AD1993" s="24">
        <v>1</v>
      </c>
      <c r="AE1993" s="24">
        <v>1.2890514280338139E-2</v>
      </c>
      <c r="AF1993" s="24">
        <v>1.2890514280338139E-2</v>
      </c>
      <c r="AG1993" s="24">
        <v>21.197890988057782</v>
      </c>
      <c r="AH1993" s="24">
        <v>9.7396211155669832E-4</v>
      </c>
    </row>
    <row r="1994" spans="28:35" x14ac:dyDescent="0.2">
      <c r="AB1994" t="str">
        <f t="shared" si="51"/>
        <v/>
      </c>
      <c r="AC1994" s="24" t="s">
        <v>17</v>
      </c>
      <c r="AD1994" s="24">
        <v>10</v>
      </c>
      <c r="AE1994" s="24">
        <v>6.0810362161029339E-3</v>
      </c>
      <c r="AF1994" s="24">
        <v>6.0810362161029343E-4</v>
      </c>
      <c r="AG1994" s="24"/>
      <c r="AH1994" s="24"/>
    </row>
    <row r="1995" spans="28:35" ht="13.5" thickBot="1" x14ac:dyDescent="0.25">
      <c r="AB1995" t="str">
        <f t="shared" si="51"/>
        <v/>
      </c>
      <c r="AC1995" s="25" t="s">
        <v>18</v>
      </c>
      <c r="AD1995" s="25">
        <v>11</v>
      </c>
      <c r="AE1995" s="25">
        <v>1.8971550496441072E-2</v>
      </c>
      <c r="AF1995" s="25"/>
      <c r="AG1995" s="25"/>
      <c r="AH1995" s="25"/>
    </row>
    <row r="1996" spans="28:35" ht="13.5" thickBot="1" x14ac:dyDescent="0.25">
      <c r="AB1996" t="str">
        <f t="shared" si="51"/>
        <v/>
      </c>
    </row>
    <row r="1997" spans="28:35" x14ac:dyDescent="0.2">
      <c r="AB1997" t="str">
        <f t="shared" si="51"/>
        <v/>
      </c>
      <c r="AC1997" s="26"/>
      <c r="AD1997" s="26" t="s">
        <v>25</v>
      </c>
      <c r="AE1997" s="26" t="s">
        <v>13</v>
      </c>
      <c r="AF1997" s="26" t="s">
        <v>26</v>
      </c>
      <c r="AG1997" s="26" t="s">
        <v>27</v>
      </c>
      <c r="AH1997" s="26" t="s">
        <v>28</v>
      </c>
      <c r="AI1997" s="26" t="s">
        <v>29</v>
      </c>
    </row>
    <row r="1998" spans="28:35" x14ac:dyDescent="0.2">
      <c r="AB1998" t="str">
        <f t="shared" si="51"/>
        <v/>
      </c>
      <c r="AC1998" s="24" t="s">
        <v>19</v>
      </c>
      <c r="AD1998" s="24">
        <v>-4.1663261101597378E-3</v>
      </c>
      <c r="AE1998" s="24">
        <v>7.3309476712960864E-3</v>
      </c>
      <c r="AF1998" s="24">
        <v>-0.56832026321409357</v>
      </c>
      <c r="AG1998" s="24">
        <v>0.58235363171389654</v>
      </c>
      <c r="AH1998" s="24">
        <v>-2.0500698265065849E-2</v>
      </c>
      <c r="AI1998" s="24">
        <v>1.2168046044746375E-2</v>
      </c>
    </row>
    <row r="1999" spans="28:35" ht="13.5" thickBot="1" x14ac:dyDescent="0.25">
      <c r="AB1999">
        <f t="shared" si="51"/>
        <v>0.51164631418938733</v>
      </c>
      <c r="AC1999" s="25" t="s">
        <v>32</v>
      </c>
      <c r="AD1999" s="25">
        <v>0.51164631418938733</v>
      </c>
      <c r="AE1999" s="25">
        <v>0.11112800623666445</v>
      </c>
      <c r="AF1999" s="25">
        <v>4.6041167435304882</v>
      </c>
      <c r="AG1999" s="25">
        <v>9.7396211155669746E-4</v>
      </c>
      <c r="AH1999" s="25">
        <v>0.26403764310178124</v>
      </c>
      <c r="AI1999" s="25">
        <v>0.75925498527699342</v>
      </c>
    </row>
    <row r="2000" spans="28:35" x14ac:dyDescent="0.2">
      <c r="AB2000" t="str">
        <f t="shared" si="51"/>
        <v/>
      </c>
      <c r="AC2000" t="s">
        <v>8</v>
      </c>
    </row>
    <row r="2001" spans="28:35" ht="13.5" thickBot="1" x14ac:dyDescent="0.25">
      <c r="AB2001" t="str">
        <f t="shared" si="51"/>
        <v/>
      </c>
    </row>
    <row r="2002" spans="28:35" x14ac:dyDescent="0.2">
      <c r="AB2002" t="str">
        <f t="shared" si="51"/>
        <v/>
      </c>
      <c r="AC2002" s="27" t="s">
        <v>9</v>
      </c>
      <c r="AD2002" s="27"/>
    </row>
    <row r="2003" spans="28:35" x14ac:dyDescent="0.2">
      <c r="AB2003" t="str">
        <f t="shared" si="51"/>
        <v/>
      </c>
      <c r="AC2003" s="24" t="s">
        <v>10</v>
      </c>
      <c r="AD2003" s="24">
        <v>0.81998224508698192</v>
      </c>
    </row>
    <row r="2004" spans="28:35" x14ac:dyDescent="0.2">
      <c r="AB2004" t="str">
        <f t="shared" si="51"/>
        <v/>
      </c>
      <c r="AC2004" s="24" t="s">
        <v>11</v>
      </c>
      <c r="AD2004" s="24">
        <v>0.67237088225788721</v>
      </c>
    </row>
    <row r="2005" spans="28:35" x14ac:dyDescent="0.2">
      <c r="AB2005" t="str">
        <f t="shared" si="51"/>
        <v/>
      </c>
      <c r="AC2005" s="24" t="s">
        <v>12</v>
      </c>
      <c r="AD2005" s="24">
        <v>0.6396079704836759</v>
      </c>
    </row>
    <row r="2006" spans="28:35" x14ac:dyDescent="0.2">
      <c r="AB2006" t="str">
        <f t="shared" si="51"/>
        <v/>
      </c>
      <c r="AC2006" s="24" t="s">
        <v>13</v>
      </c>
      <c r="AD2006" s="24">
        <v>2.5190497386433055E-2</v>
      </c>
    </row>
    <row r="2007" spans="28:35" ht="13.5" thickBot="1" x14ac:dyDescent="0.25">
      <c r="AB2007" t="str">
        <f t="shared" si="51"/>
        <v/>
      </c>
      <c r="AC2007" s="25" t="s">
        <v>14</v>
      </c>
      <c r="AD2007" s="25">
        <v>12</v>
      </c>
    </row>
    <row r="2008" spans="28:35" x14ac:dyDescent="0.2">
      <c r="AB2008" t="str">
        <f t="shared" si="51"/>
        <v/>
      </c>
    </row>
    <row r="2009" spans="28:35" ht="13.5" thickBot="1" x14ac:dyDescent="0.25">
      <c r="AB2009" t="str">
        <f t="shared" si="51"/>
        <v/>
      </c>
      <c r="AC2009" t="s">
        <v>15</v>
      </c>
    </row>
    <row r="2010" spans="28:35" x14ac:dyDescent="0.2">
      <c r="AB2010" t="str">
        <f t="shared" si="51"/>
        <v/>
      </c>
      <c r="AC2010" s="26"/>
      <c r="AD2010" s="26" t="s">
        <v>20</v>
      </c>
      <c r="AE2010" s="26" t="s">
        <v>21</v>
      </c>
      <c r="AF2010" s="26" t="s">
        <v>22</v>
      </c>
      <c r="AG2010" s="26" t="s">
        <v>23</v>
      </c>
      <c r="AH2010" s="26" t="s">
        <v>24</v>
      </c>
    </row>
    <row r="2011" spans="28:35" x14ac:dyDescent="0.2">
      <c r="AB2011" t="str">
        <f t="shared" si="51"/>
        <v/>
      </c>
      <c r="AC2011" s="24" t="s">
        <v>16</v>
      </c>
      <c r="AD2011" s="24">
        <v>1</v>
      </c>
      <c r="AE2011" s="24">
        <v>1.3022665658615127E-2</v>
      </c>
      <c r="AF2011" s="24">
        <v>1.3022665658615127E-2</v>
      </c>
      <c r="AG2011" s="24">
        <v>20.522317640495288</v>
      </c>
      <c r="AH2011" s="24">
        <v>1.0911260720621384E-3</v>
      </c>
    </row>
    <row r="2012" spans="28:35" x14ac:dyDescent="0.2">
      <c r="AB2012" t="str">
        <f t="shared" si="51"/>
        <v/>
      </c>
      <c r="AC2012" s="24" t="s">
        <v>17</v>
      </c>
      <c r="AD2012" s="24">
        <v>10</v>
      </c>
      <c r="AE2012" s="24">
        <v>6.3456115857589051E-3</v>
      </c>
      <c r="AF2012" s="24">
        <v>6.3456115857589055E-4</v>
      </c>
      <c r="AG2012" s="24"/>
      <c r="AH2012" s="24"/>
    </row>
    <row r="2013" spans="28:35" ht="13.5" thickBot="1" x14ac:dyDescent="0.25">
      <c r="AB2013" t="str">
        <f t="shared" si="51"/>
        <v/>
      </c>
      <c r="AC2013" s="25" t="s">
        <v>18</v>
      </c>
      <c r="AD2013" s="25">
        <v>11</v>
      </c>
      <c r="AE2013" s="25">
        <v>1.9368277244374031E-2</v>
      </c>
      <c r="AF2013" s="25"/>
      <c r="AG2013" s="25"/>
      <c r="AH2013" s="25"/>
    </row>
    <row r="2014" spans="28:35" ht="13.5" thickBot="1" x14ac:dyDescent="0.25">
      <c r="AB2014" t="str">
        <f t="shared" si="51"/>
        <v/>
      </c>
    </row>
    <row r="2015" spans="28:35" x14ac:dyDescent="0.2">
      <c r="AB2015" t="str">
        <f t="shared" si="51"/>
        <v/>
      </c>
      <c r="AC2015" s="26"/>
      <c r="AD2015" s="26" t="s">
        <v>25</v>
      </c>
      <c r="AE2015" s="26" t="s">
        <v>13</v>
      </c>
      <c r="AF2015" s="26" t="s">
        <v>26</v>
      </c>
      <c r="AG2015" s="26" t="s">
        <v>27</v>
      </c>
      <c r="AH2015" s="26" t="s">
        <v>28</v>
      </c>
      <c r="AI2015" s="26" t="s">
        <v>29</v>
      </c>
    </row>
    <row r="2016" spans="28:35" x14ac:dyDescent="0.2">
      <c r="AB2016" t="str">
        <f t="shared" si="51"/>
        <v/>
      </c>
      <c r="AC2016" s="24" t="s">
        <v>19</v>
      </c>
      <c r="AD2016" s="24">
        <v>-3.7655028851181077E-3</v>
      </c>
      <c r="AE2016" s="24">
        <v>7.4664750100977952E-3</v>
      </c>
      <c r="AF2016" s="24">
        <v>-0.50432136718137732</v>
      </c>
      <c r="AG2016" s="24">
        <v>0.62496112147220151</v>
      </c>
      <c r="AH2016" s="24">
        <v>-2.040184882137025E-2</v>
      </c>
      <c r="AI2016" s="24">
        <v>1.2870843051134034E-2</v>
      </c>
    </row>
    <row r="2017" spans="28:35" ht="13.5" thickBot="1" x14ac:dyDescent="0.25">
      <c r="AB2017">
        <f t="shared" si="51"/>
        <v>0.51772215396545018</v>
      </c>
      <c r="AC2017" s="25" t="s">
        <v>32</v>
      </c>
      <c r="AD2017" s="25">
        <v>0.51772215396545018</v>
      </c>
      <c r="AE2017" s="25">
        <v>0.11428350376450543</v>
      </c>
      <c r="AF2017" s="25">
        <v>4.5301564697585528</v>
      </c>
      <c r="AG2017" s="25">
        <v>1.0911260720621427E-3</v>
      </c>
      <c r="AH2017" s="25">
        <v>0.2630825950220414</v>
      </c>
      <c r="AI2017" s="25">
        <v>0.77236171290885891</v>
      </c>
    </row>
    <row r="2018" spans="28:35" x14ac:dyDescent="0.2">
      <c r="AB2018" t="str">
        <f t="shared" si="51"/>
        <v/>
      </c>
      <c r="AC2018" t="s">
        <v>8</v>
      </c>
    </row>
    <row r="2019" spans="28:35" ht="13.5" thickBot="1" x14ac:dyDescent="0.25">
      <c r="AB2019" t="str">
        <f t="shared" si="51"/>
        <v/>
      </c>
    </row>
    <row r="2020" spans="28:35" x14ac:dyDescent="0.2">
      <c r="AB2020" t="str">
        <f t="shared" si="51"/>
        <v/>
      </c>
      <c r="AC2020" s="27" t="s">
        <v>9</v>
      </c>
      <c r="AD2020" s="27"/>
    </row>
    <row r="2021" spans="28:35" x14ac:dyDescent="0.2">
      <c r="AB2021" t="str">
        <f t="shared" si="51"/>
        <v/>
      </c>
      <c r="AC2021" s="24" t="s">
        <v>10</v>
      </c>
      <c r="AD2021" s="24">
        <v>0.82191384235524612</v>
      </c>
    </row>
    <row r="2022" spans="28:35" x14ac:dyDescent="0.2">
      <c r="AB2022" t="str">
        <f t="shared" si="51"/>
        <v/>
      </c>
      <c r="AC2022" s="24" t="s">
        <v>11</v>
      </c>
      <c r="AD2022" s="24">
        <v>0.67554236425516434</v>
      </c>
    </row>
    <row r="2023" spans="28:35" x14ac:dyDescent="0.2">
      <c r="AB2023" t="str">
        <f t="shared" si="51"/>
        <v/>
      </c>
      <c r="AC2023" s="24" t="s">
        <v>12</v>
      </c>
      <c r="AD2023" s="24">
        <v>0.64309660068068075</v>
      </c>
    </row>
    <row r="2024" spans="28:35" x14ac:dyDescent="0.2">
      <c r="AB2024" t="str">
        <f t="shared" si="51"/>
        <v/>
      </c>
      <c r="AC2024" s="24" t="s">
        <v>13</v>
      </c>
      <c r="AD2024" s="24">
        <v>2.9307084787169146E-2</v>
      </c>
    </row>
    <row r="2025" spans="28:35" ht="13.5" thickBot="1" x14ac:dyDescent="0.25">
      <c r="AB2025" t="str">
        <f t="shared" si="51"/>
        <v/>
      </c>
      <c r="AC2025" s="25" t="s">
        <v>14</v>
      </c>
      <c r="AD2025" s="25">
        <v>12</v>
      </c>
    </row>
    <row r="2026" spans="28:35" x14ac:dyDescent="0.2">
      <c r="AB2026" t="str">
        <f t="shared" si="51"/>
        <v/>
      </c>
    </row>
    <row r="2027" spans="28:35" ht="13.5" thickBot="1" x14ac:dyDescent="0.25">
      <c r="AB2027" t="str">
        <f t="shared" si="51"/>
        <v/>
      </c>
      <c r="AC2027" t="s">
        <v>15</v>
      </c>
    </row>
    <row r="2028" spans="28:35" x14ac:dyDescent="0.2">
      <c r="AB2028" t="str">
        <f t="shared" si="51"/>
        <v/>
      </c>
      <c r="AC2028" s="26"/>
      <c r="AD2028" s="26" t="s">
        <v>20</v>
      </c>
      <c r="AE2028" s="26" t="s">
        <v>21</v>
      </c>
      <c r="AF2028" s="26" t="s">
        <v>22</v>
      </c>
      <c r="AG2028" s="26" t="s">
        <v>23</v>
      </c>
      <c r="AH2028" s="26" t="s">
        <v>24</v>
      </c>
    </row>
    <row r="2029" spans="28:35" x14ac:dyDescent="0.2">
      <c r="AB2029" t="str">
        <f t="shared" si="51"/>
        <v/>
      </c>
      <c r="AC2029" s="24" t="s">
        <v>16</v>
      </c>
      <c r="AD2029" s="24">
        <v>1</v>
      </c>
      <c r="AE2029" s="24">
        <v>1.7882977566386682E-2</v>
      </c>
      <c r="AF2029" s="24">
        <v>1.7882977566386682E-2</v>
      </c>
      <c r="AG2029" s="24">
        <v>20.820664698008013</v>
      </c>
      <c r="AH2029" s="24">
        <v>1.0374052618442292E-3</v>
      </c>
    </row>
    <row r="2030" spans="28:35" x14ac:dyDescent="0.2">
      <c r="AB2030" t="str">
        <f t="shared" si="51"/>
        <v/>
      </c>
      <c r="AC2030" s="24" t="s">
        <v>17</v>
      </c>
      <c r="AD2030" s="24">
        <v>10</v>
      </c>
      <c r="AE2030" s="24">
        <v>8.5890521872232107E-3</v>
      </c>
      <c r="AF2030" s="24">
        <v>8.5890521872232105E-4</v>
      </c>
      <c r="AG2030" s="24"/>
      <c r="AH2030" s="24"/>
    </row>
    <row r="2031" spans="28:35" ht="13.5" thickBot="1" x14ac:dyDescent="0.25">
      <c r="AB2031" t="str">
        <f t="shared" si="51"/>
        <v/>
      </c>
      <c r="AC2031" s="25" t="s">
        <v>18</v>
      </c>
      <c r="AD2031" s="25">
        <v>11</v>
      </c>
      <c r="AE2031" s="25">
        <v>2.6472029753609891E-2</v>
      </c>
      <c r="AF2031" s="25"/>
      <c r="AG2031" s="25"/>
      <c r="AH2031" s="25"/>
    </row>
    <row r="2032" spans="28:35" ht="13.5" thickBot="1" x14ac:dyDescent="0.25">
      <c r="AB2032" t="str">
        <f t="shared" si="51"/>
        <v/>
      </c>
    </row>
    <row r="2033" spans="28:35" x14ac:dyDescent="0.2">
      <c r="AB2033" t="str">
        <f t="shared" si="51"/>
        <v/>
      </c>
      <c r="AC2033" s="26"/>
      <c r="AD2033" s="26" t="s">
        <v>25</v>
      </c>
      <c r="AE2033" s="26" t="s">
        <v>13</v>
      </c>
      <c r="AF2033" s="26" t="s">
        <v>26</v>
      </c>
      <c r="AG2033" s="26" t="s">
        <v>27</v>
      </c>
      <c r="AH2033" s="26" t="s">
        <v>28</v>
      </c>
      <c r="AI2033" s="26" t="s">
        <v>29</v>
      </c>
    </row>
    <row r="2034" spans="28:35" x14ac:dyDescent="0.2">
      <c r="AB2034" t="str">
        <f t="shared" si="51"/>
        <v/>
      </c>
      <c r="AC2034" s="24" t="s">
        <v>19</v>
      </c>
      <c r="AD2034" s="24">
        <v>-6.8823173463447183E-3</v>
      </c>
      <c r="AE2034" s="24">
        <v>9.1448754063469251E-3</v>
      </c>
      <c r="AF2034" s="24">
        <v>-0.75258732793320537</v>
      </c>
      <c r="AG2034" s="24">
        <v>0.46904333415832178</v>
      </c>
      <c r="AH2034" s="24">
        <v>-2.7258373061814011E-2</v>
      </c>
      <c r="AI2034" s="24">
        <v>1.3493738369124573E-2</v>
      </c>
    </row>
    <row r="2035" spans="28:35" ht="13.5" thickBot="1" x14ac:dyDescent="0.25">
      <c r="AB2035">
        <f t="shared" si="51"/>
        <v>0.58841464647373587</v>
      </c>
      <c r="AC2035" s="25" t="s">
        <v>32</v>
      </c>
      <c r="AD2035" s="25">
        <v>0.58841464647373587</v>
      </c>
      <c r="AE2035" s="25">
        <v>0.12895440421012036</v>
      </c>
      <c r="AF2035" s="25">
        <v>4.5629666553688519</v>
      </c>
      <c r="AG2035" s="25">
        <v>1.0374052618442309E-3</v>
      </c>
      <c r="AH2035" s="25">
        <v>0.30108627859713161</v>
      </c>
      <c r="AI2035" s="25">
        <v>0.87574301435034019</v>
      </c>
    </row>
    <row r="2036" spans="28:35" x14ac:dyDescent="0.2">
      <c r="AB2036" t="str">
        <f t="shared" si="51"/>
        <v/>
      </c>
      <c r="AC2036" t="s">
        <v>8</v>
      </c>
    </row>
    <row r="2037" spans="28:35" ht="13.5" thickBot="1" x14ac:dyDescent="0.25">
      <c r="AB2037" t="str">
        <f t="shared" si="51"/>
        <v/>
      </c>
    </row>
    <row r="2038" spans="28:35" x14ac:dyDescent="0.2">
      <c r="AB2038" t="str">
        <f t="shared" si="51"/>
        <v/>
      </c>
      <c r="AC2038" s="27" t="s">
        <v>9</v>
      </c>
      <c r="AD2038" s="27"/>
    </row>
    <row r="2039" spans="28:35" x14ac:dyDescent="0.2">
      <c r="AB2039" t="str">
        <f t="shared" si="51"/>
        <v/>
      </c>
      <c r="AC2039" s="24" t="s">
        <v>10</v>
      </c>
      <c r="AD2039" s="24">
        <v>0.82334405076309691</v>
      </c>
    </row>
    <row r="2040" spans="28:35" x14ac:dyDescent="0.2">
      <c r="AB2040" t="str">
        <f t="shared" si="51"/>
        <v/>
      </c>
      <c r="AC2040" s="24" t="s">
        <v>11</v>
      </c>
      <c r="AD2040" s="24">
        <v>0.67789542592698515</v>
      </c>
    </row>
    <row r="2041" spans="28:35" x14ac:dyDescent="0.2">
      <c r="AB2041" t="str">
        <f t="shared" si="51"/>
        <v/>
      </c>
      <c r="AC2041" s="24" t="s">
        <v>12</v>
      </c>
      <c r="AD2041" s="24">
        <v>0.6456849685196836</v>
      </c>
    </row>
    <row r="2042" spans="28:35" x14ac:dyDescent="0.2">
      <c r="AB2042" t="str">
        <f t="shared" si="51"/>
        <v/>
      </c>
      <c r="AC2042" s="24" t="s">
        <v>13</v>
      </c>
      <c r="AD2042" s="24">
        <v>3.7699082505931118E-2</v>
      </c>
    </row>
    <row r="2043" spans="28:35" ht="13.5" thickBot="1" x14ac:dyDescent="0.25">
      <c r="AB2043" t="str">
        <f t="shared" si="51"/>
        <v/>
      </c>
      <c r="AC2043" s="25" t="s">
        <v>14</v>
      </c>
      <c r="AD2043" s="25">
        <v>12</v>
      </c>
    </row>
    <row r="2044" spans="28:35" x14ac:dyDescent="0.2">
      <c r="AB2044" t="str">
        <f t="shared" si="51"/>
        <v/>
      </c>
    </row>
    <row r="2045" spans="28:35" ht="13.5" thickBot="1" x14ac:dyDescent="0.25">
      <c r="AB2045" t="str">
        <f t="shared" si="51"/>
        <v/>
      </c>
      <c r="AC2045" t="s">
        <v>15</v>
      </c>
    </row>
    <row r="2046" spans="28:35" x14ac:dyDescent="0.2">
      <c r="AB2046" t="str">
        <f t="shared" si="51"/>
        <v/>
      </c>
      <c r="AC2046" s="26"/>
      <c r="AD2046" s="26" t="s">
        <v>20</v>
      </c>
      <c r="AE2046" s="26" t="s">
        <v>21</v>
      </c>
      <c r="AF2046" s="26" t="s">
        <v>22</v>
      </c>
      <c r="AG2046" s="26" t="s">
        <v>23</v>
      </c>
      <c r="AH2046" s="26" t="s">
        <v>24</v>
      </c>
    </row>
    <row r="2047" spans="28:35" x14ac:dyDescent="0.2">
      <c r="AB2047" t="str">
        <f t="shared" si="51"/>
        <v/>
      </c>
      <c r="AC2047" s="24" t="s">
        <v>16</v>
      </c>
      <c r="AD2047" s="24">
        <v>1</v>
      </c>
      <c r="AE2047" s="24">
        <v>2.9910754825374263E-2</v>
      </c>
      <c r="AF2047" s="24">
        <v>2.9910754825374263E-2</v>
      </c>
      <c r="AG2047" s="24">
        <v>21.045818050796115</v>
      </c>
      <c r="AH2047" s="24">
        <v>9.9896073382922928E-4</v>
      </c>
    </row>
    <row r="2048" spans="28:35" x14ac:dyDescent="0.2">
      <c r="AB2048" t="str">
        <f t="shared" si="51"/>
        <v/>
      </c>
      <c r="AC2048" s="24" t="s">
        <v>17</v>
      </c>
      <c r="AD2048" s="24">
        <v>10</v>
      </c>
      <c r="AE2048" s="24">
        <v>1.4212208217890019E-2</v>
      </c>
      <c r="AF2048" s="24">
        <v>1.4212208217890018E-3</v>
      </c>
      <c r="AG2048" s="24"/>
      <c r="AH2048" s="24"/>
    </row>
    <row r="2049" spans="28:35" ht="13.5" thickBot="1" x14ac:dyDescent="0.25">
      <c r="AB2049" t="str">
        <f t="shared" si="51"/>
        <v/>
      </c>
      <c r="AC2049" s="25" t="s">
        <v>18</v>
      </c>
      <c r="AD2049" s="25">
        <v>11</v>
      </c>
      <c r="AE2049" s="25">
        <v>4.4122963043264282E-2</v>
      </c>
      <c r="AF2049" s="25"/>
      <c r="AG2049" s="25"/>
      <c r="AH2049" s="25"/>
    </row>
    <row r="2050" spans="28:35" ht="13.5" thickBot="1" x14ac:dyDescent="0.25">
      <c r="AB2050" t="str">
        <f t="shared" si="51"/>
        <v/>
      </c>
    </row>
    <row r="2051" spans="28:35" x14ac:dyDescent="0.2">
      <c r="AB2051" t="str">
        <f t="shared" ref="AB2051:AB2114" si="52">IF(AC2051="X Variable 1", AD2051, "")</f>
        <v/>
      </c>
      <c r="AC2051" s="26"/>
      <c r="AD2051" s="26" t="s">
        <v>25</v>
      </c>
      <c r="AE2051" s="26" t="s">
        <v>13</v>
      </c>
      <c r="AF2051" s="26" t="s">
        <v>26</v>
      </c>
      <c r="AG2051" s="26" t="s">
        <v>27</v>
      </c>
      <c r="AH2051" s="26" t="s">
        <v>28</v>
      </c>
      <c r="AI2051" s="26" t="s">
        <v>29</v>
      </c>
    </row>
    <row r="2052" spans="28:35" x14ac:dyDescent="0.2">
      <c r="AB2052" t="str">
        <f t="shared" si="52"/>
        <v/>
      </c>
      <c r="AC2052" s="24" t="s">
        <v>19</v>
      </c>
      <c r="AD2052" s="24">
        <v>-1.192399098356578E-2</v>
      </c>
      <c r="AE2052" s="24">
        <v>1.2163754373597473E-2</v>
      </c>
      <c r="AF2052" s="24">
        <v>-0.98028870177187055</v>
      </c>
      <c r="AG2052" s="24">
        <v>0.35006420515785297</v>
      </c>
      <c r="AH2052" s="24">
        <v>-3.9026529379407413E-2</v>
      </c>
      <c r="AI2052" s="24">
        <v>1.5178547412275853E-2</v>
      </c>
    </row>
    <row r="2053" spans="28:35" ht="13.5" thickBot="1" x14ac:dyDescent="0.25">
      <c r="AB2053">
        <f t="shared" si="52"/>
        <v>0.7101191208649702</v>
      </c>
      <c r="AC2053" s="25" t="s">
        <v>32</v>
      </c>
      <c r="AD2053" s="25">
        <v>0.7101191208649702</v>
      </c>
      <c r="AE2053" s="25">
        <v>0.15479192494287822</v>
      </c>
      <c r="AF2053" s="25">
        <v>4.5875721303099013</v>
      </c>
      <c r="AG2053" s="25">
        <v>9.9896073382922798E-4</v>
      </c>
      <c r="AH2053" s="25">
        <v>0.36522115924246568</v>
      </c>
      <c r="AI2053" s="25">
        <v>1.0550170824874747</v>
      </c>
    </row>
    <row r="2054" spans="28:35" x14ac:dyDescent="0.2">
      <c r="AB2054" t="str">
        <f t="shared" si="52"/>
        <v/>
      </c>
      <c r="AC2054" t="s">
        <v>8</v>
      </c>
    </row>
    <row r="2055" spans="28:35" ht="13.5" thickBot="1" x14ac:dyDescent="0.25">
      <c r="AB2055" t="str">
        <f t="shared" si="52"/>
        <v/>
      </c>
    </row>
    <row r="2056" spans="28:35" x14ac:dyDescent="0.2">
      <c r="AB2056" t="str">
        <f t="shared" si="52"/>
        <v/>
      </c>
      <c r="AC2056" s="27" t="s">
        <v>9</v>
      </c>
      <c r="AD2056" s="27"/>
    </row>
    <row r="2057" spans="28:35" x14ac:dyDescent="0.2">
      <c r="AB2057" t="str">
        <f t="shared" si="52"/>
        <v/>
      </c>
      <c r="AC2057" s="24" t="s">
        <v>10</v>
      </c>
      <c r="AD2057" s="24">
        <v>0.81845202836150599</v>
      </c>
    </row>
    <row r="2058" spans="28:35" x14ac:dyDescent="0.2">
      <c r="AB2058" t="str">
        <f t="shared" si="52"/>
        <v/>
      </c>
      <c r="AC2058" s="24" t="s">
        <v>11</v>
      </c>
      <c r="AD2058" s="24">
        <v>0.66986372272906347</v>
      </c>
    </row>
    <row r="2059" spans="28:35" x14ac:dyDescent="0.2">
      <c r="AB2059" t="str">
        <f t="shared" si="52"/>
        <v/>
      </c>
      <c r="AC2059" s="24" t="s">
        <v>12</v>
      </c>
      <c r="AD2059" s="24">
        <v>0.63685009500196987</v>
      </c>
    </row>
    <row r="2060" spans="28:35" x14ac:dyDescent="0.2">
      <c r="AB2060" t="str">
        <f t="shared" si="52"/>
        <v/>
      </c>
      <c r="AC2060" s="24" t="s">
        <v>13</v>
      </c>
      <c r="AD2060" s="24">
        <v>3.9620994023363297E-2</v>
      </c>
    </row>
    <row r="2061" spans="28:35" ht="13.5" thickBot="1" x14ac:dyDescent="0.25">
      <c r="AB2061" t="str">
        <f t="shared" si="52"/>
        <v/>
      </c>
      <c r="AC2061" s="25" t="s">
        <v>14</v>
      </c>
      <c r="AD2061" s="25">
        <v>12</v>
      </c>
    </row>
    <row r="2062" spans="28:35" x14ac:dyDescent="0.2">
      <c r="AB2062" t="str">
        <f t="shared" si="52"/>
        <v/>
      </c>
    </row>
    <row r="2063" spans="28:35" ht="13.5" thickBot="1" x14ac:dyDescent="0.25">
      <c r="AB2063" t="str">
        <f t="shared" si="52"/>
        <v/>
      </c>
      <c r="AC2063" t="s">
        <v>15</v>
      </c>
    </row>
    <row r="2064" spans="28:35" x14ac:dyDescent="0.2">
      <c r="AB2064" t="str">
        <f t="shared" si="52"/>
        <v/>
      </c>
      <c r="AC2064" s="26"/>
      <c r="AD2064" s="26" t="s">
        <v>20</v>
      </c>
      <c r="AE2064" s="26" t="s">
        <v>21</v>
      </c>
      <c r="AF2064" s="26" t="s">
        <v>22</v>
      </c>
      <c r="AG2064" s="26" t="s">
        <v>23</v>
      </c>
      <c r="AH2064" s="26" t="s">
        <v>24</v>
      </c>
    </row>
    <row r="2065" spans="28:35" x14ac:dyDescent="0.2">
      <c r="AB2065" t="str">
        <f t="shared" si="52"/>
        <v/>
      </c>
      <c r="AC2065" s="24" t="s">
        <v>16</v>
      </c>
      <c r="AD2065" s="24">
        <v>1</v>
      </c>
      <c r="AE2065" s="24">
        <v>3.1852530707417046E-2</v>
      </c>
      <c r="AF2065" s="24">
        <v>3.1852530707417046E-2</v>
      </c>
      <c r="AG2065" s="24">
        <v>20.290521486050416</v>
      </c>
      <c r="AH2065" s="24">
        <v>1.1351848363040701E-3</v>
      </c>
    </row>
    <row r="2066" spans="28:35" x14ac:dyDescent="0.2">
      <c r="AB2066" t="str">
        <f t="shared" si="52"/>
        <v/>
      </c>
      <c r="AC2066" s="24" t="s">
        <v>17</v>
      </c>
      <c r="AD2066" s="24">
        <v>10</v>
      </c>
      <c r="AE2066" s="24">
        <v>1.5698231673993902E-2</v>
      </c>
      <c r="AF2066" s="24">
        <v>1.5698231673993903E-3</v>
      </c>
      <c r="AG2066" s="24"/>
      <c r="AH2066" s="24"/>
    </row>
    <row r="2067" spans="28:35" ht="13.5" thickBot="1" x14ac:dyDescent="0.25">
      <c r="AB2067" t="str">
        <f t="shared" si="52"/>
        <v/>
      </c>
      <c r="AC2067" s="25" t="s">
        <v>18</v>
      </c>
      <c r="AD2067" s="25">
        <v>11</v>
      </c>
      <c r="AE2067" s="25">
        <v>4.7550762381410948E-2</v>
      </c>
      <c r="AF2067" s="25"/>
      <c r="AG2067" s="25"/>
      <c r="AH2067" s="25"/>
    </row>
    <row r="2068" spans="28:35" ht="13.5" thickBot="1" x14ac:dyDescent="0.25">
      <c r="AB2068" t="str">
        <f t="shared" si="52"/>
        <v/>
      </c>
    </row>
    <row r="2069" spans="28:35" x14ac:dyDescent="0.2">
      <c r="AB2069" t="str">
        <f t="shared" si="52"/>
        <v/>
      </c>
      <c r="AC2069" s="26"/>
      <c r="AD2069" s="26" t="s">
        <v>25</v>
      </c>
      <c r="AE2069" s="26" t="s">
        <v>13</v>
      </c>
      <c r="AF2069" s="26" t="s">
        <v>26</v>
      </c>
      <c r="AG2069" s="26" t="s">
        <v>27</v>
      </c>
      <c r="AH2069" s="26" t="s">
        <v>28</v>
      </c>
      <c r="AI2069" s="26" t="s">
        <v>29</v>
      </c>
    </row>
    <row r="2070" spans="28:35" x14ac:dyDescent="0.2">
      <c r="AB2070" t="str">
        <f t="shared" si="52"/>
        <v/>
      </c>
      <c r="AC2070" s="24" t="s">
        <v>19</v>
      </c>
      <c r="AD2070" s="24">
        <v>-1.5141668021373678E-2</v>
      </c>
      <c r="AE2070" s="24">
        <v>1.2628538394061594E-2</v>
      </c>
      <c r="AF2070" s="24">
        <v>-1.1990039978414169</v>
      </c>
      <c r="AG2070" s="24">
        <v>0.25816635661128917</v>
      </c>
      <c r="AH2070" s="24">
        <v>-4.3279809930201814E-2</v>
      </c>
      <c r="AI2070" s="24">
        <v>1.2996473887454459E-2</v>
      </c>
    </row>
    <row r="2071" spans="28:35" ht="13.5" thickBot="1" x14ac:dyDescent="0.25">
      <c r="AB2071">
        <f t="shared" si="52"/>
        <v>0.77328231064048203</v>
      </c>
      <c r="AC2071" s="25" t="s">
        <v>32</v>
      </c>
      <c r="AD2071" s="25">
        <v>0.77328231064048203</v>
      </c>
      <c r="AE2071" s="25">
        <v>0.17166883940220223</v>
      </c>
      <c r="AF2071" s="25">
        <v>4.5045001372017319</v>
      </c>
      <c r="AG2071" s="25">
        <v>1.1351848363040681E-3</v>
      </c>
      <c r="AH2071" s="25">
        <v>0.39078023370223192</v>
      </c>
      <c r="AI2071" s="25">
        <v>1.1557843875787321</v>
      </c>
    </row>
    <row r="2072" spans="28:35" x14ac:dyDescent="0.2">
      <c r="AB2072" t="str">
        <f t="shared" si="52"/>
        <v/>
      </c>
      <c r="AC2072" t="s">
        <v>8</v>
      </c>
    </row>
    <row r="2073" spans="28:35" ht="13.5" thickBot="1" x14ac:dyDescent="0.25">
      <c r="AB2073" t="str">
        <f t="shared" si="52"/>
        <v/>
      </c>
    </row>
    <row r="2074" spans="28:35" x14ac:dyDescent="0.2">
      <c r="AB2074" t="str">
        <f t="shared" si="52"/>
        <v/>
      </c>
      <c r="AC2074" s="27" t="s">
        <v>9</v>
      </c>
      <c r="AD2074" s="27"/>
    </row>
    <row r="2075" spans="28:35" x14ac:dyDescent="0.2">
      <c r="AB2075" t="str">
        <f t="shared" si="52"/>
        <v/>
      </c>
      <c r="AC2075" s="24" t="s">
        <v>10</v>
      </c>
      <c r="AD2075" s="24">
        <v>0.81909818221446939</v>
      </c>
    </row>
    <row r="2076" spans="28:35" x14ac:dyDescent="0.2">
      <c r="AB2076" t="str">
        <f t="shared" si="52"/>
        <v/>
      </c>
      <c r="AC2076" s="24" t="s">
        <v>11</v>
      </c>
      <c r="AD2076" s="24">
        <v>0.67092183210704814</v>
      </c>
    </row>
    <row r="2077" spans="28:35" x14ac:dyDescent="0.2">
      <c r="AB2077" t="str">
        <f t="shared" si="52"/>
        <v/>
      </c>
      <c r="AC2077" s="24" t="s">
        <v>12</v>
      </c>
      <c r="AD2077" s="24">
        <v>0.63801401531775292</v>
      </c>
    </row>
    <row r="2078" spans="28:35" x14ac:dyDescent="0.2">
      <c r="AB2078" t="str">
        <f t="shared" si="52"/>
        <v/>
      </c>
      <c r="AC2078" s="24" t="s">
        <v>13</v>
      </c>
      <c r="AD2078" s="24">
        <v>3.9986418749963615E-2</v>
      </c>
    </row>
    <row r="2079" spans="28:35" ht="13.5" thickBot="1" x14ac:dyDescent="0.25">
      <c r="AB2079" t="str">
        <f t="shared" si="52"/>
        <v/>
      </c>
      <c r="AC2079" s="25" t="s">
        <v>14</v>
      </c>
      <c r="AD2079" s="25">
        <v>12</v>
      </c>
    </row>
    <row r="2080" spans="28:35" x14ac:dyDescent="0.2">
      <c r="AB2080" t="str">
        <f t="shared" si="52"/>
        <v/>
      </c>
    </row>
    <row r="2081" spans="28:35" ht="13.5" thickBot="1" x14ac:dyDescent="0.25">
      <c r="AB2081" t="str">
        <f t="shared" si="52"/>
        <v/>
      </c>
      <c r="AC2081" t="s">
        <v>15</v>
      </c>
    </row>
    <row r="2082" spans="28:35" x14ac:dyDescent="0.2">
      <c r="AB2082" t="str">
        <f t="shared" si="52"/>
        <v/>
      </c>
      <c r="AC2082" s="26"/>
      <c r="AD2082" s="26" t="s">
        <v>20</v>
      </c>
      <c r="AE2082" s="26" t="s">
        <v>21</v>
      </c>
      <c r="AF2082" s="26" t="s">
        <v>22</v>
      </c>
      <c r="AG2082" s="26" t="s">
        <v>23</v>
      </c>
      <c r="AH2082" s="26" t="s">
        <v>24</v>
      </c>
    </row>
    <row r="2083" spans="28:35" x14ac:dyDescent="0.2">
      <c r="AB2083" t="str">
        <f t="shared" si="52"/>
        <v/>
      </c>
      <c r="AC2083" s="24" t="s">
        <v>16</v>
      </c>
      <c r="AD2083" s="24">
        <v>1</v>
      </c>
      <c r="AE2083" s="24">
        <v>3.2598519233869971E-2</v>
      </c>
      <c r="AF2083" s="24">
        <v>3.2598519233869971E-2</v>
      </c>
      <c r="AG2083" s="24">
        <v>20.387916840636386</v>
      </c>
      <c r="AH2083" s="24">
        <v>1.1164164901416185E-3</v>
      </c>
    </row>
    <row r="2084" spans="28:35" x14ac:dyDescent="0.2">
      <c r="AB2084" t="str">
        <f t="shared" si="52"/>
        <v/>
      </c>
      <c r="AC2084" s="24" t="s">
        <v>17</v>
      </c>
      <c r="AD2084" s="24">
        <v>10</v>
      </c>
      <c r="AE2084" s="24">
        <v>1.5989136844474418E-2</v>
      </c>
      <c r="AF2084" s="24">
        <v>1.5989136844474418E-3</v>
      </c>
      <c r="AG2084" s="24"/>
      <c r="AH2084" s="24"/>
    </row>
    <row r="2085" spans="28:35" ht="13.5" thickBot="1" x14ac:dyDescent="0.25">
      <c r="AB2085" t="str">
        <f t="shared" si="52"/>
        <v/>
      </c>
      <c r="AC2085" s="25" t="s">
        <v>18</v>
      </c>
      <c r="AD2085" s="25">
        <v>11</v>
      </c>
      <c r="AE2085" s="25">
        <v>4.8587656078344393E-2</v>
      </c>
      <c r="AF2085" s="25"/>
      <c r="AG2085" s="25"/>
      <c r="AH2085" s="25"/>
    </row>
    <row r="2086" spans="28:35" ht="13.5" thickBot="1" x14ac:dyDescent="0.25">
      <c r="AB2086" t="str">
        <f t="shared" si="52"/>
        <v/>
      </c>
    </row>
    <row r="2087" spans="28:35" x14ac:dyDescent="0.2">
      <c r="AB2087" t="str">
        <f t="shared" si="52"/>
        <v/>
      </c>
      <c r="AC2087" s="26"/>
      <c r="AD2087" s="26" t="s">
        <v>25</v>
      </c>
      <c r="AE2087" s="26" t="s">
        <v>13</v>
      </c>
      <c r="AF2087" s="26" t="s">
        <v>26</v>
      </c>
      <c r="AG2087" s="26" t="s">
        <v>27</v>
      </c>
      <c r="AH2087" s="26" t="s">
        <v>28</v>
      </c>
      <c r="AI2087" s="26" t="s">
        <v>29</v>
      </c>
    </row>
    <row r="2088" spans="28:35" x14ac:dyDescent="0.2">
      <c r="AB2088" t="str">
        <f t="shared" si="52"/>
        <v/>
      </c>
      <c r="AC2088" s="24" t="s">
        <v>19</v>
      </c>
      <c r="AD2088" s="24">
        <v>-1.5985656465020731E-2</v>
      </c>
      <c r="AE2088" s="24">
        <v>1.2747528709554505E-2</v>
      </c>
      <c r="AF2088" s="24">
        <v>-1.2540200402168298</v>
      </c>
      <c r="AG2088" s="24">
        <v>0.23835615510605812</v>
      </c>
      <c r="AH2088" s="24">
        <v>-4.4388925364688137E-2</v>
      </c>
      <c r="AI2088" s="24">
        <v>1.2417612434646674E-2</v>
      </c>
    </row>
    <row r="2089" spans="28:35" ht="13.5" thickBot="1" x14ac:dyDescent="0.25">
      <c r="AB2089">
        <f t="shared" si="52"/>
        <v>0.78201247937192919</v>
      </c>
      <c r="AC2089" s="25" t="s">
        <v>32</v>
      </c>
      <c r="AD2089" s="25">
        <v>0.78201247937192919</v>
      </c>
      <c r="AE2089" s="25">
        <v>0.1731917724593898</v>
      </c>
      <c r="AF2089" s="25">
        <v>4.5152980898979846</v>
      </c>
      <c r="AG2089" s="25">
        <v>1.1164164901416179E-3</v>
      </c>
      <c r="AH2089" s="25">
        <v>0.3961170955327839</v>
      </c>
      <c r="AI2089" s="25">
        <v>1.1679078632110744</v>
      </c>
    </row>
    <row r="2090" spans="28:35" x14ac:dyDescent="0.2">
      <c r="AB2090" t="str">
        <f t="shared" si="52"/>
        <v/>
      </c>
      <c r="AC2090" t="s">
        <v>8</v>
      </c>
    </row>
    <row r="2091" spans="28:35" ht="13.5" thickBot="1" x14ac:dyDescent="0.25">
      <c r="AB2091" t="str">
        <f t="shared" si="52"/>
        <v/>
      </c>
    </row>
    <row r="2092" spans="28:35" x14ac:dyDescent="0.2">
      <c r="AB2092" t="str">
        <f t="shared" si="52"/>
        <v/>
      </c>
      <c r="AC2092" s="27" t="s">
        <v>9</v>
      </c>
      <c r="AD2092" s="27"/>
    </row>
    <row r="2093" spans="28:35" x14ac:dyDescent="0.2">
      <c r="AB2093" t="str">
        <f t="shared" si="52"/>
        <v/>
      </c>
      <c r="AC2093" s="24" t="s">
        <v>10</v>
      </c>
      <c r="AD2093" s="24">
        <v>0.83899851133104641</v>
      </c>
    </row>
    <row r="2094" spans="28:35" x14ac:dyDescent="0.2">
      <c r="AB2094" t="str">
        <f t="shared" si="52"/>
        <v/>
      </c>
      <c r="AC2094" s="24" t="s">
        <v>11</v>
      </c>
      <c r="AD2094" s="24">
        <v>0.70391850201571193</v>
      </c>
    </row>
    <row r="2095" spans="28:35" x14ac:dyDescent="0.2">
      <c r="AB2095" t="str">
        <f t="shared" si="52"/>
        <v/>
      </c>
      <c r="AC2095" s="24" t="s">
        <v>12</v>
      </c>
      <c r="AD2095" s="24">
        <v>0.67431035221728308</v>
      </c>
    </row>
    <row r="2096" spans="28:35" x14ac:dyDescent="0.2">
      <c r="AB2096" t="str">
        <f t="shared" si="52"/>
        <v/>
      </c>
      <c r="AC2096" s="24" t="s">
        <v>13</v>
      </c>
      <c r="AD2096" s="24">
        <v>3.9821556172523323E-2</v>
      </c>
    </row>
    <row r="2097" spans="28:35" ht="13.5" thickBot="1" x14ac:dyDescent="0.25">
      <c r="AB2097" t="str">
        <f t="shared" si="52"/>
        <v/>
      </c>
      <c r="AC2097" s="25" t="s">
        <v>14</v>
      </c>
      <c r="AD2097" s="25">
        <v>12</v>
      </c>
    </row>
    <row r="2098" spans="28:35" x14ac:dyDescent="0.2">
      <c r="AB2098" t="str">
        <f t="shared" si="52"/>
        <v/>
      </c>
    </row>
    <row r="2099" spans="28:35" ht="13.5" thickBot="1" x14ac:dyDescent="0.25">
      <c r="AB2099" t="str">
        <f t="shared" si="52"/>
        <v/>
      </c>
      <c r="AC2099" t="s">
        <v>15</v>
      </c>
    </row>
    <row r="2100" spans="28:35" x14ac:dyDescent="0.2">
      <c r="AB2100" t="str">
        <f t="shared" si="52"/>
        <v/>
      </c>
      <c r="AC2100" s="26"/>
      <c r="AD2100" s="26" t="s">
        <v>20</v>
      </c>
      <c r="AE2100" s="26" t="s">
        <v>21</v>
      </c>
      <c r="AF2100" s="26" t="s">
        <v>22</v>
      </c>
      <c r="AG2100" s="26" t="s">
        <v>23</v>
      </c>
      <c r="AH2100" s="26" t="s">
        <v>24</v>
      </c>
    </row>
    <row r="2101" spans="28:35" x14ac:dyDescent="0.2">
      <c r="AB2101" t="str">
        <f t="shared" si="52"/>
        <v/>
      </c>
      <c r="AC2101" s="24" t="s">
        <v>16</v>
      </c>
      <c r="AD2101" s="24">
        <v>1</v>
      </c>
      <c r="AE2101" s="24">
        <v>3.7700539621671518E-2</v>
      </c>
      <c r="AF2101" s="24">
        <v>3.7700539621671518E-2</v>
      </c>
      <c r="AG2101" s="24">
        <v>23.774484620213126</v>
      </c>
      <c r="AH2101" s="24">
        <v>6.4589034656754819E-4</v>
      </c>
    </row>
    <row r="2102" spans="28:35" x14ac:dyDescent="0.2">
      <c r="AB2102" t="str">
        <f t="shared" si="52"/>
        <v/>
      </c>
      <c r="AC2102" s="24" t="s">
        <v>17</v>
      </c>
      <c r="AD2102" s="24">
        <v>10</v>
      </c>
      <c r="AE2102" s="24">
        <v>1.5857563360014301E-2</v>
      </c>
      <c r="AF2102" s="24">
        <v>1.58575633600143E-3</v>
      </c>
      <c r="AG2102" s="24"/>
      <c r="AH2102" s="24"/>
    </row>
    <row r="2103" spans="28:35" ht="13.5" thickBot="1" x14ac:dyDescent="0.25">
      <c r="AB2103" t="str">
        <f t="shared" si="52"/>
        <v/>
      </c>
      <c r="AC2103" s="25" t="s">
        <v>18</v>
      </c>
      <c r="AD2103" s="25">
        <v>11</v>
      </c>
      <c r="AE2103" s="25">
        <v>5.3558102981685819E-2</v>
      </c>
      <c r="AF2103" s="25"/>
      <c r="AG2103" s="25"/>
      <c r="AH2103" s="25"/>
    </row>
    <row r="2104" spans="28:35" ht="13.5" thickBot="1" x14ac:dyDescent="0.25">
      <c r="AB2104" t="str">
        <f t="shared" si="52"/>
        <v/>
      </c>
    </row>
    <row r="2105" spans="28:35" x14ac:dyDescent="0.2">
      <c r="AB2105" t="str">
        <f t="shared" si="52"/>
        <v/>
      </c>
      <c r="AC2105" s="26"/>
      <c r="AD2105" s="26" t="s">
        <v>25</v>
      </c>
      <c r="AE2105" s="26" t="s">
        <v>13</v>
      </c>
      <c r="AF2105" s="26" t="s">
        <v>26</v>
      </c>
      <c r="AG2105" s="26" t="s">
        <v>27</v>
      </c>
      <c r="AH2105" s="26" t="s">
        <v>28</v>
      </c>
      <c r="AI2105" s="26" t="s">
        <v>29</v>
      </c>
    </row>
    <row r="2106" spans="28:35" x14ac:dyDescent="0.2">
      <c r="AB2106" t="str">
        <f t="shared" si="52"/>
        <v/>
      </c>
      <c r="AC2106" s="24" t="s">
        <v>19</v>
      </c>
      <c r="AD2106" s="24">
        <v>-1.4122379358423478E-2</v>
      </c>
      <c r="AE2106" s="24">
        <v>1.2086756382441307E-2</v>
      </c>
      <c r="AF2106" s="24">
        <v>-1.1684176392385441</v>
      </c>
      <c r="AG2106" s="24">
        <v>0.26973855926647849</v>
      </c>
      <c r="AH2106" s="24">
        <v>-4.1053355508956842E-2</v>
      </c>
      <c r="AI2106" s="24">
        <v>1.2808596792109885E-2</v>
      </c>
    </row>
    <row r="2107" spans="28:35" ht="13.5" thickBot="1" x14ac:dyDescent="0.25">
      <c r="AB2107">
        <f t="shared" si="52"/>
        <v>0.85954158811774384</v>
      </c>
      <c r="AC2107" s="25" t="s">
        <v>32</v>
      </c>
      <c r="AD2107" s="25">
        <v>0.85954158811774384</v>
      </c>
      <c r="AE2107" s="25">
        <v>0.17628336780515921</v>
      </c>
      <c r="AF2107" s="25">
        <v>4.8759085943250735</v>
      </c>
      <c r="AG2107" s="25">
        <v>6.458903465675509E-4</v>
      </c>
      <c r="AH2107" s="25">
        <v>0.4667576993820351</v>
      </c>
      <c r="AI2107" s="25">
        <v>1.2523254768534526</v>
      </c>
    </row>
    <row r="2108" spans="28:35" x14ac:dyDescent="0.2">
      <c r="AB2108" t="str">
        <f t="shared" si="52"/>
        <v/>
      </c>
      <c r="AC2108" t="s">
        <v>8</v>
      </c>
    </row>
    <row r="2109" spans="28:35" ht="13.5" thickBot="1" x14ac:dyDescent="0.25">
      <c r="AB2109" t="str">
        <f t="shared" si="52"/>
        <v/>
      </c>
    </row>
    <row r="2110" spans="28:35" x14ac:dyDescent="0.2">
      <c r="AB2110" t="str">
        <f t="shared" si="52"/>
        <v/>
      </c>
      <c r="AC2110" s="27" t="s">
        <v>9</v>
      </c>
      <c r="AD2110" s="27"/>
    </row>
    <row r="2111" spans="28:35" x14ac:dyDescent="0.2">
      <c r="AB2111" t="str">
        <f t="shared" si="52"/>
        <v/>
      </c>
      <c r="AC2111" s="24" t="s">
        <v>10</v>
      </c>
      <c r="AD2111" s="24">
        <v>0.84390011033929757</v>
      </c>
    </row>
    <row r="2112" spans="28:35" x14ac:dyDescent="0.2">
      <c r="AB2112" t="str">
        <f t="shared" si="52"/>
        <v/>
      </c>
      <c r="AC2112" s="24" t="s">
        <v>11</v>
      </c>
      <c r="AD2112" s="24">
        <v>0.7121673962306786</v>
      </c>
    </row>
    <row r="2113" spans="28:35" x14ac:dyDescent="0.2">
      <c r="AB2113" t="str">
        <f t="shared" si="52"/>
        <v/>
      </c>
      <c r="AC2113" s="24" t="s">
        <v>12</v>
      </c>
      <c r="AD2113" s="24">
        <v>0.68338413585374647</v>
      </c>
    </row>
    <row r="2114" spans="28:35" x14ac:dyDescent="0.2">
      <c r="AB2114" t="str">
        <f t="shared" si="52"/>
        <v/>
      </c>
      <c r="AC2114" s="24" t="s">
        <v>13</v>
      </c>
      <c r="AD2114" s="24">
        <v>3.9089158732045708E-2</v>
      </c>
    </row>
    <row r="2115" spans="28:35" ht="13.5" thickBot="1" x14ac:dyDescent="0.25">
      <c r="AB2115" t="str">
        <f t="shared" ref="AB2115:AB2178" si="53">IF(AC2115="X Variable 1", AD2115, "")</f>
        <v/>
      </c>
      <c r="AC2115" s="25" t="s">
        <v>14</v>
      </c>
      <c r="AD2115" s="25">
        <v>12</v>
      </c>
    </row>
    <row r="2116" spans="28:35" x14ac:dyDescent="0.2">
      <c r="AB2116" t="str">
        <f t="shared" si="53"/>
        <v/>
      </c>
    </row>
    <row r="2117" spans="28:35" ht="13.5" thickBot="1" x14ac:dyDescent="0.25">
      <c r="AB2117" t="str">
        <f t="shared" si="53"/>
        <v/>
      </c>
      <c r="AC2117" t="s">
        <v>15</v>
      </c>
    </row>
    <row r="2118" spans="28:35" x14ac:dyDescent="0.2">
      <c r="AB2118" t="str">
        <f t="shared" si="53"/>
        <v/>
      </c>
      <c r="AC2118" s="26"/>
      <c r="AD2118" s="26" t="s">
        <v>20</v>
      </c>
      <c r="AE2118" s="26" t="s">
        <v>21</v>
      </c>
      <c r="AF2118" s="26" t="s">
        <v>22</v>
      </c>
      <c r="AG2118" s="26" t="s">
        <v>23</v>
      </c>
      <c r="AH2118" s="26" t="s">
        <v>24</v>
      </c>
    </row>
    <row r="2119" spans="28:35" x14ac:dyDescent="0.2">
      <c r="AB2119" t="str">
        <f t="shared" si="53"/>
        <v/>
      </c>
      <c r="AC2119" s="24" t="s">
        <v>16</v>
      </c>
      <c r="AD2119" s="24">
        <v>1</v>
      </c>
      <c r="AE2119" s="24">
        <v>3.7805479299930556E-2</v>
      </c>
      <c r="AF2119" s="24">
        <v>3.7805479299930556E-2</v>
      </c>
      <c r="AG2119" s="24">
        <v>24.742415796698051</v>
      </c>
      <c r="AH2119" s="24">
        <v>5.5820816081955074E-4</v>
      </c>
    </row>
    <row r="2120" spans="28:35" x14ac:dyDescent="0.2">
      <c r="AB2120" t="str">
        <f t="shared" si="53"/>
        <v/>
      </c>
      <c r="AC2120" s="24" t="s">
        <v>17</v>
      </c>
      <c r="AD2120" s="24">
        <v>10</v>
      </c>
      <c r="AE2120" s="24">
        <v>1.5279623303790655E-2</v>
      </c>
      <c r="AF2120" s="24">
        <v>1.5279623303790656E-3</v>
      </c>
      <c r="AG2120" s="24"/>
      <c r="AH2120" s="24"/>
    </row>
    <row r="2121" spans="28:35" ht="13.5" thickBot="1" x14ac:dyDescent="0.25">
      <c r="AB2121" t="str">
        <f t="shared" si="53"/>
        <v/>
      </c>
      <c r="AC2121" s="25" t="s">
        <v>18</v>
      </c>
      <c r="AD2121" s="25">
        <v>11</v>
      </c>
      <c r="AE2121" s="25">
        <v>5.3085102603721207E-2</v>
      </c>
      <c r="AF2121" s="25"/>
      <c r="AG2121" s="25"/>
      <c r="AH2121" s="25"/>
    </row>
    <row r="2122" spans="28:35" ht="13.5" thickBot="1" x14ac:dyDescent="0.25">
      <c r="AB2122" t="str">
        <f t="shared" si="53"/>
        <v/>
      </c>
    </row>
    <row r="2123" spans="28:35" x14ac:dyDescent="0.2">
      <c r="AB2123" t="str">
        <f t="shared" si="53"/>
        <v/>
      </c>
      <c r="AC2123" s="26"/>
      <c r="AD2123" s="26" t="s">
        <v>25</v>
      </c>
      <c r="AE2123" s="26" t="s">
        <v>13</v>
      </c>
      <c r="AF2123" s="26" t="s">
        <v>26</v>
      </c>
      <c r="AG2123" s="26" t="s">
        <v>27</v>
      </c>
      <c r="AH2123" s="26" t="s">
        <v>28</v>
      </c>
      <c r="AI2123" s="26" t="s">
        <v>29</v>
      </c>
    </row>
    <row r="2124" spans="28:35" x14ac:dyDescent="0.2">
      <c r="AB2124" t="str">
        <f t="shared" si="53"/>
        <v/>
      </c>
      <c r="AC2124" s="24" t="s">
        <v>19</v>
      </c>
      <c r="AD2124" s="24">
        <v>-1.2010473082792928E-2</v>
      </c>
      <c r="AE2124" s="24">
        <v>1.2023939552296102E-2</v>
      </c>
      <c r="AF2124" s="24">
        <v>-0.99888002850940794</v>
      </c>
      <c r="AG2124" s="24">
        <v>0.34140941908407385</v>
      </c>
      <c r="AH2124" s="24">
        <v>-3.8801484589300682E-2</v>
      </c>
      <c r="AI2124" s="24">
        <v>1.4780538423714828E-2</v>
      </c>
    </row>
    <row r="2125" spans="28:35" ht="13.5" thickBot="1" x14ac:dyDescent="0.25">
      <c r="AB2125">
        <f t="shared" si="53"/>
        <v>0.89598777943610786</v>
      </c>
      <c r="AC2125" s="25" t="s">
        <v>32</v>
      </c>
      <c r="AD2125" s="25">
        <v>0.89598777943610786</v>
      </c>
      <c r="AE2125" s="25">
        <v>0.18012792070390407</v>
      </c>
      <c r="AF2125" s="25">
        <v>4.9741748860185915</v>
      </c>
      <c r="AG2125" s="25">
        <v>5.5820816081954912E-4</v>
      </c>
      <c r="AH2125" s="25">
        <v>0.49463769153583476</v>
      </c>
      <c r="AI2125" s="25">
        <v>1.2973378673363809</v>
      </c>
    </row>
    <row r="2126" spans="28:35" x14ac:dyDescent="0.2">
      <c r="AB2126" t="str">
        <f t="shared" si="53"/>
        <v/>
      </c>
      <c r="AC2126" t="s">
        <v>8</v>
      </c>
    </row>
    <row r="2127" spans="28:35" ht="13.5" thickBot="1" x14ac:dyDescent="0.25">
      <c r="AB2127" t="str">
        <f t="shared" si="53"/>
        <v/>
      </c>
    </row>
    <row r="2128" spans="28:35" x14ac:dyDescent="0.2">
      <c r="AB2128" t="str">
        <f t="shared" si="53"/>
        <v/>
      </c>
      <c r="AC2128" s="27" t="s">
        <v>9</v>
      </c>
      <c r="AD2128" s="27"/>
    </row>
    <row r="2129" spans="28:35" x14ac:dyDescent="0.2">
      <c r="AB2129" t="str">
        <f t="shared" si="53"/>
        <v/>
      </c>
      <c r="AC2129" s="24" t="s">
        <v>10</v>
      </c>
      <c r="AD2129" s="24">
        <v>0.80092191022830095</v>
      </c>
    </row>
    <row r="2130" spans="28:35" x14ac:dyDescent="0.2">
      <c r="AB2130" t="str">
        <f t="shared" si="53"/>
        <v/>
      </c>
      <c r="AC2130" s="24" t="s">
        <v>11</v>
      </c>
      <c r="AD2130" s="24">
        <v>0.64147590628375062</v>
      </c>
    </row>
    <row r="2131" spans="28:35" x14ac:dyDescent="0.2">
      <c r="AB2131" t="str">
        <f t="shared" si="53"/>
        <v/>
      </c>
      <c r="AC2131" s="24" t="s">
        <v>12</v>
      </c>
      <c r="AD2131" s="24">
        <v>0.60562349691212569</v>
      </c>
    </row>
    <row r="2132" spans="28:35" x14ac:dyDescent="0.2">
      <c r="AB2132" t="str">
        <f t="shared" si="53"/>
        <v/>
      </c>
      <c r="AC2132" s="24" t="s">
        <v>13</v>
      </c>
      <c r="AD2132" s="24">
        <v>4.3626172335930913E-2</v>
      </c>
    </row>
    <row r="2133" spans="28:35" ht="13.5" thickBot="1" x14ac:dyDescent="0.25">
      <c r="AB2133" t="str">
        <f t="shared" si="53"/>
        <v/>
      </c>
      <c r="AC2133" s="25" t="s">
        <v>14</v>
      </c>
      <c r="AD2133" s="25">
        <v>12</v>
      </c>
    </row>
    <row r="2134" spans="28:35" x14ac:dyDescent="0.2">
      <c r="AB2134" t="str">
        <f t="shared" si="53"/>
        <v/>
      </c>
    </row>
    <row r="2135" spans="28:35" ht="13.5" thickBot="1" x14ac:dyDescent="0.25">
      <c r="AB2135" t="str">
        <f t="shared" si="53"/>
        <v/>
      </c>
      <c r="AC2135" t="s">
        <v>15</v>
      </c>
    </row>
    <row r="2136" spans="28:35" x14ac:dyDescent="0.2">
      <c r="AB2136" t="str">
        <f t="shared" si="53"/>
        <v/>
      </c>
      <c r="AC2136" s="26"/>
      <c r="AD2136" s="26" t="s">
        <v>20</v>
      </c>
      <c r="AE2136" s="26" t="s">
        <v>21</v>
      </c>
      <c r="AF2136" s="26" t="s">
        <v>22</v>
      </c>
      <c r="AG2136" s="26" t="s">
        <v>23</v>
      </c>
      <c r="AH2136" s="26" t="s">
        <v>24</v>
      </c>
    </row>
    <row r="2137" spans="28:35" x14ac:dyDescent="0.2">
      <c r="AB2137" t="str">
        <f t="shared" si="53"/>
        <v/>
      </c>
      <c r="AC2137" s="24" t="s">
        <v>16</v>
      </c>
      <c r="AD2137" s="24">
        <v>1</v>
      </c>
      <c r="AE2137" s="24">
        <v>3.4053066270591355E-2</v>
      </c>
      <c r="AF2137" s="24">
        <v>3.4053066270591355E-2</v>
      </c>
      <c r="AG2137" s="24">
        <v>17.892128242612362</v>
      </c>
      <c r="AH2137" s="24">
        <v>1.7440445989374089E-3</v>
      </c>
    </row>
    <row r="2138" spans="28:35" x14ac:dyDescent="0.2">
      <c r="AB2138" t="str">
        <f t="shared" si="53"/>
        <v/>
      </c>
      <c r="AC2138" s="24" t="s">
        <v>17</v>
      </c>
      <c r="AD2138" s="24">
        <v>10</v>
      </c>
      <c r="AE2138" s="24">
        <v>1.9032429126843435E-2</v>
      </c>
      <c r="AF2138" s="24">
        <v>1.9032429126843436E-3</v>
      </c>
      <c r="AG2138" s="24"/>
      <c r="AH2138" s="24"/>
    </row>
    <row r="2139" spans="28:35" ht="13.5" thickBot="1" x14ac:dyDescent="0.25">
      <c r="AB2139" t="str">
        <f t="shared" si="53"/>
        <v/>
      </c>
      <c r="AC2139" s="25" t="s">
        <v>18</v>
      </c>
      <c r="AD2139" s="25">
        <v>11</v>
      </c>
      <c r="AE2139" s="25">
        <v>5.308549539743479E-2</v>
      </c>
      <c r="AF2139" s="25"/>
      <c r="AG2139" s="25"/>
      <c r="AH2139" s="25"/>
    </row>
    <row r="2140" spans="28:35" ht="13.5" thickBot="1" x14ac:dyDescent="0.25">
      <c r="AB2140" t="str">
        <f t="shared" si="53"/>
        <v/>
      </c>
    </row>
    <row r="2141" spans="28:35" x14ac:dyDescent="0.2">
      <c r="AB2141" t="str">
        <f t="shared" si="53"/>
        <v/>
      </c>
      <c r="AC2141" s="26"/>
      <c r="AD2141" s="26" t="s">
        <v>25</v>
      </c>
      <c r="AE2141" s="26" t="s">
        <v>13</v>
      </c>
      <c r="AF2141" s="26" t="s">
        <v>26</v>
      </c>
      <c r="AG2141" s="26" t="s">
        <v>27</v>
      </c>
      <c r="AH2141" s="26" t="s">
        <v>28</v>
      </c>
      <c r="AI2141" s="26" t="s">
        <v>29</v>
      </c>
    </row>
    <row r="2142" spans="28:35" x14ac:dyDescent="0.2">
      <c r="AB2142" t="str">
        <f t="shared" si="53"/>
        <v/>
      </c>
      <c r="AC2142" s="24" t="s">
        <v>19</v>
      </c>
      <c r="AD2142" s="24">
        <v>-1.1457380761259328E-2</v>
      </c>
      <c r="AE2142" s="24">
        <v>1.355581550348192E-2</v>
      </c>
      <c r="AF2142" s="24">
        <v>-0.84520040556146603</v>
      </c>
      <c r="AG2142" s="24">
        <v>0.41776243091174303</v>
      </c>
      <c r="AH2142" s="24">
        <v>-4.1661625181677119E-2</v>
      </c>
      <c r="AI2142" s="24">
        <v>1.8746863659158466E-2</v>
      </c>
    </row>
    <row r="2143" spans="28:35" ht="13.5" thickBot="1" x14ac:dyDescent="0.25">
      <c r="AB2143">
        <f t="shared" si="53"/>
        <v>0.80499569835784457</v>
      </c>
      <c r="AC2143" s="25" t="s">
        <v>32</v>
      </c>
      <c r="AD2143" s="25">
        <v>0.80499569835784457</v>
      </c>
      <c r="AE2143" s="25">
        <v>0.19031041595159512</v>
      </c>
      <c r="AF2143" s="25">
        <v>4.2299087747388082</v>
      </c>
      <c r="AG2143" s="25">
        <v>1.7440445989374074E-3</v>
      </c>
      <c r="AH2143" s="25">
        <v>0.38095759325993367</v>
      </c>
      <c r="AI2143" s="25">
        <v>1.2290338034557555</v>
      </c>
    </row>
    <row r="2144" spans="28:35" x14ac:dyDescent="0.2">
      <c r="AB2144" t="str">
        <f t="shared" si="53"/>
        <v/>
      </c>
      <c r="AC2144" t="s">
        <v>8</v>
      </c>
    </row>
    <row r="2145" spans="28:35" ht="13.5" thickBot="1" x14ac:dyDescent="0.25">
      <c r="AB2145" t="str">
        <f t="shared" si="53"/>
        <v/>
      </c>
    </row>
    <row r="2146" spans="28:35" x14ac:dyDescent="0.2">
      <c r="AB2146" t="str">
        <f t="shared" si="53"/>
        <v/>
      </c>
      <c r="AC2146" s="27" t="s">
        <v>9</v>
      </c>
      <c r="AD2146" s="27"/>
    </row>
    <row r="2147" spans="28:35" x14ac:dyDescent="0.2">
      <c r="AB2147" t="str">
        <f t="shared" si="53"/>
        <v/>
      </c>
      <c r="AC2147" s="24" t="s">
        <v>10</v>
      </c>
      <c r="AD2147" s="24">
        <v>0.82450556103650408</v>
      </c>
    </row>
    <row r="2148" spans="28:35" x14ac:dyDescent="0.2">
      <c r="AB2148" t="str">
        <f t="shared" si="53"/>
        <v/>
      </c>
      <c r="AC2148" s="24" t="s">
        <v>11</v>
      </c>
      <c r="AD2148" s="24">
        <v>0.67980942018012036</v>
      </c>
    </row>
    <row r="2149" spans="28:35" x14ac:dyDescent="0.2">
      <c r="AB2149" t="str">
        <f t="shared" si="53"/>
        <v/>
      </c>
      <c r="AC2149" s="24" t="s">
        <v>12</v>
      </c>
      <c r="AD2149" s="24">
        <v>0.64779036219813235</v>
      </c>
    </row>
    <row r="2150" spans="28:35" x14ac:dyDescent="0.2">
      <c r="AB2150" t="str">
        <f t="shared" si="53"/>
        <v/>
      </c>
      <c r="AC2150" s="24" t="s">
        <v>13</v>
      </c>
      <c r="AD2150" s="24">
        <v>4.1663815162136256E-2</v>
      </c>
    </row>
    <row r="2151" spans="28:35" ht="13.5" thickBot="1" x14ac:dyDescent="0.25">
      <c r="AB2151" t="str">
        <f t="shared" si="53"/>
        <v/>
      </c>
      <c r="AC2151" s="25" t="s">
        <v>14</v>
      </c>
      <c r="AD2151" s="25">
        <v>12</v>
      </c>
    </row>
    <row r="2152" spans="28:35" x14ac:dyDescent="0.2">
      <c r="AB2152" t="str">
        <f t="shared" si="53"/>
        <v/>
      </c>
    </row>
    <row r="2153" spans="28:35" ht="13.5" thickBot="1" x14ac:dyDescent="0.25">
      <c r="AB2153" t="str">
        <f t="shared" si="53"/>
        <v/>
      </c>
      <c r="AC2153" t="s">
        <v>15</v>
      </c>
    </row>
    <row r="2154" spans="28:35" x14ac:dyDescent="0.2">
      <c r="AB2154" t="str">
        <f t="shared" si="53"/>
        <v/>
      </c>
      <c r="AC2154" s="26"/>
      <c r="AD2154" s="26" t="s">
        <v>20</v>
      </c>
      <c r="AE2154" s="26" t="s">
        <v>21</v>
      </c>
      <c r="AF2154" s="26" t="s">
        <v>22</v>
      </c>
      <c r="AG2154" s="26" t="s">
        <v>23</v>
      </c>
      <c r="AH2154" s="26" t="s">
        <v>24</v>
      </c>
    </row>
    <row r="2155" spans="28:35" x14ac:dyDescent="0.2">
      <c r="AB2155" t="str">
        <f t="shared" si="53"/>
        <v/>
      </c>
      <c r="AC2155" s="24" t="s">
        <v>16</v>
      </c>
      <c r="AD2155" s="24">
        <v>1</v>
      </c>
      <c r="AE2155" s="24">
        <v>3.6855024093276109E-2</v>
      </c>
      <c r="AF2155" s="24">
        <v>3.6855024093276109E-2</v>
      </c>
      <c r="AG2155" s="24">
        <v>21.231399767055649</v>
      </c>
      <c r="AH2155" s="24">
        <v>9.6855530264023727E-4</v>
      </c>
    </row>
    <row r="2156" spans="28:35" x14ac:dyDescent="0.2">
      <c r="AB2156" t="str">
        <f t="shared" si="53"/>
        <v/>
      </c>
      <c r="AC2156" s="24" t="s">
        <v>17</v>
      </c>
      <c r="AD2156" s="24">
        <v>10</v>
      </c>
      <c r="AE2156" s="24">
        <v>1.735873493864655E-2</v>
      </c>
      <c r="AF2156" s="24">
        <v>1.7358734938646551E-3</v>
      </c>
      <c r="AG2156" s="24"/>
      <c r="AH2156" s="24"/>
    </row>
    <row r="2157" spans="28:35" ht="13.5" thickBot="1" x14ac:dyDescent="0.25">
      <c r="AB2157" t="str">
        <f t="shared" si="53"/>
        <v/>
      </c>
      <c r="AC2157" s="25" t="s">
        <v>18</v>
      </c>
      <c r="AD2157" s="25">
        <v>11</v>
      </c>
      <c r="AE2157" s="25">
        <v>5.4213759031922659E-2</v>
      </c>
      <c r="AF2157" s="25"/>
      <c r="AG2157" s="25"/>
      <c r="AH2157" s="25"/>
    </row>
    <row r="2158" spans="28:35" ht="13.5" thickBot="1" x14ac:dyDescent="0.25">
      <c r="AB2158" t="str">
        <f t="shared" si="53"/>
        <v/>
      </c>
    </row>
    <row r="2159" spans="28:35" x14ac:dyDescent="0.2">
      <c r="AB2159" t="str">
        <f t="shared" si="53"/>
        <v/>
      </c>
      <c r="AC2159" s="26"/>
      <c r="AD2159" s="26" t="s">
        <v>25</v>
      </c>
      <c r="AE2159" s="26" t="s">
        <v>13</v>
      </c>
      <c r="AF2159" s="26" t="s">
        <v>26</v>
      </c>
      <c r="AG2159" s="26" t="s">
        <v>27</v>
      </c>
      <c r="AH2159" s="26" t="s">
        <v>28</v>
      </c>
      <c r="AI2159" s="26" t="s">
        <v>29</v>
      </c>
    </row>
    <row r="2160" spans="28:35" x14ac:dyDescent="0.2">
      <c r="AB2160" t="str">
        <f t="shared" si="53"/>
        <v/>
      </c>
      <c r="AC2160" s="24" t="s">
        <v>19</v>
      </c>
      <c r="AD2160" s="24">
        <v>-1.4630679134838935E-3</v>
      </c>
      <c r="AE2160" s="24">
        <v>1.3529945826040141E-2</v>
      </c>
      <c r="AF2160" s="24">
        <v>-0.10813553374826003</v>
      </c>
      <c r="AG2160" s="24">
        <v>0.91602710840824764</v>
      </c>
      <c r="AH2160" s="24">
        <v>-3.1609671090530665E-2</v>
      </c>
      <c r="AI2160" s="24">
        <v>2.8683535263562876E-2</v>
      </c>
    </row>
    <row r="2161" spans="28:35" ht="13.5" thickBot="1" x14ac:dyDescent="0.25">
      <c r="AB2161">
        <f t="shared" si="53"/>
        <v>0.8775703580314862</v>
      </c>
      <c r="AC2161" s="25" t="s">
        <v>32</v>
      </c>
      <c r="AD2161" s="25">
        <v>0.8775703580314862</v>
      </c>
      <c r="AE2161" s="25">
        <v>0.19045511094673773</v>
      </c>
      <c r="AF2161" s="25">
        <v>4.6077543084517467</v>
      </c>
      <c r="AG2161" s="25">
        <v>9.6855530264023987E-4</v>
      </c>
      <c r="AH2161" s="25">
        <v>0.45320985233741967</v>
      </c>
      <c r="AI2161" s="25">
        <v>1.3019308637255527</v>
      </c>
    </row>
    <row r="2162" spans="28:35" x14ac:dyDescent="0.2">
      <c r="AB2162" t="str">
        <f t="shared" si="53"/>
        <v/>
      </c>
      <c r="AC2162" t="s">
        <v>8</v>
      </c>
    </row>
    <row r="2163" spans="28:35" ht="13.5" thickBot="1" x14ac:dyDescent="0.25">
      <c r="AB2163" t="str">
        <f t="shared" si="53"/>
        <v/>
      </c>
    </row>
    <row r="2164" spans="28:35" x14ac:dyDescent="0.2">
      <c r="AB2164" t="str">
        <f t="shared" si="53"/>
        <v/>
      </c>
      <c r="AC2164" s="27" t="s">
        <v>9</v>
      </c>
      <c r="AD2164" s="27"/>
    </row>
    <row r="2165" spans="28:35" x14ac:dyDescent="0.2">
      <c r="AB2165" t="str">
        <f t="shared" si="53"/>
        <v/>
      </c>
      <c r="AC2165" s="24" t="s">
        <v>10</v>
      </c>
      <c r="AD2165" s="24">
        <v>0.81574899453633021</v>
      </c>
    </row>
    <row r="2166" spans="28:35" x14ac:dyDescent="0.2">
      <c r="AB2166" t="str">
        <f t="shared" si="53"/>
        <v/>
      </c>
      <c r="AC2166" s="24" t="s">
        <v>11</v>
      </c>
      <c r="AD2166" s="24">
        <v>0.66544642208703364</v>
      </c>
    </row>
    <row r="2167" spans="28:35" x14ac:dyDescent="0.2">
      <c r="AB2167" t="str">
        <f t="shared" si="53"/>
        <v/>
      </c>
      <c r="AC2167" s="24" t="s">
        <v>12</v>
      </c>
      <c r="AD2167" s="24">
        <v>0.63199106429573704</v>
      </c>
    </row>
    <row r="2168" spans="28:35" x14ac:dyDescent="0.2">
      <c r="AB2168" t="str">
        <f t="shared" si="53"/>
        <v/>
      </c>
      <c r="AC2168" s="24" t="s">
        <v>13</v>
      </c>
      <c r="AD2168" s="24">
        <v>4.150657368416933E-2</v>
      </c>
    </row>
    <row r="2169" spans="28:35" ht="13.5" thickBot="1" x14ac:dyDescent="0.25">
      <c r="AB2169" t="str">
        <f t="shared" si="53"/>
        <v/>
      </c>
      <c r="AC2169" s="25" t="s">
        <v>14</v>
      </c>
      <c r="AD2169" s="25">
        <v>12</v>
      </c>
    </row>
    <row r="2170" spans="28:35" x14ac:dyDescent="0.2">
      <c r="AB2170" t="str">
        <f t="shared" si="53"/>
        <v/>
      </c>
    </row>
    <row r="2171" spans="28:35" ht="13.5" thickBot="1" x14ac:dyDescent="0.25">
      <c r="AB2171" t="str">
        <f t="shared" si="53"/>
        <v/>
      </c>
      <c r="AC2171" t="s">
        <v>15</v>
      </c>
    </row>
    <row r="2172" spans="28:35" x14ac:dyDescent="0.2">
      <c r="AB2172" t="str">
        <f t="shared" si="53"/>
        <v/>
      </c>
      <c r="AC2172" s="26"/>
      <c r="AD2172" s="26" t="s">
        <v>20</v>
      </c>
      <c r="AE2172" s="26" t="s">
        <v>21</v>
      </c>
      <c r="AF2172" s="26" t="s">
        <v>22</v>
      </c>
      <c r="AG2172" s="26" t="s">
        <v>23</v>
      </c>
      <c r="AH2172" s="26" t="s">
        <v>24</v>
      </c>
    </row>
    <row r="2173" spans="28:35" x14ac:dyDescent="0.2">
      <c r="AB2173" t="str">
        <f t="shared" si="53"/>
        <v/>
      </c>
      <c r="AC2173" s="24" t="s">
        <v>16</v>
      </c>
      <c r="AD2173" s="24">
        <v>1</v>
      </c>
      <c r="AE2173" s="24">
        <v>3.4267402382002057E-2</v>
      </c>
      <c r="AF2173" s="24">
        <v>3.4267402382002057E-2</v>
      </c>
      <c r="AG2173" s="24">
        <v>19.890578550624518</v>
      </c>
      <c r="AH2173" s="24">
        <v>1.2163468860976418E-3</v>
      </c>
    </row>
    <row r="2174" spans="28:35" x14ac:dyDescent="0.2">
      <c r="AB2174" t="str">
        <f t="shared" si="53"/>
        <v/>
      </c>
      <c r="AC2174" s="24" t="s">
        <v>17</v>
      </c>
      <c r="AD2174" s="24">
        <v>10</v>
      </c>
      <c r="AE2174" s="24">
        <v>1.7227956589993779E-2</v>
      </c>
      <c r="AF2174" s="24">
        <v>1.7227956589993779E-3</v>
      </c>
      <c r="AG2174" s="24"/>
      <c r="AH2174" s="24"/>
    </row>
    <row r="2175" spans="28:35" ht="13.5" thickBot="1" x14ac:dyDescent="0.25">
      <c r="AB2175" t="str">
        <f t="shared" si="53"/>
        <v/>
      </c>
      <c r="AC2175" s="25" t="s">
        <v>18</v>
      </c>
      <c r="AD2175" s="25">
        <v>11</v>
      </c>
      <c r="AE2175" s="25">
        <v>5.1495358971995836E-2</v>
      </c>
      <c r="AF2175" s="25"/>
      <c r="AG2175" s="25"/>
      <c r="AH2175" s="25"/>
    </row>
    <row r="2176" spans="28:35" ht="13.5" thickBot="1" x14ac:dyDescent="0.25">
      <c r="AB2176" t="str">
        <f t="shared" si="53"/>
        <v/>
      </c>
    </row>
    <row r="2177" spans="28:35" x14ac:dyDescent="0.2">
      <c r="AB2177" t="str">
        <f t="shared" si="53"/>
        <v/>
      </c>
      <c r="AC2177" s="26"/>
      <c r="AD2177" s="26" t="s">
        <v>25</v>
      </c>
      <c r="AE2177" s="26" t="s">
        <v>13</v>
      </c>
      <c r="AF2177" s="26" t="s">
        <v>26</v>
      </c>
      <c r="AG2177" s="26" t="s">
        <v>27</v>
      </c>
      <c r="AH2177" s="26" t="s">
        <v>28</v>
      </c>
      <c r="AI2177" s="26" t="s">
        <v>29</v>
      </c>
    </row>
    <row r="2178" spans="28:35" x14ac:dyDescent="0.2">
      <c r="AB2178" t="str">
        <f t="shared" si="53"/>
        <v/>
      </c>
      <c r="AC2178" s="24" t="s">
        <v>19</v>
      </c>
      <c r="AD2178" s="24">
        <v>-2.8851810103801834E-3</v>
      </c>
      <c r="AE2178" s="24">
        <v>1.3868202632186945E-2</v>
      </c>
      <c r="AF2178" s="24">
        <v>-0.20804289401453641</v>
      </c>
      <c r="AG2178" s="24">
        <v>0.83937146876380131</v>
      </c>
      <c r="AH2178" s="24">
        <v>-3.3785467449574016E-2</v>
      </c>
      <c r="AI2178" s="24">
        <v>2.801510542881365E-2</v>
      </c>
    </row>
    <row r="2179" spans="28:35" ht="13.5" thickBot="1" x14ac:dyDescent="0.25">
      <c r="AB2179">
        <f t="shared" ref="AB2179:AB2242" si="54">IF(AC2179="X Variable 1", AD2179, "")</f>
        <v>0.86598209196357634</v>
      </c>
      <c r="AC2179" s="25" t="s">
        <v>32</v>
      </c>
      <c r="AD2179" s="25">
        <v>0.86598209196357634</v>
      </c>
      <c r="AE2179" s="25">
        <v>0.19417137382336958</v>
      </c>
      <c r="AF2179" s="25">
        <v>4.4598854862680621</v>
      </c>
      <c r="AG2179" s="25">
        <v>1.2163468860976428E-3</v>
      </c>
      <c r="AH2179" s="25">
        <v>0.43334123513700273</v>
      </c>
      <c r="AI2179" s="25">
        <v>1.2986229487901499</v>
      </c>
    </row>
    <row r="2180" spans="28:35" x14ac:dyDescent="0.2">
      <c r="AB2180" t="str">
        <f t="shared" si="54"/>
        <v/>
      </c>
      <c r="AC2180" t="s">
        <v>8</v>
      </c>
    </row>
    <row r="2181" spans="28:35" ht="13.5" thickBot="1" x14ac:dyDescent="0.25">
      <c r="AB2181" t="str">
        <f t="shared" si="54"/>
        <v/>
      </c>
    </row>
    <row r="2182" spans="28:35" x14ac:dyDescent="0.2">
      <c r="AB2182" t="str">
        <f t="shared" si="54"/>
        <v/>
      </c>
      <c r="AC2182" s="27" t="s">
        <v>9</v>
      </c>
      <c r="AD2182" s="27"/>
    </row>
    <row r="2183" spans="28:35" x14ac:dyDescent="0.2">
      <c r="AB2183" t="str">
        <f t="shared" si="54"/>
        <v/>
      </c>
      <c r="AC2183" s="24" t="s">
        <v>10</v>
      </c>
      <c r="AD2183" s="24">
        <v>0.85884141997343466</v>
      </c>
    </row>
    <row r="2184" spans="28:35" x14ac:dyDescent="0.2">
      <c r="AB2184" t="str">
        <f t="shared" si="54"/>
        <v/>
      </c>
      <c r="AC2184" s="24" t="s">
        <v>11</v>
      </c>
      <c r="AD2184" s="24">
        <v>0.73760858466198564</v>
      </c>
    </row>
    <row r="2185" spans="28:35" x14ac:dyDescent="0.2">
      <c r="AB2185" t="str">
        <f t="shared" si="54"/>
        <v/>
      </c>
      <c r="AC2185" s="24" t="s">
        <v>12</v>
      </c>
      <c r="AD2185" s="24">
        <v>0.71136944312818429</v>
      </c>
    </row>
    <row r="2186" spans="28:35" x14ac:dyDescent="0.2">
      <c r="AB2186" t="str">
        <f t="shared" si="54"/>
        <v/>
      </c>
      <c r="AC2186" s="24" t="s">
        <v>13</v>
      </c>
      <c r="AD2186" s="24">
        <v>4.0431946810387344E-2</v>
      </c>
    </row>
    <row r="2187" spans="28:35" ht="13.5" thickBot="1" x14ac:dyDescent="0.25">
      <c r="AB2187" t="str">
        <f t="shared" si="54"/>
        <v/>
      </c>
      <c r="AC2187" s="25" t="s">
        <v>14</v>
      </c>
      <c r="AD2187" s="25">
        <v>12</v>
      </c>
    </row>
    <row r="2188" spans="28:35" x14ac:dyDescent="0.2">
      <c r="AB2188" t="str">
        <f t="shared" si="54"/>
        <v/>
      </c>
    </row>
    <row r="2189" spans="28:35" ht="13.5" thickBot="1" x14ac:dyDescent="0.25">
      <c r="AB2189" t="str">
        <f t="shared" si="54"/>
        <v/>
      </c>
      <c r="AC2189" t="s">
        <v>15</v>
      </c>
    </row>
    <row r="2190" spans="28:35" x14ac:dyDescent="0.2">
      <c r="AB2190" t="str">
        <f t="shared" si="54"/>
        <v/>
      </c>
      <c r="AC2190" s="26"/>
      <c r="AD2190" s="26" t="s">
        <v>20</v>
      </c>
      <c r="AE2190" s="26" t="s">
        <v>21</v>
      </c>
      <c r="AF2190" s="26" t="s">
        <v>22</v>
      </c>
      <c r="AG2190" s="26" t="s">
        <v>23</v>
      </c>
      <c r="AH2190" s="26" t="s">
        <v>24</v>
      </c>
    </row>
    <row r="2191" spans="28:35" x14ac:dyDescent="0.2">
      <c r="AB2191" t="str">
        <f t="shared" si="54"/>
        <v/>
      </c>
      <c r="AC2191" s="24" t="s">
        <v>16</v>
      </c>
      <c r="AD2191" s="24">
        <v>1</v>
      </c>
      <c r="AE2191" s="24">
        <v>4.5954246235981551E-2</v>
      </c>
      <c r="AF2191" s="24">
        <v>4.5954246235981551E-2</v>
      </c>
      <c r="AG2191" s="24">
        <v>28.111002934748964</v>
      </c>
      <c r="AH2191" s="24">
        <v>3.4655970195123415E-4</v>
      </c>
    </row>
    <row r="2192" spans="28:35" x14ac:dyDescent="0.2">
      <c r="AB2192" t="str">
        <f t="shared" si="54"/>
        <v/>
      </c>
      <c r="AC2192" s="24" t="s">
        <v>17</v>
      </c>
      <c r="AD2192" s="24">
        <v>10</v>
      </c>
      <c r="AE2192" s="24">
        <v>1.6347423228779911E-2</v>
      </c>
      <c r="AF2192" s="24">
        <v>1.6347423228779911E-3</v>
      </c>
      <c r="AG2192" s="24"/>
      <c r="AH2192" s="24"/>
    </row>
    <row r="2193" spans="28:35" ht="13.5" thickBot="1" x14ac:dyDescent="0.25">
      <c r="AB2193" t="str">
        <f t="shared" si="54"/>
        <v/>
      </c>
      <c r="AC2193" s="25" t="s">
        <v>18</v>
      </c>
      <c r="AD2193" s="25">
        <v>11</v>
      </c>
      <c r="AE2193" s="25">
        <v>6.2301669464761462E-2</v>
      </c>
      <c r="AF2193" s="25"/>
      <c r="AG2193" s="25"/>
      <c r="AH2193" s="25"/>
    </row>
    <row r="2194" spans="28:35" ht="13.5" thickBot="1" x14ac:dyDescent="0.25">
      <c r="AB2194" t="str">
        <f t="shared" si="54"/>
        <v/>
      </c>
    </row>
    <row r="2195" spans="28:35" x14ac:dyDescent="0.2">
      <c r="AB2195" t="str">
        <f t="shared" si="54"/>
        <v/>
      </c>
      <c r="AC2195" s="26"/>
      <c r="AD2195" s="26" t="s">
        <v>25</v>
      </c>
      <c r="AE2195" s="26" t="s">
        <v>13</v>
      </c>
      <c r="AF2195" s="26" t="s">
        <v>26</v>
      </c>
      <c r="AG2195" s="26" t="s">
        <v>27</v>
      </c>
      <c r="AH2195" s="26" t="s">
        <v>28</v>
      </c>
      <c r="AI2195" s="26" t="s">
        <v>29</v>
      </c>
    </row>
    <row r="2196" spans="28:35" x14ac:dyDescent="0.2">
      <c r="AB2196" t="str">
        <f t="shared" si="54"/>
        <v/>
      </c>
      <c r="AC2196" s="24" t="s">
        <v>19</v>
      </c>
      <c r="AD2196" s="24">
        <v>-6.7439341215992004E-3</v>
      </c>
      <c r="AE2196" s="24">
        <v>1.2367327676287789E-2</v>
      </c>
      <c r="AF2196" s="24">
        <v>-0.54530245321546122</v>
      </c>
      <c r="AG2196" s="24">
        <v>0.59749714650287422</v>
      </c>
      <c r="AH2196" s="24">
        <v>-3.4300062180884591E-2</v>
      </c>
      <c r="AI2196" s="24">
        <v>2.0812193937686189E-2</v>
      </c>
    </row>
    <row r="2197" spans="28:35" ht="13.5" thickBot="1" x14ac:dyDescent="0.25">
      <c r="AB2197">
        <f t="shared" si="54"/>
        <v>0.83955988861028075</v>
      </c>
      <c r="AC2197" s="25" t="s">
        <v>32</v>
      </c>
      <c r="AD2197" s="25">
        <v>0.83955988861028075</v>
      </c>
      <c r="AE2197" s="25">
        <v>0.15834833857042893</v>
      </c>
      <c r="AF2197" s="25">
        <v>5.3019810387013813</v>
      </c>
      <c r="AG2197" s="25">
        <v>3.4655970195123377E-4</v>
      </c>
      <c r="AH2197" s="25">
        <v>0.48673774223924116</v>
      </c>
      <c r="AI2197" s="25">
        <v>1.1923820349813203</v>
      </c>
    </row>
    <row r="2198" spans="28:35" x14ac:dyDescent="0.2">
      <c r="AB2198" t="str">
        <f t="shared" si="54"/>
        <v/>
      </c>
      <c r="AC2198" t="s">
        <v>8</v>
      </c>
    </row>
    <row r="2199" spans="28:35" ht="13.5" thickBot="1" x14ac:dyDescent="0.25">
      <c r="AB2199" t="str">
        <f t="shared" si="54"/>
        <v/>
      </c>
    </row>
    <row r="2200" spans="28:35" x14ac:dyDescent="0.2">
      <c r="AB2200" t="str">
        <f t="shared" si="54"/>
        <v/>
      </c>
      <c r="AC2200" s="27" t="s">
        <v>9</v>
      </c>
      <c r="AD2200" s="27"/>
    </row>
    <row r="2201" spans="28:35" x14ac:dyDescent="0.2">
      <c r="AB2201" t="str">
        <f t="shared" si="54"/>
        <v/>
      </c>
      <c r="AC2201" s="24" t="s">
        <v>10</v>
      </c>
      <c r="AD2201" s="24">
        <v>0.84096399652187404</v>
      </c>
    </row>
    <row r="2202" spans="28:35" x14ac:dyDescent="0.2">
      <c r="AB2202" t="str">
        <f t="shared" si="54"/>
        <v/>
      </c>
      <c r="AC2202" s="24" t="s">
        <v>11</v>
      </c>
      <c r="AD2202" s="24">
        <v>0.70722044344604262</v>
      </c>
    </row>
    <row r="2203" spans="28:35" x14ac:dyDescent="0.2">
      <c r="AB2203" t="str">
        <f t="shared" si="54"/>
        <v/>
      </c>
      <c r="AC2203" s="24" t="s">
        <v>12</v>
      </c>
      <c r="AD2203" s="24">
        <v>0.67794248779064692</v>
      </c>
    </row>
    <row r="2204" spans="28:35" x14ac:dyDescent="0.2">
      <c r="AB2204" t="str">
        <f t="shared" si="54"/>
        <v/>
      </c>
      <c r="AC2204" s="24" t="s">
        <v>13</v>
      </c>
      <c r="AD2204" s="24">
        <v>4.1386381161286893E-2</v>
      </c>
    </row>
    <row r="2205" spans="28:35" ht="13.5" thickBot="1" x14ac:dyDescent="0.25">
      <c r="AB2205" t="str">
        <f t="shared" si="54"/>
        <v/>
      </c>
      <c r="AC2205" s="25" t="s">
        <v>14</v>
      </c>
      <c r="AD2205" s="25">
        <v>12</v>
      </c>
    </row>
    <row r="2206" spans="28:35" x14ac:dyDescent="0.2">
      <c r="AB2206" t="str">
        <f t="shared" si="54"/>
        <v/>
      </c>
    </row>
    <row r="2207" spans="28:35" ht="13.5" thickBot="1" x14ac:dyDescent="0.25">
      <c r="AB2207" t="str">
        <f t="shared" si="54"/>
        <v/>
      </c>
      <c r="AC2207" t="s">
        <v>15</v>
      </c>
    </row>
    <row r="2208" spans="28:35" x14ac:dyDescent="0.2">
      <c r="AB2208" t="str">
        <f t="shared" si="54"/>
        <v/>
      </c>
      <c r="AC2208" s="26"/>
      <c r="AD2208" s="26" t="s">
        <v>20</v>
      </c>
      <c r="AE2208" s="26" t="s">
        <v>21</v>
      </c>
      <c r="AF2208" s="26" t="s">
        <v>22</v>
      </c>
      <c r="AG2208" s="26" t="s">
        <v>23</v>
      </c>
      <c r="AH2208" s="26" t="s">
        <v>24</v>
      </c>
    </row>
    <row r="2209" spans="28:35" x14ac:dyDescent="0.2">
      <c r="AB2209" t="str">
        <f t="shared" si="54"/>
        <v/>
      </c>
      <c r="AC2209" s="24" t="s">
        <v>16</v>
      </c>
      <c r="AD2209" s="24">
        <v>1</v>
      </c>
      <c r="AE2209" s="24">
        <v>4.1374138506290334E-2</v>
      </c>
      <c r="AF2209" s="24">
        <v>4.1374138506290334E-2</v>
      </c>
      <c r="AG2209" s="24">
        <v>24.155390211328044</v>
      </c>
      <c r="AH2209" s="24">
        <v>6.0953796946874449E-4</v>
      </c>
    </row>
    <row r="2210" spans="28:35" x14ac:dyDescent="0.2">
      <c r="AB2210" t="str">
        <f t="shared" si="54"/>
        <v/>
      </c>
      <c r="AC2210" s="24" t="s">
        <v>17</v>
      </c>
      <c r="AD2210" s="24">
        <v>10</v>
      </c>
      <c r="AE2210" s="24">
        <v>1.7128325456273231E-2</v>
      </c>
      <c r="AF2210" s="24">
        <v>1.7128325456273231E-3</v>
      </c>
      <c r="AG2210" s="24"/>
      <c r="AH2210" s="24"/>
    </row>
    <row r="2211" spans="28:35" ht="13.5" thickBot="1" x14ac:dyDescent="0.25">
      <c r="AB2211" t="str">
        <f t="shared" si="54"/>
        <v/>
      </c>
      <c r="AC2211" s="25" t="s">
        <v>18</v>
      </c>
      <c r="AD2211" s="25">
        <v>11</v>
      </c>
      <c r="AE2211" s="25">
        <v>5.8502463962563561E-2</v>
      </c>
      <c r="AF2211" s="25"/>
      <c r="AG2211" s="25"/>
      <c r="AH2211" s="25"/>
    </row>
    <row r="2212" spans="28:35" ht="13.5" thickBot="1" x14ac:dyDescent="0.25">
      <c r="AB2212" t="str">
        <f t="shared" si="54"/>
        <v/>
      </c>
    </row>
    <row r="2213" spans="28:35" x14ac:dyDescent="0.2">
      <c r="AB2213" t="str">
        <f t="shared" si="54"/>
        <v/>
      </c>
      <c r="AC2213" s="26"/>
      <c r="AD2213" s="26" t="s">
        <v>25</v>
      </c>
      <c r="AE2213" s="26" t="s">
        <v>13</v>
      </c>
      <c r="AF2213" s="26" t="s">
        <v>26</v>
      </c>
      <c r="AG2213" s="26" t="s">
        <v>27</v>
      </c>
      <c r="AH2213" s="26" t="s">
        <v>28</v>
      </c>
      <c r="AI2213" s="26" t="s">
        <v>29</v>
      </c>
    </row>
    <row r="2214" spans="28:35" x14ac:dyDescent="0.2">
      <c r="AB2214" t="str">
        <f t="shared" si="54"/>
        <v/>
      </c>
      <c r="AC2214" s="24" t="s">
        <v>19</v>
      </c>
      <c r="AD2214" s="24">
        <v>4.2391324344711229E-4</v>
      </c>
      <c r="AE2214" s="24">
        <v>1.365078971865291E-2</v>
      </c>
      <c r="AF2214" s="24">
        <v>3.105411863958776E-2</v>
      </c>
      <c r="AG2214" s="24">
        <v>0.97583743603261086</v>
      </c>
      <c r="AH2214" s="24">
        <v>-2.9991946952349531E-2</v>
      </c>
      <c r="AI2214" s="24">
        <v>3.0839773439243753E-2</v>
      </c>
    </row>
    <row r="2215" spans="28:35" ht="13.5" thickBot="1" x14ac:dyDescent="0.25">
      <c r="AB2215">
        <f t="shared" si="54"/>
        <v>0.88047881337701106</v>
      </c>
      <c r="AC2215" s="25" t="s">
        <v>32</v>
      </c>
      <c r="AD2215" s="25">
        <v>0.88047881337701106</v>
      </c>
      <c r="AE2215" s="25">
        <v>0.17914796588589937</v>
      </c>
      <c r="AF2215" s="25">
        <v>4.9148133445053706</v>
      </c>
      <c r="AG2215" s="25">
        <v>6.0953796946874319E-4</v>
      </c>
      <c r="AH2215" s="25">
        <v>0.48131220125776913</v>
      </c>
      <c r="AI2215" s="25">
        <v>1.279645425496253</v>
      </c>
    </row>
    <row r="2216" spans="28:35" x14ac:dyDescent="0.2">
      <c r="AB2216" t="str">
        <f t="shared" si="54"/>
        <v/>
      </c>
      <c r="AC2216" t="s">
        <v>8</v>
      </c>
    </row>
    <row r="2217" spans="28:35" ht="13.5" thickBot="1" x14ac:dyDescent="0.25">
      <c r="AB2217" t="str">
        <f t="shared" si="54"/>
        <v/>
      </c>
    </row>
    <row r="2218" spans="28:35" x14ac:dyDescent="0.2">
      <c r="AB2218" t="str">
        <f t="shared" si="54"/>
        <v/>
      </c>
      <c r="AC2218" s="27" t="s">
        <v>9</v>
      </c>
      <c r="AD2218" s="27"/>
    </row>
    <row r="2219" spans="28:35" x14ac:dyDescent="0.2">
      <c r="AB2219" t="str">
        <f t="shared" si="54"/>
        <v/>
      </c>
      <c r="AC2219" s="24" t="s">
        <v>10</v>
      </c>
      <c r="AD2219" s="24">
        <v>0.84620154792003854</v>
      </c>
    </row>
    <row r="2220" spans="28:35" x14ac:dyDescent="0.2">
      <c r="AB2220" t="str">
        <f t="shared" si="54"/>
        <v/>
      </c>
      <c r="AC2220" s="24" t="s">
        <v>11</v>
      </c>
      <c r="AD2220" s="24">
        <v>0.71605705970226929</v>
      </c>
    </row>
    <row r="2221" spans="28:35" x14ac:dyDescent="0.2">
      <c r="AB2221" t="str">
        <f t="shared" si="54"/>
        <v/>
      </c>
      <c r="AC2221" s="24" t="s">
        <v>12</v>
      </c>
      <c r="AD2221" s="24">
        <v>0.68766276567249629</v>
      </c>
    </row>
    <row r="2222" spans="28:35" x14ac:dyDescent="0.2">
      <c r="AB2222" t="str">
        <f t="shared" si="54"/>
        <v/>
      </c>
      <c r="AC2222" s="24" t="s">
        <v>13</v>
      </c>
      <c r="AD2222" s="24">
        <v>4.0228654911885729E-2</v>
      </c>
    </row>
    <row r="2223" spans="28:35" ht="13.5" thickBot="1" x14ac:dyDescent="0.25">
      <c r="AB2223" t="str">
        <f t="shared" si="54"/>
        <v/>
      </c>
      <c r="AC2223" s="25" t="s">
        <v>14</v>
      </c>
      <c r="AD2223" s="25">
        <v>12</v>
      </c>
    </row>
    <row r="2224" spans="28:35" x14ac:dyDescent="0.2">
      <c r="AB2224" t="str">
        <f t="shared" si="54"/>
        <v/>
      </c>
    </row>
    <row r="2225" spans="28:35" ht="13.5" thickBot="1" x14ac:dyDescent="0.25">
      <c r="AB2225" t="str">
        <f t="shared" si="54"/>
        <v/>
      </c>
      <c r="AC2225" t="s">
        <v>15</v>
      </c>
    </row>
    <row r="2226" spans="28:35" x14ac:dyDescent="0.2">
      <c r="AB2226" t="str">
        <f t="shared" si="54"/>
        <v/>
      </c>
      <c r="AC2226" s="26"/>
      <c r="AD2226" s="26" t="s">
        <v>20</v>
      </c>
      <c r="AE2226" s="26" t="s">
        <v>21</v>
      </c>
      <c r="AF2226" s="26" t="s">
        <v>22</v>
      </c>
      <c r="AG2226" s="26" t="s">
        <v>23</v>
      </c>
      <c r="AH2226" s="26" t="s">
        <v>24</v>
      </c>
    </row>
    <row r="2227" spans="28:35" x14ac:dyDescent="0.2">
      <c r="AB2227" t="str">
        <f t="shared" si="54"/>
        <v/>
      </c>
      <c r="AC2227" s="24" t="s">
        <v>16</v>
      </c>
      <c r="AD2227" s="24">
        <v>1</v>
      </c>
      <c r="AE2227" s="24">
        <v>4.0811971908169653E-2</v>
      </c>
      <c r="AF2227" s="24">
        <v>4.0811971908169653E-2</v>
      </c>
      <c r="AG2227" s="24">
        <v>25.21834347955409</v>
      </c>
      <c r="AH2227" s="24">
        <v>5.2037020519749033E-4</v>
      </c>
    </row>
    <row r="2228" spans="28:35" x14ac:dyDescent="0.2">
      <c r="AB2228" t="str">
        <f t="shared" si="54"/>
        <v/>
      </c>
      <c r="AC2228" s="24" t="s">
        <v>17</v>
      </c>
      <c r="AD2228" s="24">
        <v>10</v>
      </c>
      <c r="AE2228" s="24">
        <v>1.6183446760195879E-2</v>
      </c>
      <c r="AF2228" s="24">
        <v>1.6183446760195878E-3</v>
      </c>
      <c r="AG2228" s="24"/>
      <c r="AH2228" s="24"/>
    </row>
    <row r="2229" spans="28:35" ht="13.5" thickBot="1" x14ac:dyDescent="0.25">
      <c r="AB2229" t="str">
        <f t="shared" si="54"/>
        <v/>
      </c>
      <c r="AC2229" s="25" t="s">
        <v>18</v>
      </c>
      <c r="AD2229" s="25">
        <v>11</v>
      </c>
      <c r="AE2229" s="25">
        <v>5.6995418668365536E-2</v>
      </c>
      <c r="AF2229" s="25"/>
      <c r="AG2229" s="25"/>
      <c r="AH2229" s="25"/>
    </row>
    <row r="2230" spans="28:35" ht="13.5" thickBot="1" x14ac:dyDescent="0.25">
      <c r="AB2230" t="str">
        <f t="shared" si="54"/>
        <v/>
      </c>
    </row>
    <row r="2231" spans="28:35" x14ac:dyDescent="0.2">
      <c r="AB2231" t="str">
        <f t="shared" si="54"/>
        <v/>
      </c>
      <c r="AC2231" s="26"/>
      <c r="AD2231" s="26" t="s">
        <v>25</v>
      </c>
      <c r="AE2231" s="26" t="s">
        <v>13</v>
      </c>
      <c r="AF2231" s="26" t="s">
        <v>26</v>
      </c>
      <c r="AG2231" s="26" t="s">
        <v>27</v>
      </c>
      <c r="AH2231" s="26" t="s">
        <v>28</v>
      </c>
      <c r="AI2231" s="26" t="s">
        <v>29</v>
      </c>
    </row>
    <row r="2232" spans="28:35" x14ac:dyDescent="0.2">
      <c r="AB2232" t="str">
        <f t="shared" si="54"/>
        <v/>
      </c>
      <c r="AC2232" s="24" t="s">
        <v>19</v>
      </c>
      <c r="AD2232" s="24">
        <v>-2.5969725858652482E-3</v>
      </c>
      <c r="AE2232" s="24">
        <v>1.3651028960164596E-2</v>
      </c>
      <c r="AF2232" s="24">
        <v>-0.19024006127622597</v>
      </c>
      <c r="AG2232" s="24">
        <v>0.85292741509214576</v>
      </c>
      <c r="AH2232" s="24">
        <v>-3.3013365845061329E-2</v>
      </c>
      <c r="AI2232" s="24">
        <v>2.7819420673330833E-2</v>
      </c>
    </row>
    <row r="2233" spans="28:35" ht="13.5" thickBot="1" x14ac:dyDescent="0.25">
      <c r="AB2233">
        <f t="shared" si="54"/>
        <v>0.82838216780078633</v>
      </c>
      <c r="AC2233" s="25" t="s">
        <v>32</v>
      </c>
      <c r="AD2233" s="25">
        <v>0.82838216780078633</v>
      </c>
      <c r="AE2233" s="25">
        <v>0.16495765101312324</v>
      </c>
      <c r="AF2233" s="25">
        <v>5.0217868811364452</v>
      </c>
      <c r="AG2233" s="25">
        <v>5.2037020519748978E-4</v>
      </c>
      <c r="AH2233" s="25">
        <v>0.46083355304289308</v>
      </c>
      <c r="AI2233" s="25">
        <v>1.1959307825586796</v>
      </c>
    </row>
    <row r="2234" spans="28:35" x14ac:dyDescent="0.2">
      <c r="AB2234" t="str">
        <f t="shared" si="54"/>
        <v/>
      </c>
      <c r="AC2234" t="s">
        <v>8</v>
      </c>
    </row>
    <row r="2235" spans="28:35" ht="13.5" thickBot="1" x14ac:dyDescent="0.25">
      <c r="AB2235" t="str">
        <f t="shared" si="54"/>
        <v/>
      </c>
    </row>
    <row r="2236" spans="28:35" x14ac:dyDescent="0.2">
      <c r="AB2236" t="str">
        <f t="shared" si="54"/>
        <v/>
      </c>
      <c r="AC2236" s="27" t="s">
        <v>9</v>
      </c>
      <c r="AD2236" s="27"/>
    </row>
    <row r="2237" spans="28:35" x14ac:dyDescent="0.2">
      <c r="AB2237" t="str">
        <f t="shared" si="54"/>
        <v/>
      </c>
      <c r="AC2237" s="24" t="s">
        <v>10</v>
      </c>
      <c r="AD2237" s="24">
        <v>0.85152040040754229</v>
      </c>
    </row>
    <row r="2238" spans="28:35" x14ac:dyDescent="0.2">
      <c r="AB2238" t="str">
        <f t="shared" si="54"/>
        <v/>
      </c>
      <c r="AC2238" s="24" t="s">
        <v>11</v>
      </c>
      <c r="AD2238" s="24">
        <v>0.72508699231022122</v>
      </c>
    </row>
    <row r="2239" spans="28:35" x14ac:dyDescent="0.2">
      <c r="AB2239" t="str">
        <f t="shared" si="54"/>
        <v/>
      </c>
      <c r="AC2239" s="24" t="s">
        <v>12</v>
      </c>
      <c r="AD2239" s="24">
        <v>0.69759569154124335</v>
      </c>
    </row>
    <row r="2240" spans="28:35" x14ac:dyDescent="0.2">
      <c r="AB2240" t="str">
        <f t="shared" si="54"/>
        <v/>
      </c>
      <c r="AC2240" s="24" t="s">
        <v>13</v>
      </c>
      <c r="AD2240" s="24">
        <v>4.0381080835276903E-2</v>
      </c>
    </row>
    <row r="2241" spans="28:35" ht="13.5" thickBot="1" x14ac:dyDescent="0.25">
      <c r="AB2241" t="str">
        <f t="shared" si="54"/>
        <v/>
      </c>
      <c r="AC2241" s="25" t="s">
        <v>14</v>
      </c>
      <c r="AD2241" s="25">
        <v>12</v>
      </c>
    </row>
    <row r="2242" spans="28:35" x14ac:dyDescent="0.2">
      <c r="AB2242" t="str">
        <f t="shared" si="54"/>
        <v/>
      </c>
    </row>
    <row r="2243" spans="28:35" ht="13.5" thickBot="1" x14ac:dyDescent="0.25">
      <c r="AB2243" t="str">
        <f t="shared" ref="AB2243:AB2306" si="55">IF(AC2243="X Variable 1", AD2243, "")</f>
        <v/>
      </c>
      <c r="AC2243" t="s">
        <v>15</v>
      </c>
    </row>
    <row r="2244" spans="28:35" x14ac:dyDescent="0.2">
      <c r="AB2244" t="str">
        <f t="shared" si="55"/>
        <v/>
      </c>
      <c r="AC2244" s="26"/>
      <c r="AD2244" s="26" t="s">
        <v>20</v>
      </c>
      <c r="AE2244" s="26" t="s">
        <v>21</v>
      </c>
      <c r="AF2244" s="26" t="s">
        <v>22</v>
      </c>
      <c r="AG2244" s="26" t="s">
        <v>23</v>
      </c>
      <c r="AH2244" s="26" t="s">
        <v>24</v>
      </c>
    </row>
    <row r="2245" spans="28:35" x14ac:dyDescent="0.2">
      <c r="AB2245" t="str">
        <f t="shared" si="55"/>
        <v/>
      </c>
      <c r="AC2245" s="24" t="s">
        <v>16</v>
      </c>
      <c r="AD2245" s="24">
        <v>1</v>
      </c>
      <c r="AE2245" s="24">
        <v>4.3008144183022193E-2</v>
      </c>
      <c r="AF2245" s="24">
        <v>4.3008144183022193E-2</v>
      </c>
      <c r="AG2245" s="24">
        <v>26.375143119034728</v>
      </c>
      <c r="AH2245" s="24">
        <v>4.4052403776318535E-4</v>
      </c>
    </row>
    <row r="2246" spans="28:35" x14ac:dyDescent="0.2">
      <c r="AB2246" t="str">
        <f t="shared" si="55"/>
        <v/>
      </c>
      <c r="AC2246" s="24" t="s">
        <v>17</v>
      </c>
      <c r="AD2246" s="24">
        <v>10</v>
      </c>
      <c r="AE2246" s="24">
        <v>1.6306316894251677E-2</v>
      </c>
      <c r="AF2246" s="24">
        <v>1.6306316894251678E-3</v>
      </c>
      <c r="AG2246" s="24"/>
      <c r="AH2246" s="24"/>
    </row>
    <row r="2247" spans="28:35" ht="13.5" thickBot="1" x14ac:dyDescent="0.25">
      <c r="AB2247" t="str">
        <f t="shared" si="55"/>
        <v/>
      </c>
      <c r="AC2247" s="25" t="s">
        <v>18</v>
      </c>
      <c r="AD2247" s="25">
        <v>11</v>
      </c>
      <c r="AE2247" s="25">
        <v>5.9314461077273867E-2</v>
      </c>
      <c r="AF2247" s="25"/>
      <c r="AG2247" s="25"/>
      <c r="AH2247" s="25"/>
    </row>
    <row r="2248" spans="28:35" ht="13.5" thickBot="1" x14ac:dyDescent="0.25">
      <c r="AB2248" t="str">
        <f t="shared" si="55"/>
        <v/>
      </c>
    </row>
    <row r="2249" spans="28:35" x14ac:dyDescent="0.2">
      <c r="AB2249" t="str">
        <f t="shared" si="55"/>
        <v/>
      </c>
      <c r="AC2249" s="26"/>
      <c r="AD2249" s="26" t="s">
        <v>25</v>
      </c>
      <c r="AE2249" s="26" t="s">
        <v>13</v>
      </c>
      <c r="AF2249" s="26" t="s">
        <v>26</v>
      </c>
      <c r="AG2249" s="26" t="s">
        <v>27</v>
      </c>
      <c r="AH2249" s="26" t="s">
        <v>28</v>
      </c>
      <c r="AI2249" s="26" t="s">
        <v>29</v>
      </c>
    </row>
    <row r="2250" spans="28:35" x14ac:dyDescent="0.2">
      <c r="AB2250" t="str">
        <f t="shared" si="55"/>
        <v/>
      </c>
      <c r="AC2250" s="24" t="s">
        <v>19</v>
      </c>
      <c r="AD2250" s="24">
        <v>-2.4438418115662239E-3</v>
      </c>
      <c r="AE2250" s="24">
        <v>1.3745679585784498E-2</v>
      </c>
      <c r="AF2250" s="24">
        <v>-0.17778981361486088</v>
      </c>
      <c r="AG2250" s="24">
        <v>0.86243786525017774</v>
      </c>
      <c r="AH2250" s="24">
        <v>-3.3071129843565507E-2</v>
      </c>
      <c r="AI2250" s="24">
        <v>2.8183446220433062E-2</v>
      </c>
    </row>
    <row r="2251" spans="28:35" ht="13.5" thickBot="1" x14ac:dyDescent="0.25">
      <c r="AB2251">
        <f t="shared" si="55"/>
        <v>0.83686036445821188</v>
      </c>
      <c r="AC2251" s="25" t="s">
        <v>32</v>
      </c>
      <c r="AD2251" s="25">
        <v>0.83686036445821188</v>
      </c>
      <c r="AE2251" s="25">
        <v>0.1629504584826911</v>
      </c>
      <c r="AF2251" s="25">
        <v>5.1356735798758413</v>
      </c>
      <c r="AG2251" s="25">
        <v>4.405240377631848E-4</v>
      </c>
      <c r="AH2251" s="25">
        <v>0.47378405413470964</v>
      </c>
      <c r="AI2251" s="25">
        <v>1.1999366747817142</v>
      </c>
    </row>
    <row r="2252" spans="28:35" x14ac:dyDescent="0.2">
      <c r="AB2252" t="str">
        <f t="shared" si="55"/>
        <v/>
      </c>
      <c r="AC2252" t="s">
        <v>8</v>
      </c>
    </row>
    <row r="2253" spans="28:35" ht="13.5" thickBot="1" x14ac:dyDescent="0.25">
      <c r="AB2253" t="str">
        <f t="shared" si="55"/>
        <v/>
      </c>
    </row>
    <row r="2254" spans="28:35" x14ac:dyDescent="0.2">
      <c r="AB2254" t="str">
        <f t="shared" si="55"/>
        <v/>
      </c>
      <c r="AC2254" s="27" t="s">
        <v>9</v>
      </c>
      <c r="AD2254" s="27"/>
    </row>
    <row r="2255" spans="28:35" x14ac:dyDescent="0.2">
      <c r="AB2255" t="str">
        <f t="shared" si="55"/>
        <v/>
      </c>
      <c r="AC2255" s="24" t="s">
        <v>10</v>
      </c>
      <c r="AD2255" s="24">
        <v>0.82502581091977956</v>
      </c>
    </row>
    <row r="2256" spans="28:35" x14ac:dyDescent="0.2">
      <c r="AB2256" t="str">
        <f t="shared" si="55"/>
        <v/>
      </c>
      <c r="AC2256" s="24" t="s">
        <v>11</v>
      </c>
      <c r="AD2256" s="24">
        <v>0.68066758868383992</v>
      </c>
    </row>
    <row r="2257" spans="28:35" x14ac:dyDescent="0.2">
      <c r="AB2257" t="str">
        <f t="shared" si="55"/>
        <v/>
      </c>
      <c r="AC2257" s="24" t="s">
        <v>12</v>
      </c>
      <c r="AD2257" s="24">
        <v>0.64873434755222392</v>
      </c>
    </row>
    <row r="2258" spans="28:35" x14ac:dyDescent="0.2">
      <c r="AB2258" t="str">
        <f t="shared" si="55"/>
        <v/>
      </c>
      <c r="AC2258" s="24" t="s">
        <v>13</v>
      </c>
      <c r="AD2258" s="24">
        <v>3.71560639458587E-2</v>
      </c>
    </row>
    <row r="2259" spans="28:35" ht="13.5" thickBot="1" x14ac:dyDescent="0.25">
      <c r="AB2259" t="str">
        <f t="shared" si="55"/>
        <v/>
      </c>
      <c r="AC2259" s="25" t="s">
        <v>14</v>
      </c>
      <c r="AD2259" s="25">
        <v>12</v>
      </c>
    </row>
    <row r="2260" spans="28:35" x14ac:dyDescent="0.2">
      <c r="AB2260" t="str">
        <f t="shared" si="55"/>
        <v/>
      </c>
    </row>
    <row r="2261" spans="28:35" ht="13.5" thickBot="1" x14ac:dyDescent="0.25">
      <c r="AB2261" t="str">
        <f t="shared" si="55"/>
        <v/>
      </c>
      <c r="AC2261" t="s">
        <v>15</v>
      </c>
    </row>
    <row r="2262" spans="28:35" x14ac:dyDescent="0.2">
      <c r="AB2262" t="str">
        <f t="shared" si="55"/>
        <v/>
      </c>
      <c r="AC2262" s="26"/>
      <c r="AD2262" s="26" t="s">
        <v>20</v>
      </c>
      <c r="AE2262" s="26" t="s">
        <v>21</v>
      </c>
      <c r="AF2262" s="26" t="s">
        <v>22</v>
      </c>
      <c r="AG2262" s="26" t="s">
        <v>23</v>
      </c>
      <c r="AH2262" s="26" t="s">
        <v>24</v>
      </c>
    </row>
    <row r="2263" spans="28:35" x14ac:dyDescent="0.2">
      <c r="AB2263" t="str">
        <f t="shared" si="55"/>
        <v/>
      </c>
      <c r="AC2263" s="24" t="s">
        <v>16</v>
      </c>
      <c r="AD2263" s="24">
        <v>1</v>
      </c>
      <c r="AE2263" s="24">
        <v>2.9427371650211115E-2</v>
      </c>
      <c r="AF2263" s="24">
        <v>2.9427371650211115E-2</v>
      </c>
      <c r="AG2263" s="24">
        <v>21.315330500853367</v>
      </c>
      <c r="AH2263" s="24">
        <v>9.5517028184903042E-4</v>
      </c>
    </row>
    <row r="2264" spans="28:35" x14ac:dyDescent="0.2">
      <c r="AB2264" t="str">
        <f t="shared" si="55"/>
        <v/>
      </c>
      <c r="AC2264" s="24" t="s">
        <v>17</v>
      </c>
      <c r="AD2264" s="24">
        <v>10</v>
      </c>
      <c r="AE2264" s="24">
        <v>1.3805730879487409E-2</v>
      </c>
      <c r="AF2264" s="24">
        <v>1.3805730879487409E-3</v>
      </c>
      <c r="AG2264" s="24"/>
      <c r="AH2264" s="24"/>
    </row>
    <row r="2265" spans="28:35" ht="13.5" thickBot="1" x14ac:dyDescent="0.25">
      <c r="AB2265" t="str">
        <f t="shared" si="55"/>
        <v/>
      </c>
      <c r="AC2265" s="25" t="s">
        <v>18</v>
      </c>
      <c r="AD2265" s="25">
        <v>11</v>
      </c>
      <c r="AE2265" s="25">
        <v>4.3233102529698524E-2</v>
      </c>
      <c r="AF2265" s="25"/>
      <c r="AG2265" s="25"/>
      <c r="AH2265" s="25"/>
    </row>
    <row r="2266" spans="28:35" ht="13.5" thickBot="1" x14ac:dyDescent="0.25">
      <c r="AB2266" t="str">
        <f t="shared" si="55"/>
        <v/>
      </c>
    </row>
    <row r="2267" spans="28:35" x14ac:dyDescent="0.2">
      <c r="AB2267" t="str">
        <f t="shared" si="55"/>
        <v/>
      </c>
      <c r="AC2267" s="26"/>
      <c r="AD2267" s="26" t="s">
        <v>25</v>
      </c>
      <c r="AE2267" s="26" t="s">
        <v>13</v>
      </c>
      <c r="AF2267" s="26" t="s">
        <v>26</v>
      </c>
      <c r="AG2267" s="26" t="s">
        <v>27</v>
      </c>
      <c r="AH2267" s="26" t="s">
        <v>28</v>
      </c>
      <c r="AI2267" s="26" t="s">
        <v>29</v>
      </c>
    </row>
    <row r="2268" spans="28:35" x14ac:dyDescent="0.2">
      <c r="AB2268" t="str">
        <f t="shared" si="55"/>
        <v/>
      </c>
      <c r="AC2268" s="24" t="s">
        <v>19</v>
      </c>
      <c r="AD2268" s="24">
        <v>-7.8937300712357879E-3</v>
      </c>
      <c r="AE2268" s="24">
        <v>1.1349333990913819E-2</v>
      </c>
      <c r="AF2268" s="24">
        <v>-0.6955236384404091</v>
      </c>
      <c r="AG2268" s="24">
        <v>0.5025696572803644</v>
      </c>
      <c r="AH2268" s="24">
        <v>-3.3181626456552211E-2</v>
      </c>
      <c r="AI2268" s="24">
        <v>1.7394166314080632E-2</v>
      </c>
    </row>
    <row r="2269" spans="28:35" ht="13.5" thickBot="1" x14ac:dyDescent="0.25">
      <c r="AB2269">
        <f t="shared" si="55"/>
        <v>0.63997338566026818</v>
      </c>
      <c r="AC2269" s="25" t="s">
        <v>32</v>
      </c>
      <c r="AD2269" s="25">
        <v>0.63997338566026818</v>
      </c>
      <c r="AE2269" s="25">
        <v>0.1386168029424211</v>
      </c>
      <c r="AF2269" s="25">
        <v>4.6168528784068226</v>
      </c>
      <c r="AG2269" s="25">
        <v>9.551702818490302E-4</v>
      </c>
      <c r="AH2269" s="25">
        <v>0.3311158480392849</v>
      </c>
      <c r="AI2269" s="25">
        <v>0.94883092328125151</v>
      </c>
    </row>
    <row r="2270" spans="28:35" x14ac:dyDescent="0.2">
      <c r="AB2270" t="str">
        <f t="shared" si="55"/>
        <v/>
      </c>
      <c r="AC2270" t="s">
        <v>8</v>
      </c>
    </row>
    <row r="2271" spans="28:35" ht="13.5" thickBot="1" x14ac:dyDescent="0.25">
      <c r="AB2271" t="str">
        <f t="shared" si="55"/>
        <v/>
      </c>
    </row>
    <row r="2272" spans="28:35" x14ac:dyDescent="0.2">
      <c r="AB2272" t="str">
        <f t="shared" si="55"/>
        <v/>
      </c>
      <c r="AC2272" s="27" t="s">
        <v>9</v>
      </c>
      <c r="AD2272" s="27"/>
    </row>
    <row r="2273" spans="28:35" x14ac:dyDescent="0.2">
      <c r="AB2273" t="str">
        <f t="shared" si="55"/>
        <v/>
      </c>
      <c r="AC2273" s="24" t="s">
        <v>10</v>
      </c>
      <c r="AD2273" s="24">
        <v>0.83222031298844168</v>
      </c>
    </row>
    <row r="2274" spans="28:35" x14ac:dyDescent="0.2">
      <c r="AB2274" t="str">
        <f t="shared" si="55"/>
        <v/>
      </c>
      <c r="AC2274" s="24" t="s">
        <v>11</v>
      </c>
      <c r="AD2274" s="24">
        <v>0.69259064935057979</v>
      </c>
    </row>
    <row r="2275" spans="28:35" x14ac:dyDescent="0.2">
      <c r="AB2275" t="str">
        <f t="shared" si="55"/>
        <v/>
      </c>
      <c r="AC2275" s="24" t="s">
        <v>12</v>
      </c>
      <c r="AD2275" s="24">
        <v>0.66184971428563777</v>
      </c>
    </row>
    <row r="2276" spans="28:35" x14ac:dyDescent="0.2">
      <c r="AB2276" t="str">
        <f t="shared" si="55"/>
        <v/>
      </c>
      <c r="AC2276" s="24" t="s">
        <v>13</v>
      </c>
      <c r="AD2276" s="24">
        <v>3.2817007014291528E-2</v>
      </c>
    </row>
    <row r="2277" spans="28:35" ht="13.5" thickBot="1" x14ac:dyDescent="0.25">
      <c r="AB2277" t="str">
        <f t="shared" si="55"/>
        <v/>
      </c>
      <c r="AC2277" s="25" t="s">
        <v>14</v>
      </c>
      <c r="AD2277" s="25">
        <v>12</v>
      </c>
    </row>
    <row r="2278" spans="28:35" x14ac:dyDescent="0.2">
      <c r="AB2278" t="str">
        <f t="shared" si="55"/>
        <v/>
      </c>
    </row>
    <row r="2279" spans="28:35" ht="13.5" thickBot="1" x14ac:dyDescent="0.25">
      <c r="AB2279" t="str">
        <f t="shared" si="55"/>
        <v/>
      </c>
      <c r="AC2279" t="s">
        <v>15</v>
      </c>
    </row>
    <row r="2280" spans="28:35" x14ac:dyDescent="0.2">
      <c r="AB2280" t="str">
        <f t="shared" si="55"/>
        <v/>
      </c>
      <c r="AC2280" s="26"/>
      <c r="AD2280" s="26" t="s">
        <v>20</v>
      </c>
      <c r="AE2280" s="26" t="s">
        <v>21</v>
      </c>
      <c r="AF2280" s="26" t="s">
        <v>22</v>
      </c>
      <c r="AG2280" s="26" t="s">
        <v>23</v>
      </c>
      <c r="AH2280" s="26" t="s">
        <v>24</v>
      </c>
    </row>
    <row r="2281" spans="28:35" x14ac:dyDescent="0.2">
      <c r="AB2281" t="str">
        <f t="shared" si="55"/>
        <v/>
      </c>
      <c r="AC2281" s="24" t="s">
        <v>16</v>
      </c>
      <c r="AD2281" s="24">
        <v>1</v>
      </c>
      <c r="AE2281" s="24">
        <v>2.4263725834123118E-2</v>
      </c>
      <c r="AF2281" s="24">
        <v>2.4263725834123118E-2</v>
      </c>
      <c r="AG2281" s="24">
        <v>22.529914847659693</v>
      </c>
      <c r="AH2281" s="24">
        <v>7.8428764967732566E-4</v>
      </c>
    </row>
    <row r="2282" spans="28:35" x14ac:dyDescent="0.2">
      <c r="AB2282" t="str">
        <f t="shared" si="55"/>
        <v/>
      </c>
      <c r="AC2282" s="24" t="s">
        <v>17</v>
      </c>
      <c r="AD2282" s="24">
        <v>10</v>
      </c>
      <c r="AE2282" s="24">
        <v>1.0769559493760593E-2</v>
      </c>
      <c r="AF2282" s="24">
        <v>1.0769559493760592E-3</v>
      </c>
      <c r="AG2282" s="24"/>
      <c r="AH2282" s="24"/>
    </row>
    <row r="2283" spans="28:35" ht="13.5" thickBot="1" x14ac:dyDescent="0.25">
      <c r="AB2283" t="str">
        <f t="shared" si="55"/>
        <v/>
      </c>
      <c r="AC2283" s="25" t="s">
        <v>18</v>
      </c>
      <c r="AD2283" s="25">
        <v>11</v>
      </c>
      <c r="AE2283" s="25">
        <v>3.5033285327883711E-2</v>
      </c>
      <c r="AF2283" s="25"/>
      <c r="AG2283" s="25"/>
      <c r="AH2283" s="25"/>
    </row>
    <row r="2284" spans="28:35" ht="13.5" thickBot="1" x14ac:dyDescent="0.25">
      <c r="AB2284" t="str">
        <f t="shared" si="55"/>
        <v/>
      </c>
    </row>
    <row r="2285" spans="28:35" x14ac:dyDescent="0.2">
      <c r="AB2285" t="str">
        <f t="shared" si="55"/>
        <v/>
      </c>
      <c r="AC2285" s="26"/>
      <c r="AD2285" s="26" t="s">
        <v>25</v>
      </c>
      <c r="AE2285" s="26" t="s">
        <v>13</v>
      </c>
      <c r="AF2285" s="26" t="s">
        <v>26</v>
      </c>
      <c r="AG2285" s="26" t="s">
        <v>27</v>
      </c>
      <c r="AH2285" s="26" t="s">
        <v>28</v>
      </c>
      <c r="AI2285" s="26" t="s">
        <v>29</v>
      </c>
    </row>
    <row r="2286" spans="28:35" x14ac:dyDescent="0.2">
      <c r="AB2286" t="str">
        <f t="shared" si="55"/>
        <v/>
      </c>
      <c r="AC2286" s="24" t="s">
        <v>19</v>
      </c>
      <c r="AD2286" s="24">
        <v>-2.0075495487007467E-3</v>
      </c>
      <c r="AE2286" s="24">
        <v>1.002235147467862E-2</v>
      </c>
      <c r="AF2286" s="24">
        <v>-0.20030723865280542</v>
      </c>
      <c r="AG2286" s="24">
        <v>0.84525529345559114</v>
      </c>
      <c r="AH2286" s="24">
        <v>-2.4338744122038833E-2</v>
      </c>
      <c r="AI2286" s="24">
        <v>2.0323645024637342E-2</v>
      </c>
    </row>
    <row r="2287" spans="28:35" ht="13.5" thickBot="1" x14ac:dyDescent="0.25">
      <c r="AB2287">
        <f t="shared" si="55"/>
        <v>0.58135193554082176</v>
      </c>
      <c r="AC2287" s="25" t="s">
        <v>32</v>
      </c>
      <c r="AD2287" s="25">
        <v>0.58135193554082176</v>
      </c>
      <c r="AE2287" s="25">
        <v>0.12247835580100885</v>
      </c>
      <c r="AF2287" s="25">
        <v>4.7465687446469884</v>
      </c>
      <c r="AG2287" s="25">
        <v>7.8428764967732685E-4</v>
      </c>
      <c r="AH2287" s="25">
        <v>0.30845310522888997</v>
      </c>
      <c r="AI2287" s="25">
        <v>0.85425076585275361</v>
      </c>
    </row>
    <row r="2288" spans="28:35" x14ac:dyDescent="0.2">
      <c r="AB2288" t="str">
        <f t="shared" si="55"/>
        <v/>
      </c>
      <c r="AC2288" t="s">
        <v>8</v>
      </c>
    </row>
    <row r="2289" spans="28:35" ht="13.5" thickBot="1" x14ac:dyDescent="0.25">
      <c r="AB2289" t="str">
        <f t="shared" si="55"/>
        <v/>
      </c>
    </row>
    <row r="2290" spans="28:35" x14ac:dyDescent="0.2">
      <c r="AB2290" t="str">
        <f t="shared" si="55"/>
        <v/>
      </c>
      <c r="AC2290" s="27" t="s">
        <v>9</v>
      </c>
      <c r="AD2290" s="27"/>
    </row>
    <row r="2291" spans="28:35" x14ac:dyDescent="0.2">
      <c r="AB2291" t="str">
        <f t="shared" si="55"/>
        <v/>
      </c>
      <c r="AC2291" s="24" t="s">
        <v>10</v>
      </c>
      <c r="AD2291" s="24">
        <v>0.81624776919743303</v>
      </c>
    </row>
    <row r="2292" spans="28:35" x14ac:dyDescent="0.2">
      <c r="AB2292" t="str">
        <f t="shared" si="55"/>
        <v/>
      </c>
      <c r="AC2292" s="24" t="s">
        <v>11</v>
      </c>
      <c r="AD2292" s="24">
        <v>0.66626042071978586</v>
      </c>
    </row>
    <row r="2293" spans="28:35" x14ac:dyDescent="0.2">
      <c r="AB2293" t="str">
        <f t="shared" si="55"/>
        <v/>
      </c>
      <c r="AC2293" s="24" t="s">
        <v>12</v>
      </c>
      <c r="AD2293" s="24">
        <v>0.63288646279176441</v>
      </c>
    </row>
    <row r="2294" spans="28:35" x14ac:dyDescent="0.2">
      <c r="AB2294" t="str">
        <f t="shared" si="55"/>
        <v/>
      </c>
      <c r="AC2294" s="24" t="s">
        <v>13</v>
      </c>
      <c r="AD2294" s="24">
        <v>3.3432307529191685E-2</v>
      </c>
    </row>
    <row r="2295" spans="28:35" ht="13.5" thickBot="1" x14ac:dyDescent="0.25">
      <c r="AB2295" t="str">
        <f t="shared" si="55"/>
        <v/>
      </c>
      <c r="AC2295" s="25" t="s">
        <v>14</v>
      </c>
      <c r="AD2295" s="25">
        <v>12</v>
      </c>
    </row>
    <row r="2296" spans="28:35" x14ac:dyDescent="0.2">
      <c r="AB2296" t="str">
        <f t="shared" si="55"/>
        <v/>
      </c>
    </row>
    <row r="2297" spans="28:35" ht="13.5" thickBot="1" x14ac:dyDescent="0.25">
      <c r="AB2297" t="str">
        <f t="shared" si="55"/>
        <v/>
      </c>
      <c r="AC2297" t="s">
        <v>15</v>
      </c>
    </row>
    <row r="2298" spans="28:35" x14ac:dyDescent="0.2">
      <c r="AB2298" t="str">
        <f t="shared" si="55"/>
        <v/>
      </c>
      <c r="AC2298" s="26"/>
      <c r="AD2298" s="26" t="s">
        <v>20</v>
      </c>
      <c r="AE2298" s="26" t="s">
        <v>21</v>
      </c>
      <c r="AF2298" s="26" t="s">
        <v>22</v>
      </c>
      <c r="AG2298" s="26" t="s">
        <v>23</v>
      </c>
      <c r="AH2298" s="26" t="s">
        <v>24</v>
      </c>
    </row>
    <row r="2299" spans="28:35" x14ac:dyDescent="0.2">
      <c r="AB2299" t="str">
        <f t="shared" si="55"/>
        <v/>
      </c>
      <c r="AC2299" s="24" t="s">
        <v>16</v>
      </c>
      <c r="AD2299" s="24">
        <v>1</v>
      </c>
      <c r="AE2299" s="24">
        <v>2.2313567279045491E-2</v>
      </c>
      <c r="AF2299" s="24">
        <v>2.2313567279045491E-2</v>
      </c>
      <c r="AG2299" s="24">
        <v>19.963482370198019</v>
      </c>
      <c r="AH2299" s="24">
        <v>1.2010446624817546E-3</v>
      </c>
    </row>
    <row r="2300" spans="28:35" x14ac:dyDescent="0.2">
      <c r="AB2300" t="str">
        <f t="shared" si="55"/>
        <v/>
      </c>
      <c r="AC2300" s="24" t="s">
        <v>17</v>
      </c>
      <c r="AD2300" s="24">
        <v>10</v>
      </c>
      <c r="AE2300" s="24">
        <v>1.1177191867264468E-2</v>
      </c>
      <c r="AF2300" s="24">
        <v>1.1177191867264469E-3</v>
      </c>
      <c r="AG2300" s="24"/>
      <c r="AH2300" s="24"/>
    </row>
    <row r="2301" spans="28:35" ht="13.5" thickBot="1" x14ac:dyDescent="0.25">
      <c r="AB2301" t="str">
        <f t="shared" si="55"/>
        <v/>
      </c>
      <c r="AC2301" s="25" t="s">
        <v>18</v>
      </c>
      <c r="AD2301" s="25">
        <v>11</v>
      </c>
      <c r="AE2301" s="25">
        <v>3.3490759146309959E-2</v>
      </c>
      <c r="AF2301" s="25"/>
      <c r="AG2301" s="25"/>
      <c r="AH2301" s="25"/>
    </row>
    <row r="2302" spans="28:35" ht="13.5" thickBot="1" x14ac:dyDescent="0.25">
      <c r="AB2302" t="str">
        <f t="shared" si="55"/>
        <v/>
      </c>
    </row>
    <row r="2303" spans="28:35" x14ac:dyDescent="0.2">
      <c r="AB2303" t="str">
        <f t="shared" si="55"/>
        <v/>
      </c>
      <c r="AC2303" s="26"/>
      <c r="AD2303" s="26" t="s">
        <v>25</v>
      </c>
      <c r="AE2303" s="26" t="s">
        <v>13</v>
      </c>
      <c r="AF2303" s="26" t="s">
        <v>26</v>
      </c>
      <c r="AG2303" s="26" t="s">
        <v>27</v>
      </c>
      <c r="AH2303" s="26" t="s">
        <v>28</v>
      </c>
      <c r="AI2303" s="26" t="s">
        <v>29</v>
      </c>
    </row>
    <row r="2304" spans="28:35" x14ac:dyDescent="0.2">
      <c r="AB2304" t="str">
        <f t="shared" si="55"/>
        <v/>
      </c>
      <c r="AC2304" s="24" t="s">
        <v>19</v>
      </c>
      <c r="AD2304" s="24">
        <v>-4.8585091682188594E-3</v>
      </c>
      <c r="AE2304" s="24">
        <v>9.6577121454731133E-3</v>
      </c>
      <c r="AF2304" s="24">
        <v>-0.50307040580995177</v>
      </c>
      <c r="AG2304" s="24">
        <v>0.62580932270921208</v>
      </c>
      <c r="AH2304" s="24">
        <v>-2.6377236544596987E-2</v>
      </c>
      <c r="AI2304" s="24">
        <v>1.6660218208159269E-2</v>
      </c>
    </row>
    <row r="2305" spans="28:35" ht="13.5" thickBot="1" x14ac:dyDescent="0.25">
      <c r="AB2305">
        <f t="shared" si="55"/>
        <v>0.43111232828554963</v>
      </c>
      <c r="AC2305" s="25" t="s">
        <v>32</v>
      </c>
      <c r="AD2305" s="25">
        <v>0.43111232828554963</v>
      </c>
      <c r="AE2305" s="25">
        <v>9.6487775065866282E-2</v>
      </c>
      <c r="AF2305" s="25">
        <v>4.4680512944904747</v>
      </c>
      <c r="AG2305" s="25">
        <v>1.2010446624817592E-3</v>
      </c>
      <c r="AH2305" s="25">
        <v>0.21612413071653233</v>
      </c>
      <c r="AI2305" s="25">
        <v>0.6461005258545669</v>
      </c>
    </row>
    <row r="2306" spans="28:35" x14ac:dyDescent="0.2">
      <c r="AB2306" t="str">
        <f t="shared" si="55"/>
        <v/>
      </c>
      <c r="AC2306" t="s">
        <v>8</v>
      </c>
    </row>
    <row r="2307" spans="28:35" ht="13.5" thickBot="1" x14ac:dyDescent="0.25">
      <c r="AB2307" t="str">
        <f t="shared" ref="AB2307:AB2370" si="56">IF(AC2307="X Variable 1", AD2307, "")</f>
        <v/>
      </c>
    </row>
    <row r="2308" spans="28:35" x14ac:dyDescent="0.2">
      <c r="AB2308" t="str">
        <f t="shared" si="56"/>
        <v/>
      </c>
      <c r="AC2308" s="27" t="s">
        <v>9</v>
      </c>
      <c r="AD2308" s="27"/>
    </row>
    <row r="2309" spans="28:35" x14ac:dyDescent="0.2">
      <c r="AB2309" t="str">
        <f t="shared" si="56"/>
        <v/>
      </c>
      <c r="AC2309" s="24" t="s">
        <v>10</v>
      </c>
      <c r="AD2309" s="24">
        <v>0.7953684275029631</v>
      </c>
    </row>
    <row r="2310" spans="28:35" x14ac:dyDescent="0.2">
      <c r="AB2310" t="str">
        <f t="shared" si="56"/>
        <v/>
      </c>
      <c r="AC2310" s="24" t="s">
        <v>11</v>
      </c>
      <c r="AD2310" s="24">
        <v>0.6326109354685362</v>
      </c>
    </row>
    <row r="2311" spans="28:35" x14ac:dyDescent="0.2">
      <c r="AB2311" t="str">
        <f t="shared" si="56"/>
        <v/>
      </c>
      <c r="AC2311" s="24" t="s">
        <v>12</v>
      </c>
      <c r="AD2311" s="24">
        <v>0.59587202901538983</v>
      </c>
    </row>
    <row r="2312" spans="28:35" x14ac:dyDescent="0.2">
      <c r="AB2312" t="str">
        <f t="shared" si="56"/>
        <v/>
      </c>
      <c r="AC2312" s="24" t="s">
        <v>13</v>
      </c>
      <c r="AD2312" s="24">
        <v>6.240560349232261E-2</v>
      </c>
    </row>
    <row r="2313" spans="28:35" ht="13.5" thickBot="1" x14ac:dyDescent="0.25">
      <c r="AB2313" t="str">
        <f t="shared" si="56"/>
        <v/>
      </c>
      <c r="AC2313" s="25" t="s">
        <v>14</v>
      </c>
      <c r="AD2313" s="25">
        <v>12</v>
      </c>
    </row>
    <row r="2314" spans="28:35" x14ac:dyDescent="0.2">
      <c r="AB2314" t="str">
        <f t="shared" si="56"/>
        <v/>
      </c>
    </row>
    <row r="2315" spans="28:35" ht="13.5" thickBot="1" x14ac:dyDescent="0.25">
      <c r="AB2315" t="str">
        <f t="shared" si="56"/>
        <v/>
      </c>
      <c r="AC2315" t="s">
        <v>15</v>
      </c>
    </row>
    <row r="2316" spans="28:35" x14ac:dyDescent="0.2">
      <c r="AB2316" t="str">
        <f t="shared" si="56"/>
        <v/>
      </c>
      <c r="AC2316" s="26"/>
      <c r="AD2316" s="26" t="s">
        <v>20</v>
      </c>
      <c r="AE2316" s="26" t="s">
        <v>21</v>
      </c>
      <c r="AF2316" s="26" t="s">
        <v>22</v>
      </c>
      <c r="AG2316" s="26" t="s">
        <v>23</v>
      </c>
      <c r="AH2316" s="26" t="s">
        <v>24</v>
      </c>
    </row>
    <row r="2317" spans="28:35" x14ac:dyDescent="0.2">
      <c r="AB2317" t="str">
        <f t="shared" si="56"/>
        <v/>
      </c>
      <c r="AC2317" s="24" t="s">
        <v>16</v>
      </c>
      <c r="AD2317" s="24">
        <v>1</v>
      </c>
      <c r="AE2317" s="24">
        <v>6.7059088270476075E-2</v>
      </c>
      <c r="AF2317" s="24">
        <v>6.7059088270476075E-2</v>
      </c>
      <c r="AG2317" s="24">
        <v>17.21910085362267</v>
      </c>
      <c r="AH2317" s="24">
        <v>1.9813124065597557E-3</v>
      </c>
    </row>
    <row r="2318" spans="28:35" x14ac:dyDescent="0.2">
      <c r="AB2318" t="str">
        <f t="shared" si="56"/>
        <v/>
      </c>
      <c r="AC2318" s="24" t="s">
        <v>17</v>
      </c>
      <c r="AD2318" s="24">
        <v>10</v>
      </c>
      <c r="AE2318" s="24">
        <v>3.8944593472409875E-2</v>
      </c>
      <c r="AF2318" s="24">
        <v>3.8944593472409876E-3</v>
      </c>
      <c r="AG2318" s="24"/>
      <c r="AH2318" s="24"/>
    </row>
    <row r="2319" spans="28:35" ht="13.5" thickBot="1" x14ac:dyDescent="0.25">
      <c r="AB2319" t="str">
        <f t="shared" si="56"/>
        <v/>
      </c>
      <c r="AC2319" s="25" t="s">
        <v>18</v>
      </c>
      <c r="AD2319" s="25">
        <v>11</v>
      </c>
      <c r="AE2319" s="25">
        <v>0.10600368174288595</v>
      </c>
      <c r="AF2319" s="25"/>
      <c r="AG2319" s="25"/>
      <c r="AH2319" s="25"/>
    </row>
    <row r="2320" spans="28:35" ht="13.5" thickBot="1" x14ac:dyDescent="0.25">
      <c r="AB2320" t="str">
        <f t="shared" si="56"/>
        <v/>
      </c>
    </row>
    <row r="2321" spans="28:35" x14ac:dyDescent="0.2">
      <c r="AB2321" t="str">
        <f t="shared" si="56"/>
        <v/>
      </c>
      <c r="AC2321" s="26"/>
      <c r="AD2321" s="26" t="s">
        <v>25</v>
      </c>
      <c r="AE2321" s="26" t="s">
        <v>13</v>
      </c>
      <c r="AF2321" s="26" t="s">
        <v>26</v>
      </c>
      <c r="AG2321" s="26" t="s">
        <v>27</v>
      </c>
      <c r="AH2321" s="26" t="s">
        <v>28</v>
      </c>
      <c r="AI2321" s="26" t="s">
        <v>29</v>
      </c>
    </row>
    <row r="2322" spans="28:35" x14ac:dyDescent="0.2">
      <c r="AB2322" t="str">
        <f t="shared" si="56"/>
        <v/>
      </c>
      <c r="AC2322" s="24" t="s">
        <v>19</v>
      </c>
      <c r="AD2322" s="24">
        <v>6.6531563495192481E-3</v>
      </c>
      <c r="AE2322" s="24">
        <v>1.8086103719046231E-2</v>
      </c>
      <c r="AF2322" s="24">
        <v>0.36786012359936315</v>
      </c>
      <c r="AG2322" s="24">
        <v>0.72064425929326237</v>
      </c>
      <c r="AH2322" s="24">
        <v>-3.3645201001448237E-2</v>
      </c>
      <c r="AI2322" s="24">
        <v>4.6951513700486731E-2</v>
      </c>
    </row>
    <row r="2323" spans="28:35" ht="13.5" thickBot="1" x14ac:dyDescent="0.25">
      <c r="AB2323">
        <f t="shared" si="56"/>
        <v>0.6585474846944499</v>
      </c>
      <c r="AC2323" s="25" t="s">
        <v>32</v>
      </c>
      <c r="AD2323" s="25">
        <v>0.6585474846944499</v>
      </c>
      <c r="AE2323" s="25">
        <v>0.15870180288118121</v>
      </c>
      <c r="AF2323" s="25">
        <v>4.1495904440827251</v>
      </c>
      <c r="AG2323" s="25">
        <v>1.9813124065597583E-3</v>
      </c>
      <c r="AH2323" s="25">
        <v>0.30493777062354643</v>
      </c>
      <c r="AI2323" s="25">
        <v>1.0121571987653533</v>
      </c>
    </row>
    <row r="2324" spans="28:35" x14ac:dyDescent="0.2">
      <c r="AB2324" t="str">
        <f t="shared" si="56"/>
        <v/>
      </c>
      <c r="AC2324" t="s">
        <v>8</v>
      </c>
    </row>
    <row r="2325" spans="28:35" ht="13.5" thickBot="1" x14ac:dyDescent="0.25">
      <c r="AB2325" t="str">
        <f t="shared" si="56"/>
        <v/>
      </c>
    </row>
    <row r="2326" spans="28:35" x14ac:dyDescent="0.2">
      <c r="AB2326" t="str">
        <f t="shared" si="56"/>
        <v/>
      </c>
      <c r="AC2326" s="27" t="s">
        <v>9</v>
      </c>
      <c r="AD2326" s="27"/>
    </row>
    <row r="2327" spans="28:35" x14ac:dyDescent="0.2">
      <c r="AB2327" t="str">
        <f t="shared" si="56"/>
        <v/>
      </c>
      <c r="AC2327" s="24" t="s">
        <v>10</v>
      </c>
      <c r="AD2327" s="24">
        <v>0.79452171412782346</v>
      </c>
    </row>
    <row r="2328" spans="28:35" x14ac:dyDescent="0.2">
      <c r="AB2328" t="str">
        <f t="shared" si="56"/>
        <v/>
      </c>
      <c r="AC2328" s="24" t="s">
        <v>11</v>
      </c>
      <c r="AD2328" s="24">
        <v>0.6312647542206149</v>
      </c>
    </row>
    <row r="2329" spans="28:35" x14ac:dyDescent="0.2">
      <c r="AB2329" t="str">
        <f t="shared" si="56"/>
        <v/>
      </c>
      <c r="AC2329" s="24" t="s">
        <v>12</v>
      </c>
      <c r="AD2329" s="24">
        <v>0.59439122964267643</v>
      </c>
    </row>
    <row r="2330" spans="28:35" x14ac:dyDescent="0.2">
      <c r="AB2330" t="str">
        <f t="shared" si="56"/>
        <v/>
      </c>
      <c r="AC2330" s="24" t="s">
        <v>13</v>
      </c>
      <c r="AD2330" s="24">
        <v>6.2892536106239641E-2</v>
      </c>
    </row>
    <row r="2331" spans="28:35" ht="13.5" thickBot="1" x14ac:dyDescent="0.25">
      <c r="AB2331" t="str">
        <f t="shared" si="56"/>
        <v/>
      </c>
      <c r="AC2331" s="25" t="s">
        <v>14</v>
      </c>
      <c r="AD2331" s="25">
        <v>12</v>
      </c>
    </row>
    <row r="2332" spans="28:35" x14ac:dyDescent="0.2">
      <c r="AB2332" t="str">
        <f t="shared" si="56"/>
        <v/>
      </c>
    </row>
    <row r="2333" spans="28:35" ht="13.5" thickBot="1" x14ac:dyDescent="0.25">
      <c r="AB2333" t="str">
        <f t="shared" si="56"/>
        <v/>
      </c>
      <c r="AC2333" t="s">
        <v>15</v>
      </c>
    </row>
    <row r="2334" spans="28:35" x14ac:dyDescent="0.2">
      <c r="AB2334" t="str">
        <f t="shared" si="56"/>
        <v/>
      </c>
      <c r="AC2334" s="26"/>
      <c r="AD2334" s="26" t="s">
        <v>20</v>
      </c>
      <c r="AE2334" s="26" t="s">
        <v>21</v>
      </c>
      <c r="AF2334" s="26" t="s">
        <v>22</v>
      </c>
      <c r="AG2334" s="26" t="s">
        <v>23</v>
      </c>
      <c r="AH2334" s="26" t="s">
        <v>24</v>
      </c>
    </row>
    <row r="2335" spans="28:35" x14ac:dyDescent="0.2">
      <c r="AB2335" t="str">
        <f t="shared" si="56"/>
        <v/>
      </c>
      <c r="AC2335" s="24" t="s">
        <v>16</v>
      </c>
      <c r="AD2335" s="24">
        <v>1</v>
      </c>
      <c r="AE2335" s="24">
        <v>6.7716593924968052E-2</v>
      </c>
      <c r="AF2335" s="24">
        <v>6.7716593924968052E-2</v>
      </c>
      <c r="AG2335" s="24">
        <v>17.119729167368543</v>
      </c>
      <c r="AH2335" s="24">
        <v>2.0195530445711661E-3</v>
      </c>
    </row>
    <row r="2336" spans="28:35" x14ac:dyDescent="0.2">
      <c r="AB2336" t="str">
        <f t="shared" si="56"/>
        <v/>
      </c>
      <c r="AC2336" s="24" t="s">
        <v>17</v>
      </c>
      <c r="AD2336" s="24">
        <v>10</v>
      </c>
      <c r="AE2336" s="24">
        <v>3.9554710978746577E-2</v>
      </c>
      <c r="AF2336" s="24">
        <v>3.9554710978746575E-3</v>
      </c>
      <c r="AG2336" s="24"/>
      <c r="AH2336" s="24"/>
    </row>
    <row r="2337" spans="28:35" ht="13.5" thickBot="1" x14ac:dyDescent="0.25">
      <c r="AB2337" t="str">
        <f t="shared" si="56"/>
        <v/>
      </c>
      <c r="AC2337" s="25" t="s">
        <v>18</v>
      </c>
      <c r="AD2337" s="25">
        <v>11</v>
      </c>
      <c r="AE2337" s="25">
        <v>0.10727130490371463</v>
      </c>
      <c r="AF2337" s="25"/>
      <c r="AG2337" s="25"/>
      <c r="AH2337" s="25"/>
    </row>
    <row r="2338" spans="28:35" ht="13.5" thickBot="1" x14ac:dyDescent="0.25">
      <c r="AB2338" t="str">
        <f t="shared" si="56"/>
        <v/>
      </c>
    </row>
    <row r="2339" spans="28:35" x14ac:dyDescent="0.2">
      <c r="AB2339" t="str">
        <f t="shared" si="56"/>
        <v/>
      </c>
      <c r="AC2339" s="26"/>
      <c r="AD2339" s="26" t="s">
        <v>25</v>
      </c>
      <c r="AE2339" s="26" t="s">
        <v>13</v>
      </c>
      <c r="AF2339" s="26" t="s">
        <v>26</v>
      </c>
      <c r="AG2339" s="26" t="s">
        <v>27</v>
      </c>
      <c r="AH2339" s="26" t="s">
        <v>28</v>
      </c>
      <c r="AI2339" s="26" t="s">
        <v>29</v>
      </c>
    </row>
    <row r="2340" spans="28:35" x14ac:dyDescent="0.2">
      <c r="AB2340" t="str">
        <f t="shared" si="56"/>
        <v/>
      </c>
      <c r="AC2340" s="24" t="s">
        <v>19</v>
      </c>
      <c r="AD2340" s="24">
        <v>1.1022981878467E-2</v>
      </c>
      <c r="AE2340" s="24">
        <v>1.8188973346047042E-2</v>
      </c>
      <c r="AF2340" s="24">
        <v>0.60602551165223373</v>
      </c>
      <c r="AG2340" s="24">
        <v>0.55800235085648109</v>
      </c>
      <c r="AH2340" s="24">
        <v>-2.9504583324774042E-2</v>
      </c>
      <c r="AI2340" s="24">
        <v>5.1550547081708045E-2</v>
      </c>
    </row>
    <row r="2341" spans="28:35" ht="13.5" thickBot="1" x14ac:dyDescent="0.25">
      <c r="AB2341">
        <f t="shared" si="56"/>
        <v>0.66620047102756441</v>
      </c>
      <c r="AC2341" s="25" t="s">
        <v>32</v>
      </c>
      <c r="AD2341" s="25">
        <v>0.66620047102756441</v>
      </c>
      <c r="AE2341" s="25">
        <v>0.1610113496681253</v>
      </c>
      <c r="AF2341" s="25">
        <v>4.1375994450125964</v>
      </c>
      <c r="AG2341" s="25">
        <v>2.0195530445711639E-3</v>
      </c>
      <c r="AH2341" s="25">
        <v>0.30744476513969266</v>
      </c>
      <c r="AI2341" s="25">
        <v>1.0249561769154361</v>
      </c>
    </row>
    <row r="2342" spans="28:35" x14ac:dyDescent="0.2">
      <c r="AB2342" t="str">
        <f t="shared" si="56"/>
        <v/>
      </c>
      <c r="AC2342" t="s">
        <v>8</v>
      </c>
    </row>
    <row r="2343" spans="28:35" ht="13.5" thickBot="1" x14ac:dyDescent="0.25">
      <c r="AB2343" t="str">
        <f t="shared" si="56"/>
        <v/>
      </c>
    </row>
    <row r="2344" spans="28:35" x14ac:dyDescent="0.2">
      <c r="AB2344" t="str">
        <f t="shared" si="56"/>
        <v/>
      </c>
      <c r="AC2344" s="27" t="s">
        <v>9</v>
      </c>
      <c r="AD2344" s="27"/>
    </row>
    <row r="2345" spans="28:35" x14ac:dyDescent="0.2">
      <c r="AB2345" t="str">
        <f t="shared" si="56"/>
        <v/>
      </c>
      <c r="AC2345" s="24" t="s">
        <v>10</v>
      </c>
      <c r="AD2345" s="24">
        <v>0.79448847262929878</v>
      </c>
    </row>
    <row r="2346" spans="28:35" x14ac:dyDescent="0.2">
      <c r="AB2346" t="str">
        <f t="shared" si="56"/>
        <v/>
      </c>
      <c r="AC2346" s="24" t="s">
        <v>11</v>
      </c>
      <c r="AD2346" s="24">
        <v>0.63121193314083601</v>
      </c>
    </row>
    <row r="2347" spans="28:35" x14ac:dyDescent="0.2">
      <c r="AB2347" t="str">
        <f t="shared" si="56"/>
        <v/>
      </c>
      <c r="AC2347" s="24" t="s">
        <v>12</v>
      </c>
      <c r="AD2347" s="24">
        <v>0.59433312645491965</v>
      </c>
    </row>
    <row r="2348" spans="28:35" x14ac:dyDescent="0.2">
      <c r="AB2348" t="str">
        <f t="shared" si="56"/>
        <v/>
      </c>
      <c r="AC2348" s="24" t="s">
        <v>13</v>
      </c>
      <c r="AD2348" s="24">
        <v>6.2063310665507201E-2</v>
      </c>
    </row>
    <row r="2349" spans="28:35" ht="13.5" thickBot="1" x14ac:dyDescent="0.25">
      <c r="AB2349" t="str">
        <f t="shared" si="56"/>
        <v/>
      </c>
      <c r="AC2349" s="25" t="s">
        <v>14</v>
      </c>
      <c r="AD2349" s="25">
        <v>12</v>
      </c>
    </row>
    <row r="2350" spans="28:35" x14ac:dyDescent="0.2">
      <c r="AB2350" t="str">
        <f t="shared" si="56"/>
        <v/>
      </c>
    </row>
    <row r="2351" spans="28:35" ht="13.5" thickBot="1" x14ac:dyDescent="0.25">
      <c r="AB2351" t="str">
        <f t="shared" si="56"/>
        <v/>
      </c>
      <c r="AC2351" t="s">
        <v>15</v>
      </c>
    </row>
    <row r="2352" spans="28:35" x14ac:dyDescent="0.2">
      <c r="AB2352" t="str">
        <f t="shared" si="56"/>
        <v/>
      </c>
      <c r="AC2352" s="26"/>
      <c r="AD2352" s="26" t="s">
        <v>20</v>
      </c>
      <c r="AE2352" s="26" t="s">
        <v>21</v>
      </c>
      <c r="AF2352" s="26" t="s">
        <v>22</v>
      </c>
      <c r="AG2352" s="26" t="s">
        <v>23</v>
      </c>
      <c r="AH2352" s="26" t="s">
        <v>24</v>
      </c>
    </row>
    <row r="2353" spans="28:35" x14ac:dyDescent="0.2">
      <c r="AB2353" t="str">
        <f t="shared" si="56"/>
        <v/>
      </c>
      <c r="AC2353" s="24" t="s">
        <v>16</v>
      </c>
      <c r="AD2353" s="24">
        <v>1</v>
      </c>
      <c r="AE2353" s="24">
        <v>6.5927744496919016E-2</v>
      </c>
      <c r="AF2353" s="24">
        <v>6.5927744496919016E-2</v>
      </c>
      <c r="AG2353" s="24">
        <v>17.115844840551439</v>
      </c>
      <c r="AH2353" s="24">
        <v>2.0210657842836908E-3</v>
      </c>
    </row>
    <row r="2354" spans="28:35" x14ac:dyDescent="0.2">
      <c r="AB2354" t="str">
        <f t="shared" si="56"/>
        <v/>
      </c>
      <c r="AC2354" s="24" t="s">
        <v>17</v>
      </c>
      <c r="AD2354" s="24">
        <v>10</v>
      </c>
      <c r="AE2354" s="24">
        <v>3.8518545307632594E-2</v>
      </c>
      <c r="AF2354" s="24">
        <v>3.8518545307632593E-3</v>
      </c>
      <c r="AG2354" s="24"/>
      <c r="AH2354" s="24"/>
    </row>
    <row r="2355" spans="28:35" ht="13.5" thickBot="1" x14ac:dyDescent="0.25">
      <c r="AB2355" t="str">
        <f t="shared" si="56"/>
        <v/>
      </c>
      <c r="AC2355" s="25" t="s">
        <v>18</v>
      </c>
      <c r="AD2355" s="25">
        <v>11</v>
      </c>
      <c r="AE2355" s="25">
        <v>0.10444628980455162</v>
      </c>
      <c r="AF2355" s="25"/>
      <c r="AG2355" s="25"/>
      <c r="AH2355" s="25"/>
    </row>
    <row r="2356" spans="28:35" ht="13.5" thickBot="1" x14ac:dyDescent="0.25">
      <c r="AB2356" t="str">
        <f t="shared" si="56"/>
        <v/>
      </c>
    </row>
    <row r="2357" spans="28:35" x14ac:dyDescent="0.2">
      <c r="AB2357" t="str">
        <f t="shared" si="56"/>
        <v/>
      </c>
      <c r="AC2357" s="26"/>
      <c r="AD2357" s="26" t="s">
        <v>25</v>
      </c>
      <c r="AE2357" s="26" t="s">
        <v>13</v>
      </c>
      <c r="AF2357" s="26" t="s">
        <v>26</v>
      </c>
      <c r="AG2357" s="26" t="s">
        <v>27</v>
      </c>
      <c r="AH2357" s="26" t="s">
        <v>28</v>
      </c>
      <c r="AI2357" s="26" t="s">
        <v>29</v>
      </c>
    </row>
    <row r="2358" spans="28:35" x14ac:dyDescent="0.2">
      <c r="AB2358" t="str">
        <f t="shared" si="56"/>
        <v/>
      </c>
      <c r="AC2358" s="24" t="s">
        <v>19</v>
      </c>
      <c r="AD2358" s="24">
        <v>7.7281537215782709E-3</v>
      </c>
      <c r="AE2358" s="24">
        <v>1.8168277899151479E-2</v>
      </c>
      <c r="AF2358" s="24">
        <v>0.42536523078718441</v>
      </c>
      <c r="AG2358" s="24">
        <v>0.67957902276856119</v>
      </c>
      <c r="AH2358" s="24">
        <v>-3.2753299144395953E-2</v>
      </c>
      <c r="AI2358" s="24">
        <v>4.8209606587552495E-2</v>
      </c>
    </row>
    <row r="2359" spans="28:35" ht="13.5" thickBot="1" x14ac:dyDescent="0.25">
      <c r="AB2359">
        <f t="shared" si="56"/>
        <v>0.69419179757751881</v>
      </c>
      <c r="AC2359" s="25" t="s">
        <v>32</v>
      </c>
      <c r="AD2359" s="25">
        <v>0.69419179757751881</v>
      </c>
      <c r="AE2359" s="25">
        <v>0.16779549916188943</v>
      </c>
      <c r="AF2359" s="25">
        <v>4.1371300246126461</v>
      </c>
      <c r="AG2359" s="25">
        <v>2.0210657842836943E-3</v>
      </c>
      <c r="AH2359" s="25">
        <v>0.32032006200912561</v>
      </c>
      <c r="AI2359" s="25">
        <v>1.0680635331459121</v>
      </c>
    </row>
    <row r="2360" spans="28:35" x14ac:dyDescent="0.2">
      <c r="AB2360" t="str">
        <f t="shared" si="56"/>
        <v/>
      </c>
      <c r="AC2360" t="s">
        <v>8</v>
      </c>
    </row>
    <row r="2361" spans="28:35" ht="13.5" thickBot="1" x14ac:dyDescent="0.25">
      <c r="AB2361" t="str">
        <f t="shared" si="56"/>
        <v/>
      </c>
    </row>
    <row r="2362" spans="28:35" x14ac:dyDescent="0.2">
      <c r="AB2362" t="str">
        <f t="shared" si="56"/>
        <v/>
      </c>
      <c r="AC2362" s="27" t="s">
        <v>9</v>
      </c>
      <c r="AD2362" s="27"/>
    </row>
    <row r="2363" spans="28:35" x14ac:dyDescent="0.2">
      <c r="AB2363" t="str">
        <f t="shared" si="56"/>
        <v/>
      </c>
      <c r="AC2363" s="24" t="s">
        <v>10</v>
      </c>
      <c r="AD2363" s="24">
        <v>0.80755146088213425</v>
      </c>
    </row>
    <row r="2364" spans="28:35" x14ac:dyDescent="0.2">
      <c r="AB2364" t="str">
        <f t="shared" si="56"/>
        <v/>
      </c>
      <c r="AC2364" s="24" t="s">
        <v>11</v>
      </c>
      <c r="AD2364" s="24">
        <v>0.65213936197286926</v>
      </c>
    </row>
    <row r="2365" spans="28:35" x14ac:dyDescent="0.2">
      <c r="AB2365" t="str">
        <f t="shared" si="56"/>
        <v/>
      </c>
      <c r="AC2365" s="24" t="s">
        <v>12</v>
      </c>
      <c r="AD2365" s="24">
        <v>0.61735329817015616</v>
      </c>
    </row>
    <row r="2366" spans="28:35" x14ac:dyDescent="0.2">
      <c r="AB2366" t="str">
        <f t="shared" si="56"/>
        <v/>
      </c>
      <c r="AC2366" s="24" t="s">
        <v>13</v>
      </c>
      <c r="AD2366" s="24">
        <v>6.1966796252087133E-2</v>
      </c>
    </row>
    <row r="2367" spans="28:35" ht="13.5" thickBot="1" x14ac:dyDescent="0.25">
      <c r="AB2367" t="str">
        <f t="shared" si="56"/>
        <v/>
      </c>
      <c r="AC2367" s="25" t="s">
        <v>14</v>
      </c>
      <c r="AD2367" s="25">
        <v>12</v>
      </c>
    </row>
    <row r="2368" spans="28:35" x14ac:dyDescent="0.2">
      <c r="AB2368" t="str">
        <f t="shared" si="56"/>
        <v/>
      </c>
    </row>
    <row r="2369" spans="28:35" ht="13.5" thickBot="1" x14ac:dyDescent="0.25">
      <c r="AB2369" t="str">
        <f t="shared" si="56"/>
        <v/>
      </c>
      <c r="AC2369" t="s">
        <v>15</v>
      </c>
    </row>
    <row r="2370" spans="28:35" x14ac:dyDescent="0.2">
      <c r="AB2370" t="str">
        <f t="shared" si="56"/>
        <v/>
      </c>
      <c r="AC2370" s="26"/>
      <c r="AD2370" s="26" t="s">
        <v>20</v>
      </c>
      <c r="AE2370" s="26" t="s">
        <v>21</v>
      </c>
      <c r="AF2370" s="26" t="s">
        <v>22</v>
      </c>
      <c r="AG2370" s="26" t="s">
        <v>23</v>
      </c>
      <c r="AH2370" s="26" t="s">
        <v>24</v>
      </c>
    </row>
    <row r="2371" spans="28:35" x14ac:dyDescent="0.2">
      <c r="AB2371" t="str">
        <f t="shared" ref="AB2371:AB2413" si="57">IF(AC2371="X Variable 1", AD2371, "")</f>
        <v/>
      </c>
      <c r="AC2371" s="24" t="s">
        <v>16</v>
      </c>
      <c r="AD2371" s="24">
        <v>1</v>
      </c>
      <c r="AE2371" s="24">
        <v>7.1986856868910765E-2</v>
      </c>
      <c r="AF2371" s="24">
        <v>7.1986856868910765E-2</v>
      </c>
      <c r="AG2371" s="24">
        <v>18.747144421726922</v>
      </c>
      <c r="AH2371" s="24">
        <v>1.4900269915317087E-3</v>
      </c>
    </row>
    <row r="2372" spans="28:35" x14ac:dyDescent="0.2">
      <c r="AB2372" t="str">
        <f t="shared" si="57"/>
        <v/>
      </c>
      <c r="AC2372" s="24" t="s">
        <v>17</v>
      </c>
      <c r="AD2372" s="24">
        <v>10</v>
      </c>
      <c r="AE2372" s="24">
        <v>3.8398838377476791E-2</v>
      </c>
      <c r="AF2372" s="24">
        <v>3.8398838377476791E-3</v>
      </c>
      <c r="AG2372" s="24"/>
      <c r="AH2372" s="24"/>
    </row>
    <row r="2373" spans="28:35" ht="13.5" thickBot="1" x14ac:dyDescent="0.25">
      <c r="AB2373" t="str">
        <f t="shared" si="57"/>
        <v/>
      </c>
      <c r="AC2373" s="25" t="s">
        <v>18</v>
      </c>
      <c r="AD2373" s="25">
        <v>11</v>
      </c>
      <c r="AE2373" s="25">
        <v>0.11038569524638756</v>
      </c>
      <c r="AF2373" s="25"/>
      <c r="AG2373" s="25"/>
      <c r="AH2373" s="25"/>
    </row>
    <row r="2374" spans="28:35" ht="13.5" thickBot="1" x14ac:dyDescent="0.25">
      <c r="AB2374" t="str">
        <f t="shared" si="57"/>
        <v/>
      </c>
    </row>
    <row r="2375" spans="28:35" x14ac:dyDescent="0.2">
      <c r="AB2375" t="str">
        <f t="shared" si="57"/>
        <v/>
      </c>
      <c r="AC2375" s="26"/>
      <c r="AD2375" s="26" t="s">
        <v>25</v>
      </c>
      <c r="AE2375" s="26" t="s">
        <v>13</v>
      </c>
      <c r="AF2375" s="26" t="s">
        <v>26</v>
      </c>
      <c r="AG2375" s="26" t="s">
        <v>27</v>
      </c>
      <c r="AH2375" s="26" t="s">
        <v>28</v>
      </c>
      <c r="AI2375" s="26" t="s">
        <v>29</v>
      </c>
    </row>
    <row r="2376" spans="28:35" x14ac:dyDescent="0.2">
      <c r="AB2376" t="str">
        <f t="shared" si="57"/>
        <v/>
      </c>
      <c r="AC2376" s="24" t="s">
        <v>19</v>
      </c>
      <c r="AD2376" s="24">
        <v>4.8498571845622075E-3</v>
      </c>
      <c r="AE2376" s="24">
        <v>1.8719808460674517E-2</v>
      </c>
      <c r="AF2376" s="24">
        <v>0.2590762183678591</v>
      </c>
      <c r="AG2376" s="24">
        <v>0.80083144325991262</v>
      </c>
      <c r="AH2376" s="24">
        <v>-3.6860482566254411E-2</v>
      </c>
      <c r="AI2376" s="24">
        <v>4.6560196935378821E-2</v>
      </c>
    </row>
    <row r="2377" spans="28:35" ht="13.5" thickBot="1" x14ac:dyDescent="0.25">
      <c r="AB2377">
        <f t="shared" si="57"/>
        <v>0.68628932401352483</v>
      </c>
      <c r="AC2377" s="25" t="s">
        <v>32</v>
      </c>
      <c r="AD2377" s="25">
        <v>0.68628932401352483</v>
      </c>
      <c r="AE2377" s="25">
        <v>0.15850380071097792</v>
      </c>
      <c r="AF2377" s="25">
        <v>4.3297972725898974</v>
      </c>
      <c r="AG2377" s="25">
        <v>1.49002699153171E-3</v>
      </c>
      <c r="AH2377" s="25">
        <v>0.33312078634717313</v>
      </c>
      <c r="AI2377" s="25">
        <v>1.0394578616798764</v>
      </c>
    </row>
    <row r="2378" spans="28:35" x14ac:dyDescent="0.2">
      <c r="AB2378" t="str">
        <f t="shared" si="57"/>
        <v/>
      </c>
      <c r="AC2378" t="s">
        <v>8</v>
      </c>
    </row>
    <row r="2379" spans="28:35" ht="13.5" thickBot="1" x14ac:dyDescent="0.25">
      <c r="AB2379" t="str">
        <f t="shared" si="57"/>
        <v/>
      </c>
    </row>
    <row r="2380" spans="28:35" x14ac:dyDescent="0.2">
      <c r="AB2380" t="str">
        <f t="shared" si="57"/>
        <v/>
      </c>
      <c r="AC2380" s="27" t="s">
        <v>9</v>
      </c>
      <c r="AD2380" s="27"/>
    </row>
    <row r="2381" spans="28:35" x14ac:dyDescent="0.2">
      <c r="AB2381" t="str">
        <f t="shared" si="57"/>
        <v/>
      </c>
      <c r="AC2381" s="24" t="s">
        <v>10</v>
      </c>
      <c r="AD2381" s="24">
        <v>0.80287511239793319</v>
      </c>
    </row>
    <row r="2382" spans="28:35" x14ac:dyDescent="0.2">
      <c r="AB2382" t="str">
        <f t="shared" si="57"/>
        <v/>
      </c>
      <c r="AC2382" s="24" t="s">
        <v>11</v>
      </c>
      <c r="AD2382" s="24">
        <v>0.64460844610799384</v>
      </c>
    </row>
    <row r="2383" spans="28:35" x14ac:dyDescent="0.2">
      <c r="AB2383" t="str">
        <f t="shared" si="57"/>
        <v/>
      </c>
      <c r="AC2383" s="24" t="s">
        <v>12</v>
      </c>
      <c r="AD2383" s="24">
        <v>0.60906929071879323</v>
      </c>
    </row>
    <row r="2384" spans="28:35" x14ac:dyDescent="0.2">
      <c r="AB2384" t="str">
        <f t="shared" si="57"/>
        <v/>
      </c>
      <c r="AC2384" s="24" t="s">
        <v>13</v>
      </c>
      <c r="AD2384" s="24">
        <v>6.2406487043144179E-2</v>
      </c>
    </row>
    <row r="2385" spans="28:35" ht="13.5" thickBot="1" x14ac:dyDescent="0.25">
      <c r="AB2385" t="str">
        <f t="shared" si="57"/>
        <v/>
      </c>
      <c r="AC2385" s="25" t="s">
        <v>14</v>
      </c>
      <c r="AD2385" s="25">
        <v>12</v>
      </c>
    </row>
    <row r="2386" spans="28:35" x14ac:dyDescent="0.2">
      <c r="AB2386" t="str">
        <f t="shared" si="57"/>
        <v/>
      </c>
    </row>
    <row r="2387" spans="28:35" ht="13.5" thickBot="1" x14ac:dyDescent="0.25">
      <c r="AB2387" t="str">
        <f t="shared" si="57"/>
        <v/>
      </c>
      <c r="AC2387" t="s">
        <v>15</v>
      </c>
    </row>
    <row r="2388" spans="28:35" x14ac:dyDescent="0.2">
      <c r="AB2388" t="str">
        <f t="shared" si="57"/>
        <v/>
      </c>
      <c r="AC2388" s="26"/>
      <c r="AD2388" s="26" t="s">
        <v>20</v>
      </c>
      <c r="AE2388" s="26" t="s">
        <v>21</v>
      </c>
      <c r="AF2388" s="26" t="s">
        <v>22</v>
      </c>
      <c r="AG2388" s="26" t="s">
        <v>23</v>
      </c>
      <c r="AH2388" s="26" t="s">
        <v>24</v>
      </c>
    </row>
    <row r="2389" spans="28:35" x14ac:dyDescent="0.2">
      <c r="AB2389" t="str">
        <f t="shared" si="57"/>
        <v/>
      </c>
      <c r="AC2389" s="24" t="s">
        <v>16</v>
      </c>
      <c r="AD2389" s="24">
        <v>1</v>
      </c>
      <c r="AE2389" s="24">
        <v>7.0639621194715563E-2</v>
      </c>
      <c r="AF2389" s="24">
        <v>7.0639621194715563E-2</v>
      </c>
      <c r="AG2389" s="24">
        <v>18.137978774359755</v>
      </c>
      <c r="AH2389" s="24">
        <v>1.6660013720062677E-3</v>
      </c>
    </row>
    <row r="2390" spans="28:35" x14ac:dyDescent="0.2">
      <c r="AB2390" t="str">
        <f t="shared" si="57"/>
        <v/>
      </c>
      <c r="AC2390" s="24" t="s">
        <v>17</v>
      </c>
      <c r="AD2390" s="24">
        <v>10</v>
      </c>
      <c r="AE2390" s="24">
        <v>3.8945696250661223E-2</v>
      </c>
      <c r="AF2390" s="24">
        <v>3.8945696250661222E-3</v>
      </c>
      <c r="AG2390" s="24"/>
      <c r="AH2390" s="24"/>
    </row>
    <row r="2391" spans="28:35" ht="13.5" thickBot="1" x14ac:dyDescent="0.25">
      <c r="AB2391" t="str">
        <f t="shared" si="57"/>
        <v/>
      </c>
      <c r="AC2391" s="25" t="s">
        <v>18</v>
      </c>
      <c r="AD2391" s="25">
        <v>11</v>
      </c>
      <c r="AE2391" s="25">
        <v>0.10958531744537678</v>
      </c>
      <c r="AF2391" s="25"/>
      <c r="AG2391" s="25"/>
      <c r="AH2391" s="25"/>
    </row>
    <row r="2392" spans="28:35" ht="13.5" thickBot="1" x14ac:dyDescent="0.25">
      <c r="AB2392" t="str">
        <f t="shared" si="57"/>
        <v/>
      </c>
    </row>
    <row r="2393" spans="28:35" x14ac:dyDescent="0.2">
      <c r="AB2393" t="str">
        <f t="shared" si="57"/>
        <v/>
      </c>
      <c r="AC2393" s="26"/>
      <c r="AD2393" s="26" t="s">
        <v>25</v>
      </c>
      <c r="AE2393" s="26" t="s">
        <v>13</v>
      </c>
      <c r="AF2393" s="26" t="s">
        <v>26</v>
      </c>
      <c r="AG2393" s="26" t="s">
        <v>27</v>
      </c>
      <c r="AH2393" s="26" t="s">
        <v>28</v>
      </c>
      <c r="AI2393" s="26" t="s">
        <v>29</v>
      </c>
    </row>
    <row r="2394" spans="28:35" x14ac:dyDescent="0.2">
      <c r="AB2394" t="str">
        <f t="shared" si="57"/>
        <v/>
      </c>
      <c r="AC2394" s="24" t="s">
        <v>19</v>
      </c>
      <c r="AD2394" s="24">
        <v>8.382750365816349E-3</v>
      </c>
      <c r="AE2394" s="24">
        <v>1.9344778169303588E-2</v>
      </c>
      <c r="AF2394" s="24">
        <v>0.43333401357468904</v>
      </c>
      <c r="AG2394" s="24">
        <v>0.67397034520558297</v>
      </c>
      <c r="AH2394" s="24">
        <v>-3.4720108915082475E-2</v>
      </c>
      <c r="AI2394" s="24">
        <v>5.1485609646715176E-2</v>
      </c>
    </row>
    <row r="2395" spans="28:35" ht="13.5" thickBot="1" x14ac:dyDescent="0.25">
      <c r="AB2395">
        <f t="shared" si="57"/>
        <v>0.6867677628614195</v>
      </c>
      <c r="AC2395" s="25" t="s">
        <v>32</v>
      </c>
      <c r="AD2395" s="25">
        <v>0.6867677628614195</v>
      </c>
      <c r="AE2395" s="25">
        <v>0.16125584165694709</v>
      </c>
      <c r="AF2395" s="25">
        <v>4.2588705984521011</v>
      </c>
      <c r="AG2395" s="25">
        <v>1.666001372006267E-3</v>
      </c>
      <c r="AH2395" s="25">
        <v>0.3274672947799851</v>
      </c>
      <c r="AI2395" s="25">
        <v>1.0460682309428539</v>
      </c>
    </row>
    <row r="2396" spans="28:35" x14ac:dyDescent="0.2">
      <c r="AB2396" t="str">
        <f t="shared" si="57"/>
        <v/>
      </c>
      <c r="AC2396" t="s">
        <v>8</v>
      </c>
    </row>
    <row r="2397" spans="28:35" ht="13.5" thickBot="1" x14ac:dyDescent="0.25">
      <c r="AB2397" t="str">
        <f t="shared" si="57"/>
        <v/>
      </c>
    </row>
    <row r="2398" spans="28:35" x14ac:dyDescent="0.2">
      <c r="AB2398" t="str">
        <f t="shared" si="57"/>
        <v/>
      </c>
      <c r="AC2398" s="27" t="s">
        <v>9</v>
      </c>
      <c r="AD2398" s="27"/>
    </row>
    <row r="2399" spans="28:35" x14ac:dyDescent="0.2">
      <c r="AB2399" t="str">
        <f t="shared" si="57"/>
        <v/>
      </c>
      <c r="AC2399" s="24" t="s">
        <v>10</v>
      </c>
      <c r="AD2399" s="24">
        <v>0.80677149109319801</v>
      </c>
    </row>
    <row r="2400" spans="28:35" x14ac:dyDescent="0.2">
      <c r="AB2400" t="str">
        <f t="shared" si="57"/>
        <v/>
      </c>
      <c r="AC2400" s="24" t="s">
        <v>11</v>
      </c>
      <c r="AD2400" s="24">
        <v>0.65088023884074209</v>
      </c>
    </row>
    <row r="2401" spans="28:35" x14ac:dyDescent="0.2">
      <c r="AB2401" t="str">
        <f t="shared" si="57"/>
        <v/>
      </c>
      <c r="AC2401" s="24" t="s">
        <v>12</v>
      </c>
      <c r="AD2401" s="24">
        <v>0.61596826272481631</v>
      </c>
    </row>
    <row r="2402" spans="28:35" x14ac:dyDescent="0.2">
      <c r="AB2402" t="str">
        <f t="shared" si="57"/>
        <v/>
      </c>
      <c r="AC2402" s="24" t="s">
        <v>13</v>
      </c>
      <c r="AD2402" s="24">
        <v>6.2677185044710135E-2</v>
      </c>
    </row>
    <row r="2403" spans="28:35" ht="13.5" thickBot="1" x14ac:dyDescent="0.25">
      <c r="AB2403" t="str">
        <f t="shared" si="57"/>
        <v/>
      </c>
      <c r="AC2403" s="25" t="s">
        <v>14</v>
      </c>
      <c r="AD2403" s="25">
        <v>12</v>
      </c>
    </row>
    <row r="2404" spans="28:35" x14ac:dyDescent="0.2">
      <c r="AB2404" t="str">
        <f t="shared" si="57"/>
        <v/>
      </c>
    </row>
    <row r="2405" spans="28:35" ht="13.5" thickBot="1" x14ac:dyDescent="0.25">
      <c r="AB2405" t="str">
        <f t="shared" si="57"/>
        <v/>
      </c>
      <c r="AC2405" t="s">
        <v>15</v>
      </c>
    </row>
    <row r="2406" spans="28:35" x14ac:dyDescent="0.2">
      <c r="AB2406" t="str">
        <f t="shared" si="57"/>
        <v/>
      </c>
      <c r="AC2406" s="26"/>
      <c r="AD2406" s="26" t="s">
        <v>20</v>
      </c>
      <c r="AE2406" s="26" t="s">
        <v>21</v>
      </c>
      <c r="AF2406" s="26" t="s">
        <v>22</v>
      </c>
      <c r="AG2406" s="26" t="s">
        <v>23</v>
      </c>
      <c r="AH2406" s="26" t="s">
        <v>24</v>
      </c>
    </row>
    <row r="2407" spans="28:35" x14ac:dyDescent="0.2">
      <c r="AB2407" t="str">
        <f t="shared" si="57"/>
        <v/>
      </c>
      <c r="AC2407" s="24" t="s">
        <v>16</v>
      </c>
      <c r="AD2407" s="24">
        <v>1</v>
      </c>
      <c r="AE2407" s="24">
        <v>7.3239542187314988E-2</v>
      </c>
      <c r="AF2407" s="24">
        <v>7.3239542187314988E-2</v>
      </c>
      <c r="AG2407" s="24">
        <v>18.643465975099311</v>
      </c>
      <c r="AH2407" s="24">
        <v>1.5183372595343842E-3</v>
      </c>
    </row>
    <row r="2408" spans="28:35" x14ac:dyDescent="0.2">
      <c r="AB2408" t="str">
        <f t="shared" si="57"/>
        <v/>
      </c>
      <c r="AC2408" s="24" t="s">
        <v>17</v>
      </c>
      <c r="AD2408" s="24">
        <v>10</v>
      </c>
      <c r="AE2408" s="24">
        <v>3.9284295251288355E-2</v>
      </c>
      <c r="AF2408" s="24">
        <v>3.9284295251288352E-3</v>
      </c>
      <c r="AG2408" s="24"/>
      <c r="AH2408" s="24"/>
    </row>
    <row r="2409" spans="28:35" ht="13.5" thickBot="1" x14ac:dyDescent="0.25">
      <c r="AB2409" t="str">
        <f t="shared" si="57"/>
        <v/>
      </c>
      <c r="AC2409" s="25" t="s">
        <v>18</v>
      </c>
      <c r="AD2409" s="25">
        <v>11</v>
      </c>
      <c r="AE2409" s="25">
        <v>0.11252383743860334</v>
      </c>
      <c r="AF2409" s="25"/>
      <c r="AG2409" s="25"/>
      <c r="AH2409" s="25"/>
    </row>
    <row r="2410" spans="28:35" ht="13.5" thickBot="1" x14ac:dyDescent="0.25">
      <c r="AB2410" t="str">
        <f t="shared" si="57"/>
        <v/>
      </c>
    </row>
    <row r="2411" spans="28:35" x14ac:dyDescent="0.2">
      <c r="AB2411" t="str">
        <f t="shared" si="57"/>
        <v/>
      </c>
      <c r="AC2411" s="26"/>
      <c r="AD2411" s="26" t="s">
        <v>25</v>
      </c>
      <c r="AE2411" s="26" t="s">
        <v>13</v>
      </c>
      <c r="AF2411" s="26" t="s">
        <v>26</v>
      </c>
      <c r="AG2411" s="26" t="s">
        <v>27</v>
      </c>
      <c r="AH2411" s="26" t="s">
        <v>28</v>
      </c>
      <c r="AI2411" s="26" t="s">
        <v>29</v>
      </c>
    </row>
    <row r="2412" spans="28:35" x14ac:dyDescent="0.2">
      <c r="AB2412" t="str">
        <f t="shared" si="57"/>
        <v/>
      </c>
      <c r="AC2412" s="24" t="s">
        <v>19</v>
      </c>
      <c r="AD2412" s="24">
        <v>9.6869352742758093E-3</v>
      </c>
      <c r="AE2412" s="24">
        <v>1.9456039340680915E-2</v>
      </c>
      <c r="AF2412" s="24">
        <v>0.49788834739973287</v>
      </c>
      <c r="AG2412" s="24">
        <v>0.62932905400357586</v>
      </c>
      <c r="AH2412" s="24">
        <v>-3.3663829388185608E-2</v>
      </c>
      <c r="AI2412" s="24">
        <v>5.303769993673723E-2</v>
      </c>
    </row>
    <row r="2413" spans="28:35" ht="13.5" thickBot="1" x14ac:dyDescent="0.25">
      <c r="AB2413">
        <f t="shared" si="57"/>
        <v>0.6969114855469869</v>
      </c>
      <c r="AC2413" s="25" t="s">
        <v>32</v>
      </c>
      <c r="AD2413" s="25">
        <v>0.6969114855469869</v>
      </c>
      <c r="AE2413" s="25">
        <v>0.16140400050397416</v>
      </c>
      <c r="AF2413" s="25">
        <v>4.3178080058172243</v>
      </c>
      <c r="AG2413" s="25">
        <v>1.5183372595343847E-3</v>
      </c>
      <c r="AH2413" s="25">
        <v>0.33728089892509999</v>
      </c>
      <c r="AI2413" s="25">
        <v>1.0565420721688739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 lag</vt:lpstr>
      <vt:lpstr>Lag of one, entire sample size</vt:lpstr>
      <vt:lpstr>Lag of one, Gulf War + 6 months</vt:lpstr>
      <vt:lpstr>Lag of two</vt:lpstr>
      <vt:lpstr>12 month regressions</vt:lpstr>
      <vt:lpstr>Data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kkindal</dc:creator>
  <cp:lastModifiedBy>Jan Havlíček</cp:lastModifiedBy>
  <cp:lastPrinted>2000-06-05T21:12:04Z</cp:lastPrinted>
  <dcterms:created xsi:type="dcterms:W3CDTF">2000-04-07T14:26:02Z</dcterms:created>
  <dcterms:modified xsi:type="dcterms:W3CDTF">2023-09-13T16:24:44Z</dcterms:modified>
</cp:coreProperties>
</file>