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DD2432-571D-4AD8-BC6C-1103AC5E97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3" sheetId="3" r:id="rId2"/>
    <sheet name="Sheet2" sheetId="2" r:id="rId3"/>
  </sheets>
  <calcPr calcId="0" calcMode="manual" iterate="1" iterateCount="3"/>
</workbook>
</file>

<file path=xl/calcChain.xml><?xml version="1.0" encoding="utf-8"?>
<calcChain xmlns="http://schemas.openxmlformats.org/spreadsheetml/2006/main">
  <c r="F3" i="1" l="1"/>
  <c r="H3" i="1"/>
  <c r="E5" i="1"/>
  <c r="F5" i="1"/>
  <c r="G5" i="1"/>
  <c r="H5" i="1"/>
  <c r="K5" i="1"/>
  <c r="L5" i="1"/>
  <c r="M5" i="1"/>
  <c r="E6" i="1"/>
  <c r="F6" i="1"/>
  <c r="G6" i="1"/>
  <c r="H6" i="1"/>
  <c r="K6" i="1"/>
  <c r="L6" i="1"/>
  <c r="M6" i="1"/>
  <c r="E7" i="1"/>
  <c r="F7" i="1"/>
  <c r="G7" i="1"/>
  <c r="H7" i="1"/>
  <c r="K7" i="1"/>
  <c r="L7" i="1"/>
  <c r="M7" i="1"/>
  <c r="E8" i="1"/>
  <c r="F8" i="1"/>
  <c r="G8" i="1"/>
  <c r="H8" i="1"/>
  <c r="K8" i="1"/>
  <c r="L8" i="1"/>
  <c r="M8" i="1"/>
  <c r="E9" i="1"/>
  <c r="F9" i="1"/>
  <c r="G9" i="1"/>
  <c r="H9" i="1"/>
  <c r="K9" i="1"/>
  <c r="L9" i="1"/>
  <c r="M9" i="1"/>
  <c r="E10" i="1"/>
  <c r="F10" i="1"/>
  <c r="G10" i="1"/>
  <c r="H10" i="1"/>
  <c r="K10" i="1"/>
  <c r="L10" i="1"/>
  <c r="M10" i="1"/>
  <c r="E11" i="1"/>
  <c r="F11" i="1"/>
  <c r="G11" i="1"/>
  <c r="H11" i="1"/>
  <c r="K11" i="1"/>
  <c r="L11" i="1"/>
  <c r="M11" i="1"/>
  <c r="E12" i="1"/>
  <c r="F12" i="1"/>
  <c r="G12" i="1"/>
  <c r="H12" i="1"/>
  <c r="K12" i="1"/>
  <c r="L12" i="1"/>
  <c r="M12" i="1"/>
  <c r="E13" i="1"/>
  <c r="F13" i="1"/>
  <c r="G13" i="1"/>
  <c r="H13" i="1"/>
  <c r="K13" i="1"/>
  <c r="L13" i="1"/>
  <c r="M13" i="1"/>
  <c r="E14" i="1"/>
  <c r="F14" i="1"/>
  <c r="G14" i="1"/>
  <c r="H14" i="1"/>
  <c r="K14" i="1"/>
  <c r="L14" i="1"/>
  <c r="M14" i="1"/>
  <c r="E15" i="1"/>
  <c r="F15" i="1"/>
  <c r="G15" i="1"/>
  <c r="H15" i="1"/>
  <c r="K15" i="1"/>
  <c r="L15" i="1"/>
  <c r="M15" i="1"/>
  <c r="E16" i="1"/>
  <c r="F16" i="1"/>
  <c r="G16" i="1"/>
  <c r="H16" i="1"/>
  <c r="K16" i="1"/>
  <c r="L16" i="1"/>
  <c r="M16" i="1"/>
  <c r="E17" i="1"/>
  <c r="F17" i="1"/>
  <c r="G17" i="1"/>
  <c r="H17" i="1"/>
  <c r="K17" i="1"/>
  <c r="L17" i="1"/>
  <c r="M17" i="1"/>
  <c r="E18" i="1"/>
  <c r="F18" i="1"/>
  <c r="G18" i="1"/>
  <c r="H18" i="1"/>
  <c r="K18" i="1"/>
  <c r="L18" i="1"/>
  <c r="M18" i="1"/>
  <c r="E19" i="1"/>
  <c r="F19" i="1"/>
  <c r="G19" i="1"/>
  <c r="H19" i="1"/>
  <c r="K19" i="1"/>
  <c r="L19" i="1"/>
  <c r="M19" i="1"/>
  <c r="E20" i="1"/>
  <c r="F20" i="1"/>
  <c r="G20" i="1"/>
  <c r="H20" i="1"/>
  <c r="K20" i="1"/>
  <c r="L20" i="1"/>
  <c r="M20" i="1"/>
  <c r="E21" i="1"/>
  <c r="F21" i="1"/>
  <c r="G21" i="1"/>
  <c r="H21" i="1"/>
  <c r="K21" i="1"/>
  <c r="L21" i="1"/>
  <c r="M21" i="1"/>
  <c r="E22" i="1"/>
  <c r="F22" i="1"/>
  <c r="G22" i="1"/>
  <c r="H22" i="1"/>
  <c r="K22" i="1"/>
  <c r="L22" i="1"/>
  <c r="M22" i="1"/>
  <c r="E23" i="1"/>
  <c r="F23" i="1"/>
  <c r="G23" i="1"/>
  <c r="H23" i="1"/>
  <c r="K23" i="1"/>
  <c r="L23" i="1"/>
  <c r="M23" i="1"/>
  <c r="E24" i="1"/>
  <c r="F24" i="1"/>
  <c r="G24" i="1"/>
  <c r="H24" i="1"/>
  <c r="K24" i="1"/>
  <c r="L24" i="1"/>
  <c r="M24" i="1"/>
  <c r="E25" i="1"/>
  <c r="F25" i="1"/>
  <c r="G25" i="1"/>
  <c r="H25" i="1"/>
  <c r="K25" i="1"/>
  <c r="L25" i="1"/>
  <c r="M25" i="1"/>
  <c r="E26" i="1"/>
  <c r="F26" i="1"/>
  <c r="G26" i="1"/>
  <c r="H26" i="1"/>
  <c r="K26" i="1"/>
  <c r="L26" i="1"/>
  <c r="M26" i="1"/>
  <c r="E27" i="1"/>
  <c r="F27" i="1"/>
  <c r="G27" i="1"/>
  <c r="H27" i="1"/>
  <c r="K27" i="1"/>
  <c r="L27" i="1"/>
  <c r="M27" i="1"/>
  <c r="E28" i="1"/>
  <c r="F28" i="1"/>
  <c r="G28" i="1"/>
  <c r="H28" i="1"/>
  <c r="K28" i="1"/>
  <c r="L28" i="1"/>
  <c r="M28" i="1"/>
  <c r="E29" i="1"/>
  <c r="F29" i="1"/>
  <c r="G29" i="1"/>
  <c r="H29" i="1"/>
  <c r="K29" i="1"/>
  <c r="L29" i="1"/>
  <c r="M29" i="1"/>
  <c r="E30" i="1"/>
  <c r="F30" i="1"/>
  <c r="G30" i="1"/>
  <c r="H30" i="1"/>
  <c r="K30" i="1"/>
  <c r="L30" i="1"/>
  <c r="M30" i="1"/>
  <c r="E31" i="1"/>
  <c r="F31" i="1"/>
  <c r="G31" i="1"/>
  <c r="H31" i="1"/>
  <c r="K31" i="1"/>
  <c r="L31" i="1"/>
  <c r="M31" i="1"/>
  <c r="E32" i="1"/>
  <c r="F32" i="1"/>
  <c r="G32" i="1"/>
  <c r="H32" i="1"/>
  <c r="K32" i="1"/>
  <c r="L32" i="1"/>
  <c r="M32" i="1"/>
  <c r="E33" i="1"/>
  <c r="F33" i="1"/>
  <c r="G33" i="1"/>
  <c r="H33" i="1"/>
  <c r="K33" i="1"/>
  <c r="L33" i="1"/>
  <c r="M33" i="1"/>
  <c r="E34" i="1"/>
  <c r="F34" i="1"/>
  <c r="G34" i="1"/>
  <c r="H34" i="1"/>
  <c r="K34" i="1"/>
  <c r="L34" i="1"/>
  <c r="M34" i="1"/>
  <c r="E35" i="1"/>
  <c r="F35" i="1"/>
  <c r="G35" i="1"/>
  <c r="H35" i="1"/>
  <c r="K35" i="1"/>
  <c r="L35" i="1"/>
  <c r="M35" i="1"/>
  <c r="E36" i="1"/>
  <c r="F36" i="1"/>
  <c r="G36" i="1"/>
  <c r="H36" i="1"/>
  <c r="K36" i="1"/>
  <c r="L36" i="1"/>
  <c r="M36" i="1"/>
  <c r="E37" i="1"/>
  <c r="F37" i="1"/>
  <c r="G37" i="1"/>
  <c r="H37" i="1"/>
  <c r="K37" i="1"/>
  <c r="L37" i="1"/>
  <c r="M37" i="1"/>
  <c r="E38" i="1"/>
  <c r="F38" i="1"/>
  <c r="G38" i="1"/>
  <c r="H38" i="1"/>
  <c r="K38" i="1"/>
  <c r="L38" i="1"/>
  <c r="M38" i="1"/>
  <c r="E39" i="1"/>
  <c r="F39" i="1"/>
  <c r="G39" i="1"/>
  <c r="H39" i="1"/>
  <c r="K39" i="1"/>
  <c r="L39" i="1"/>
  <c r="M39" i="1"/>
  <c r="E40" i="1"/>
  <c r="F40" i="1"/>
  <c r="G40" i="1"/>
  <c r="H40" i="1"/>
  <c r="K40" i="1"/>
  <c r="L40" i="1"/>
  <c r="M40" i="1"/>
  <c r="E41" i="1"/>
  <c r="F41" i="1"/>
  <c r="G41" i="1"/>
  <c r="H41" i="1"/>
  <c r="K41" i="1"/>
  <c r="L41" i="1"/>
  <c r="M41" i="1"/>
  <c r="E42" i="1"/>
  <c r="F42" i="1"/>
  <c r="G42" i="1"/>
  <c r="H42" i="1"/>
  <c r="K42" i="1"/>
  <c r="L42" i="1"/>
  <c r="M42" i="1"/>
  <c r="E43" i="1"/>
  <c r="F43" i="1"/>
  <c r="G43" i="1"/>
  <c r="H43" i="1"/>
  <c r="K43" i="1"/>
  <c r="L43" i="1"/>
  <c r="M43" i="1"/>
  <c r="E44" i="1"/>
  <c r="F44" i="1"/>
  <c r="G44" i="1"/>
  <c r="H44" i="1"/>
  <c r="K44" i="1"/>
  <c r="L44" i="1"/>
  <c r="M44" i="1"/>
  <c r="E45" i="1"/>
  <c r="F45" i="1"/>
  <c r="G45" i="1"/>
  <c r="H45" i="1"/>
  <c r="K45" i="1"/>
  <c r="L45" i="1"/>
  <c r="M45" i="1"/>
  <c r="E46" i="1"/>
  <c r="F46" i="1"/>
  <c r="G46" i="1"/>
  <c r="H46" i="1"/>
  <c r="K46" i="1"/>
  <c r="L46" i="1"/>
  <c r="M46" i="1"/>
  <c r="E47" i="1"/>
  <c r="F47" i="1"/>
  <c r="G47" i="1"/>
  <c r="H47" i="1"/>
  <c r="K47" i="1"/>
  <c r="L47" i="1"/>
  <c r="M47" i="1"/>
  <c r="E48" i="1"/>
  <c r="F48" i="1"/>
  <c r="G48" i="1"/>
  <c r="H48" i="1"/>
  <c r="K48" i="1"/>
  <c r="L48" i="1"/>
  <c r="M48" i="1"/>
  <c r="E49" i="1"/>
  <c r="F49" i="1"/>
  <c r="G49" i="1"/>
  <c r="H49" i="1"/>
  <c r="K49" i="1"/>
  <c r="L49" i="1"/>
  <c r="M49" i="1"/>
  <c r="E50" i="1"/>
  <c r="F50" i="1"/>
  <c r="G50" i="1"/>
  <c r="H50" i="1"/>
  <c r="K50" i="1"/>
  <c r="L50" i="1"/>
  <c r="M50" i="1"/>
  <c r="E51" i="1"/>
  <c r="F51" i="1"/>
  <c r="G51" i="1"/>
  <c r="H51" i="1"/>
  <c r="K51" i="1"/>
  <c r="L51" i="1"/>
  <c r="M51" i="1"/>
  <c r="E52" i="1"/>
  <c r="F52" i="1"/>
  <c r="G52" i="1"/>
  <c r="H52" i="1"/>
  <c r="K52" i="1"/>
  <c r="L52" i="1"/>
  <c r="M52" i="1"/>
  <c r="E53" i="1"/>
  <c r="F53" i="1"/>
  <c r="G53" i="1"/>
  <c r="H53" i="1"/>
  <c r="K53" i="1"/>
  <c r="L53" i="1"/>
  <c r="M53" i="1"/>
  <c r="E54" i="1"/>
  <c r="F54" i="1"/>
  <c r="G54" i="1"/>
  <c r="H54" i="1"/>
  <c r="K54" i="1"/>
  <c r="L54" i="1"/>
  <c r="M54" i="1"/>
  <c r="E55" i="1"/>
  <c r="F55" i="1"/>
  <c r="G55" i="1"/>
  <c r="H55" i="1"/>
  <c r="K55" i="1"/>
  <c r="L55" i="1"/>
  <c r="M55" i="1"/>
  <c r="E56" i="1"/>
  <c r="F56" i="1"/>
  <c r="G56" i="1"/>
  <c r="H56" i="1"/>
  <c r="K56" i="1"/>
  <c r="L56" i="1"/>
  <c r="M56" i="1"/>
  <c r="E57" i="1"/>
  <c r="F57" i="1"/>
  <c r="G57" i="1"/>
  <c r="H57" i="1"/>
  <c r="K57" i="1"/>
  <c r="L57" i="1"/>
  <c r="M57" i="1"/>
  <c r="E58" i="1"/>
  <c r="F58" i="1"/>
  <c r="G58" i="1"/>
  <c r="H58" i="1"/>
  <c r="K58" i="1"/>
  <c r="L58" i="1"/>
  <c r="M58" i="1"/>
  <c r="E59" i="1"/>
  <c r="F59" i="1"/>
  <c r="G59" i="1"/>
  <c r="H59" i="1"/>
  <c r="K59" i="1"/>
  <c r="L59" i="1"/>
  <c r="M59" i="1"/>
  <c r="E60" i="1"/>
  <c r="F60" i="1"/>
  <c r="G60" i="1"/>
  <c r="H60" i="1"/>
  <c r="K60" i="1"/>
  <c r="L60" i="1"/>
  <c r="M60" i="1"/>
  <c r="E61" i="1"/>
  <c r="F61" i="1"/>
  <c r="G61" i="1"/>
  <c r="H61" i="1"/>
  <c r="K61" i="1"/>
  <c r="L61" i="1"/>
  <c r="M61" i="1"/>
  <c r="E62" i="1"/>
  <c r="F62" i="1"/>
  <c r="G62" i="1"/>
  <c r="H62" i="1"/>
  <c r="K62" i="1"/>
  <c r="L62" i="1"/>
  <c r="M62" i="1"/>
  <c r="E63" i="1"/>
  <c r="F63" i="1"/>
  <c r="G63" i="1"/>
  <c r="H63" i="1"/>
  <c r="K63" i="1"/>
  <c r="L63" i="1"/>
  <c r="M63" i="1"/>
  <c r="E64" i="1"/>
  <c r="F64" i="1"/>
  <c r="G64" i="1"/>
  <c r="H64" i="1"/>
  <c r="K64" i="1"/>
  <c r="L64" i="1"/>
  <c r="M64" i="1"/>
  <c r="E65" i="1"/>
  <c r="F65" i="1"/>
  <c r="G65" i="1"/>
  <c r="H65" i="1"/>
  <c r="K65" i="1"/>
  <c r="L65" i="1"/>
  <c r="M65" i="1"/>
  <c r="E66" i="1"/>
  <c r="F66" i="1"/>
  <c r="G66" i="1"/>
  <c r="H66" i="1"/>
  <c r="K66" i="1"/>
  <c r="L66" i="1"/>
  <c r="M66" i="1"/>
  <c r="E67" i="1"/>
  <c r="F67" i="1"/>
  <c r="G67" i="1"/>
  <c r="H67" i="1"/>
  <c r="K67" i="1"/>
  <c r="L67" i="1"/>
  <c r="M67" i="1"/>
  <c r="E68" i="1"/>
  <c r="F68" i="1"/>
  <c r="G68" i="1"/>
  <c r="H68" i="1"/>
  <c r="K68" i="1"/>
  <c r="L68" i="1"/>
  <c r="M68" i="1"/>
  <c r="E69" i="1"/>
  <c r="F69" i="1"/>
  <c r="G69" i="1"/>
  <c r="H69" i="1"/>
  <c r="K69" i="1"/>
  <c r="L69" i="1"/>
  <c r="M69" i="1"/>
  <c r="E70" i="1"/>
  <c r="F70" i="1"/>
  <c r="G70" i="1"/>
  <c r="H70" i="1"/>
  <c r="K70" i="1"/>
  <c r="L70" i="1"/>
  <c r="M70" i="1"/>
  <c r="E71" i="1"/>
  <c r="F71" i="1"/>
  <c r="G71" i="1"/>
  <c r="H71" i="1"/>
  <c r="K71" i="1"/>
  <c r="L71" i="1"/>
  <c r="M71" i="1"/>
  <c r="E72" i="1"/>
  <c r="F72" i="1"/>
  <c r="G72" i="1"/>
  <c r="H72" i="1"/>
  <c r="K72" i="1"/>
  <c r="L72" i="1"/>
  <c r="M72" i="1"/>
  <c r="E73" i="1"/>
  <c r="F73" i="1"/>
  <c r="G73" i="1"/>
  <c r="H73" i="1"/>
  <c r="K73" i="1"/>
  <c r="L73" i="1"/>
  <c r="M73" i="1"/>
  <c r="E74" i="1"/>
  <c r="F74" i="1"/>
  <c r="G74" i="1"/>
  <c r="H74" i="1"/>
  <c r="K74" i="1"/>
  <c r="L74" i="1"/>
  <c r="M74" i="1"/>
  <c r="E75" i="1"/>
  <c r="F75" i="1"/>
  <c r="G75" i="1"/>
  <c r="H75" i="1"/>
  <c r="K75" i="1"/>
  <c r="L75" i="1"/>
  <c r="M75" i="1"/>
  <c r="E76" i="1"/>
  <c r="F76" i="1"/>
  <c r="G76" i="1"/>
  <c r="H76" i="1"/>
  <c r="K76" i="1"/>
  <c r="L76" i="1"/>
  <c r="M76" i="1"/>
  <c r="E77" i="1"/>
  <c r="F77" i="1"/>
  <c r="G77" i="1"/>
  <c r="H77" i="1"/>
  <c r="K77" i="1"/>
  <c r="L77" i="1"/>
  <c r="M77" i="1"/>
  <c r="E78" i="1"/>
  <c r="F78" i="1"/>
  <c r="G78" i="1"/>
  <c r="H78" i="1"/>
  <c r="K78" i="1"/>
  <c r="L78" i="1"/>
  <c r="M78" i="1"/>
  <c r="E79" i="1"/>
  <c r="F79" i="1"/>
  <c r="G79" i="1"/>
  <c r="H79" i="1"/>
  <c r="K79" i="1"/>
  <c r="L79" i="1"/>
  <c r="M79" i="1"/>
  <c r="E80" i="1"/>
  <c r="F80" i="1"/>
  <c r="G80" i="1"/>
  <c r="H80" i="1"/>
  <c r="K80" i="1"/>
  <c r="L80" i="1"/>
  <c r="M80" i="1"/>
  <c r="E81" i="1"/>
  <c r="F81" i="1"/>
  <c r="G81" i="1"/>
  <c r="H81" i="1"/>
  <c r="K81" i="1"/>
  <c r="L81" i="1"/>
  <c r="M81" i="1"/>
  <c r="E82" i="1"/>
  <c r="F82" i="1"/>
  <c r="G82" i="1"/>
  <c r="H82" i="1"/>
  <c r="K82" i="1"/>
  <c r="L82" i="1"/>
  <c r="M82" i="1"/>
  <c r="E83" i="1"/>
  <c r="F83" i="1"/>
  <c r="G83" i="1"/>
  <c r="H83" i="1"/>
  <c r="K83" i="1"/>
  <c r="L83" i="1"/>
  <c r="M83" i="1"/>
  <c r="E84" i="1"/>
  <c r="F84" i="1"/>
  <c r="G84" i="1"/>
  <c r="H84" i="1"/>
  <c r="K84" i="1"/>
  <c r="L84" i="1"/>
  <c r="M84" i="1"/>
  <c r="E85" i="1"/>
  <c r="F85" i="1"/>
  <c r="G85" i="1"/>
  <c r="H85" i="1"/>
  <c r="K85" i="1"/>
  <c r="L85" i="1"/>
  <c r="M85" i="1"/>
  <c r="E86" i="1"/>
  <c r="F86" i="1"/>
  <c r="G86" i="1"/>
  <c r="H86" i="1"/>
  <c r="K86" i="1"/>
  <c r="L86" i="1"/>
  <c r="M86" i="1"/>
  <c r="E87" i="1"/>
  <c r="F87" i="1"/>
  <c r="G87" i="1"/>
  <c r="H87" i="1"/>
  <c r="K87" i="1"/>
  <c r="L87" i="1"/>
  <c r="M87" i="1"/>
  <c r="E88" i="1"/>
  <c r="F88" i="1"/>
  <c r="G88" i="1"/>
  <c r="H88" i="1"/>
  <c r="K88" i="1"/>
  <c r="L88" i="1"/>
  <c r="M88" i="1"/>
  <c r="E89" i="1"/>
  <c r="F89" i="1"/>
  <c r="G89" i="1"/>
  <c r="H89" i="1"/>
  <c r="K89" i="1"/>
  <c r="L89" i="1"/>
  <c r="M89" i="1"/>
  <c r="E90" i="1"/>
  <c r="F90" i="1"/>
  <c r="G90" i="1"/>
  <c r="H90" i="1"/>
  <c r="K90" i="1"/>
  <c r="L90" i="1"/>
  <c r="M90" i="1"/>
  <c r="E91" i="1"/>
  <c r="F91" i="1"/>
  <c r="G91" i="1"/>
  <c r="H91" i="1"/>
  <c r="K91" i="1"/>
  <c r="L91" i="1"/>
  <c r="M91" i="1"/>
  <c r="E92" i="1"/>
  <c r="F92" i="1"/>
  <c r="G92" i="1"/>
  <c r="H92" i="1"/>
  <c r="K92" i="1"/>
  <c r="L92" i="1"/>
  <c r="M92" i="1"/>
  <c r="E93" i="1"/>
  <c r="F93" i="1"/>
  <c r="G93" i="1"/>
  <c r="H93" i="1"/>
  <c r="K93" i="1"/>
  <c r="L93" i="1"/>
  <c r="M93" i="1"/>
  <c r="E94" i="1"/>
  <c r="F94" i="1"/>
  <c r="G94" i="1"/>
  <c r="H94" i="1"/>
  <c r="K94" i="1"/>
  <c r="L94" i="1"/>
  <c r="M94" i="1"/>
  <c r="E95" i="1"/>
  <c r="F95" i="1"/>
  <c r="G95" i="1"/>
  <c r="H95" i="1"/>
  <c r="K95" i="1"/>
  <c r="L95" i="1"/>
  <c r="M95" i="1"/>
  <c r="E96" i="1"/>
  <c r="F96" i="1"/>
  <c r="G96" i="1"/>
  <c r="H96" i="1"/>
  <c r="K96" i="1"/>
  <c r="L96" i="1"/>
  <c r="M96" i="1"/>
  <c r="E97" i="1"/>
  <c r="F97" i="1"/>
  <c r="G97" i="1"/>
  <c r="H97" i="1"/>
  <c r="K97" i="1"/>
  <c r="L97" i="1"/>
  <c r="M97" i="1"/>
  <c r="E98" i="1"/>
  <c r="F98" i="1"/>
  <c r="G98" i="1"/>
  <c r="H98" i="1"/>
  <c r="K98" i="1"/>
  <c r="L98" i="1"/>
  <c r="M98" i="1"/>
  <c r="E99" i="1"/>
  <c r="F99" i="1"/>
  <c r="G99" i="1"/>
  <c r="H99" i="1"/>
  <c r="K99" i="1"/>
  <c r="L99" i="1"/>
  <c r="M99" i="1"/>
  <c r="E100" i="1"/>
  <c r="F100" i="1"/>
  <c r="G100" i="1"/>
  <c r="H100" i="1"/>
  <c r="K100" i="1"/>
  <c r="L100" i="1"/>
  <c r="M100" i="1"/>
  <c r="E101" i="1"/>
  <c r="F101" i="1"/>
  <c r="G101" i="1"/>
  <c r="H101" i="1"/>
  <c r="K101" i="1"/>
  <c r="L101" i="1"/>
  <c r="M101" i="1"/>
  <c r="E102" i="1"/>
  <c r="F102" i="1"/>
  <c r="G102" i="1"/>
  <c r="H102" i="1"/>
  <c r="K102" i="1"/>
  <c r="L102" i="1"/>
  <c r="M102" i="1"/>
  <c r="E103" i="1"/>
  <c r="F103" i="1"/>
  <c r="G103" i="1"/>
  <c r="H103" i="1"/>
  <c r="K103" i="1"/>
  <c r="L103" i="1"/>
  <c r="M103" i="1"/>
  <c r="E104" i="1"/>
  <c r="F104" i="1"/>
  <c r="G104" i="1"/>
  <c r="H104" i="1"/>
  <c r="K104" i="1"/>
  <c r="L104" i="1"/>
  <c r="M104" i="1"/>
  <c r="E105" i="1"/>
  <c r="F105" i="1"/>
  <c r="G105" i="1"/>
  <c r="H105" i="1"/>
  <c r="K105" i="1"/>
  <c r="L105" i="1"/>
  <c r="M105" i="1"/>
  <c r="E106" i="1"/>
  <c r="F106" i="1"/>
  <c r="G106" i="1"/>
  <c r="H106" i="1"/>
  <c r="K106" i="1"/>
  <c r="L106" i="1"/>
  <c r="M106" i="1"/>
  <c r="E107" i="1"/>
  <c r="F107" i="1"/>
  <c r="G107" i="1"/>
  <c r="H107" i="1"/>
  <c r="K107" i="1"/>
  <c r="L107" i="1"/>
  <c r="M107" i="1"/>
  <c r="E108" i="1"/>
  <c r="F108" i="1"/>
  <c r="G108" i="1"/>
  <c r="H108" i="1"/>
  <c r="K108" i="1"/>
  <c r="L108" i="1"/>
  <c r="M108" i="1"/>
  <c r="E109" i="1"/>
  <c r="F109" i="1"/>
  <c r="G109" i="1"/>
  <c r="H109" i="1"/>
  <c r="K109" i="1"/>
  <c r="L109" i="1"/>
  <c r="M109" i="1"/>
  <c r="E110" i="1"/>
  <c r="F110" i="1"/>
  <c r="G110" i="1"/>
  <c r="H110" i="1"/>
  <c r="K110" i="1"/>
  <c r="L110" i="1"/>
  <c r="M110" i="1"/>
  <c r="E111" i="1"/>
  <c r="F111" i="1"/>
  <c r="G111" i="1"/>
  <c r="H111" i="1"/>
  <c r="K111" i="1"/>
  <c r="L111" i="1"/>
  <c r="M111" i="1"/>
  <c r="E112" i="1"/>
  <c r="F112" i="1"/>
  <c r="G112" i="1"/>
  <c r="H112" i="1"/>
  <c r="K112" i="1"/>
  <c r="L112" i="1"/>
  <c r="M112" i="1"/>
  <c r="E113" i="1"/>
  <c r="F113" i="1"/>
  <c r="G113" i="1"/>
  <c r="H113" i="1"/>
  <c r="K113" i="1"/>
  <c r="L113" i="1"/>
  <c r="M113" i="1"/>
  <c r="E114" i="1"/>
  <c r="F114" i="1"/>
  <c r="G114" i="1"/>
  <c r="H114" i="1"/>
  <c r="K114" i="1"/>
  <c r="L114" i="1"/>
  <c r="M114" i="1"/>
  <c r="E115" i="1"/>
  <c r="F115" i="1"/>
  <c r="G115" i="1"/>
  <c r="H115" i="1"/>
  <c r="K115" i="1"/>
  <c r="L115" i="1"/>
  <c r="M115" i="1"/>
  <c r="E116" i="1"/>
  <c r="F116" i="1"/>
  <c r="G116" i="1"/>
  <c r="H116" i="1"/>
  <c r="K116" i="1"/>
  <c r="L116" i="1"/>
  <c r="M116" i="1"/>
  <c r="E117" i="1"/>
  <c r="F117" i="1"/>
  <c r="G117" i="1"/>
  <c r="H117" i="1"/>
  <c r="K117" i="1"/>
  <c r="L117" i="1"/>
  <c r="M117" i="1"/>
  <c r="E118" i="1"/>
  <c r="F118" i="1"/>
  <c r="G118" i="1"/>
  <c r="H118" i="1"/>
  <c r="K118" i="1"/>
  <c r="L118" i="1"/>
  <c r="M118" i="1"/>
  <c r="E119" i="1"/>
  <c r="F119" i="1"/>
  <c r="G119" i="1"/>
  <c r="H119" i="1"/>
  <c r="K119" i="1"/>
  <c r="L119" i="1"/>
  <c r="M119" i="1"/>
  <c r="E120" i="1"/>
  <c r="F120" i="1"/>
  <c r="G120" i="1"/>
  <c r="H120" i="1"/>
  <c r="K120" i="1"/>
  <c r="L120" i="1"/>
  <c r="M120" i="1"/>
  <c r="E121" i="1"/>
  <c r="F121" i="1"/>
  <c r="G121" i="1"/>
  <c r="H121" i="1"/>
  <c r="K121" i="1"/>
  <c r="L121" i="1"/>
  <c r="M121" i="1"/>
  <c r="E122" i="1"/>
  <c r="F122" i="1"/>
  <c r="G122" i="1"/>
  <c r="H122" i="1"/>
  <c r="K122" i="1"/>
  <c r="L122" i="1"/>
  <c r="M122" i="1"/>
  <c r="E123" i="1"/>
  <c r="F123" i="1"/>
  <c r="G123" i="1"/>
  <c r="H123" i="1"/>
  <c r="K123" i="1"/>
  <c r="L123" i="1"/>
  <c r="M123" i="1"/>
  <c r="E124" i="1"/>
  <c r="F124" i="1"/>
  <c r="G124" i="1"/>
  <c r="H124" i="1"/>
  <c r="K124" i="1"/>
  <c r="L124" i="1"/>
  <c r="M124" i="1"/>
  <c r="E125" i="1"/>
  <c r="F125" i="1"/>
  <c r="G125" i="1"/>
  <c r="H125" i="1"/>
  <c r="K125" i="1"/>
  <c r="L125" i="1"/>
  <c r="M125" i="1"/>
  <c r="E126" i="1"/>
  <c r="F126" i="1"/>
  <c r="G126" i="1"/>
  <c r="H126" i="1"/>
  <c r="K126" i="1"/>
  <c r="L126" i="1"/>
  <c r="M126" i="1"/>
  <c r="E127" i="1"/>
  <c r="F127" i="1"/>
  <c r="G127" i="1"/>
  <c r="H127" i="1"/>
  <c r="K127" i="1"/>
  <c r="L127" i="1"/>
  <c r="M127" i="1"/>
  <c r="E128" i="1"/>
  <c r="F128" i="1"/>
  <c r="G128" i="1"/>
  <c r="H128" i="1"/>
  <c r="K128" i="1"/>
  <c r="L128" i="1"/>
  <c r="M128" i="1"/>
  <c r="E129" i="1"/>
  <c r="F129" i="1"/>
  <c r="G129" i="1"/>
  <c r="H129" i="1"/>
  <c r="K129" i="1"/>
  <c r="L129" i="1"/>
  <c r="M129" i="1"/>
  <c r="E130" i="1"/>
  <c r="F130" i="1"/>
  <c r="G130" i="1"/>
  <c r="H130" i="1"/>
  <c r="K130" i="1"/>
  <c r="L130" i="1"/>
  <c r="M130" i="1"/>
  <c r="E131" i="1"/>
  <c r="F131" i="1"/>
  <c r="G131" i="1"/>
  <c r="H131" i="1"/>
  <c r="K131" i="1"/>
  <c r="L131" i="1"/>
  <c r="M131" i="1"/>
  <c r="E132" i="1"/>
  <c r="F132" i="1"/>
  <c r="G132" i="1"/>
  <c r="H132" i="1"/>
  <c r="K132" i="1"/>
  <c r="L132" i="1"/>
  <c r="M132" i="1"/>
  <c r="E133" i="1"/>
  <c r="F133" i="1"/>
  <c r="G133" i="1"/>
  <c r="H133" i="1"/>
  <c r="K133" i="1"/>
  <c r="L133" i="1"/>
  <c r="M133" i="1"/>
  <c r="E134" i="1"/>
  <c r="F134" i="1"/>
  <c r="G134" i="1"/>
  <c r="H134" i="1"/>
  <c r="K134" i="1"/>
  <c r="L134" i="1"/>
  <c r="M134" i="1"/>
  <c r="E135" i="1"/>
  <c r="F135" i="1"/>
  <c r="G135" i="1"/>
  <c r="H135" i="1"/>
  <c r="K135" i="1"/>
  <c r="L135" i="1"/>
  <c r="M135" i="1"/>
  <c r="E136" i="1"/>
  <c r="F136" i="1"/>
  <c r="G136" i="1"/>
  <c r="H136" i="1"/>
  <c r="K136" i="1"/>
  <c r="L136" i="1"/>
  <c r="M136" i="1"/>
  <c r="E137" i="1"/>
  <c r="F137" i="1"/>
  <c r="G137" i="1"/>
  <c r="H137" i="1"/>
  <c r="K137" i="1"/>
  <c r="L137" i="1"/>
  <c r="M137" i="1"/>
  <c r="E138" i="1"/>
  <c r="F138" i="1"/>
  <c r="G138" i="1"/>
  <c r="H138" i="1"/>
  <c r="K138" i="1"/>
  <c r="L138" i="1"/>
  <c r="M138" i="1"/>
  <c r="F140" i="1"/>
  <c r="G140" i="1"/>
  <c r="L140" i="1"/>
  <c r="M140" i="1"/>
  <c r="F19" i="2"/>
  <c r="P2" i="3"/>
  <c r="P3" i="3"/>
  <c r="G6" i="3"/>
  <c r="H6" i="3"/>
  <c r="J6" i="3"/>
  <c r="K6" i="3"/>
  <c r="L6" i="3"/>
  <c r="M6" i="3"/>
  <c r="N6" i="3"/>
  <c r="O6" i="3"/>
  <c r="P6" i="3"/>
  <c r="G7" i="3"/>
  <c r="H7" i="3"/>
  <c r="J7" i="3"/>
  <c r="L7" i="3"/>
  <c r="M7" i="3"/>
  <c r="N7" i="3"/>
  <c r="O7" i="3"/>
  <c r="P7" i="3"/>
  <c r="G8" i="3"/>
  <c r="H8" i="3"/>
  <c r="J8" i="3"/>
  <c r="K8" i="3"/>
  <c r="L8" i="3"/>
  <c r="M8" i="3"/>
  <c r="N8" i="3"/>
  <c r="O8" i="3"/>
  <c r="P8" i="3"/>
  <c r="G9" i="3"/>
  <c r="H9" i="3"/>
  <c r="J9" i="3"/>
  <c r="K9" i="3"/>
  <c r="L9" i="3"/>
  <c r="M9" i="3"/>
  <c r="N9" i="3"/>
  <c r="O9" i="3"/>
  <c r="P9" i="3"/>
  <c r="G10" i="3"/>
  <c r="H10" i="3"/>
  <c r="J10" i="3"/>
  <c r="K10" i="3"/>
  <c r="L10" i="3"/>
  <c r="M10" i="3"/>
  <c r="N10" i="3"/>
  <c r="O10" i="3"/>
  <c r="P10" i="3"/>
  <c r="G11" i="3"/>
  <c r="H11" i="3"/>
  <c r="J11" i="3"/>
  <c r="K11" i="3"/>
  <c r="L11" i="3"/>
  <c r="M11" i="3"/>
  <c r="N11" i="3"/>
  <c r="O11" i="3"/>
  <c r="P11" i="3"/>
  <c r="G12" i="3"/>
  <c r="H12" i="3"/>
  <c r="J12" i="3"/>
  <c r="K12" i="3"/>
  <c r="L12" i="3"/>
  <c r="M12" i="3"/>
  <c r="N12" i="3"/>
  <c r="O12" i="3"/>
  <c r="P12" i="3"/>
  <c r="G13" i="3"/>
  <c r="H13" i="3"/>
  <c r="J13" i="3"/>
  <c r="K13" i="3"/>
  <c r="L13" i="3"/>
  <c r="M13" i="3"/>
  <c r="N13" i="3"/>
  <c r="O13" i="3"/>
  <c r="P13" i="3"/>
  <c r="G14" i="3"/>
  <c r="H14" i="3"/>
  <c r="J14" i="3"/>
  <c r="K14" i="3"/>
  <c r="L14" i="3"/>
  <c r="M14" i="3"/>
  <c r="N14" i="3"/>
  <c r="O14" i="3"/>
  <c r="P14" i="3"/>
  <c r="G15" i="3"/>
  <c r="H15" i="3"/>
  <c r="J15" i="3"/>
  <c r="K15" i="3"/>
  <c r="L15" i="3"/>
  <c r="M15" i="3"/>
  <c r="N15" i="3"/>
  <c r="O15" i="3"/>
  <c r="P15" i="3"/>
  <c r="G16" i="3"/>
  <c r="H16" i="3"/>
  <c r="J16" i="3"/>
  <c r="K16" i="3"/>
  <c r="L16" i="3"/>
  <c r="M16" i="3"/>
  <c r="N16" i="3"/>
  <c r="O16" i="3"/>
  <c r="P16" i="3"/>
  <c r="G17" i="3"/>
  <c r="H17" i="3"/>
  <c r="J17" i="3"/>
  <c r="K17" i="3"/>
  <c r="L17" i="3"/>
  <c r="M17" i="3"/>
  <c r="N17" i="3"/>
  <c r="O17" i="3"/>
  <c r="P17" i="3"/>
  <c r="G18" i="3"/>
  <c r="H18" i="3"/>
  <c r="J18" i="3"/>
  <c r="K18" i="3"/>
  <c r="L18" i="3"/>
  <c r="M18" i="3"/>
  <c r="N18" i="3"/>
  <c r="O18" i="3"/>
  <c r="P18" i="3"/>
  <c r="G19" i="3"/>
  <c r="H19" i="3"/>
  <c r="J19" i="3"/>
  <c r="K19" i="3"/>
  <c r="L19" i="3"/>
  <c r="M19" i="3"/>
  <c r="N19" i="3"/>
  <c r="O19" i="3"/>
  <c r="P19" i="3"/>
  <c r="G20" i="3"/>
  <c r="H20" i="3"/>
  <c r="J20" i="3"/>
  <c r="K20" i="3"/>
  <c r="L20" i="3"/>
  <c r="M20" i="3"/>
  <c r="N20" i="3"/>
  <c r="O20" i="3"/>
  <c r="P20" i="3"/>
  <c r="G21" i="3"/>
  <c r="H21" i="3"/>
  <c r="J21" i="3"/>
  <c r="K21" i="3"/>
  <c r="L21" i="3"/>
  <c r="M21" i="3"/>
  <c r="N21" i="3"/>
  <c r="O21" i="3"/>
  <c r="P21" i="3"/>
  <c r="G22" i="3"/>
  <c r="H22" i="3"/>
  <c r="J22" i="3"/>
  <c r="K22" i="3"/>
  <c r="L22" i="3"/>
  <c r="M22" i="3"/>
  <c r="N22" i="3"/>
  <c r="O22" i="3"/>
  <c r="P22" i="3"/>
  <c r="G23" i="3"/>
  <c r="H23" i="3"/>
  <c r="J23" i="3"/>
  <c r="K23" i="3"/>
  <c r="L23" i="3"/>
  <c r="M23" i="3"/>
  <c r="N23" i="3"/>
  <c r="O23" i="3"/>
  <c r="P23" i="3"/>
  <c r="G24" i="3"/>
  <c r="H24" i="3"/>
  <c r="J24" i="3"/>
  <c r="K24" i="3"/>
  <c r="L24" i="3"/>
  <c r="M24" i="3"/>
  <c r="N24" i="3"/>
  <c r="O24" i="3"/>
  <c r="P24" i="3"/>
  <c r="G25" i="3"/>
  <c r="H25" i="3"/>
  <c r="J25" i="3"/>
  <c r="K25" i="3"/>
  <c r="L25" i="3"/>
  <c r="M25" i="3"/>
  <c r="N25" i="3"/>
  <c r="O25" i="3"/>
  <c r="P25" i="3"/>
  <c r="G26" i="3"/>
  <c r="H26" i="3"/>
  <c r="J26" i="3"/>
  <c r="K26" i="3"/>
  <c r="L26" i="3"/>
  <c r="M26" i="3"/>
  <c r="N26" i="3"/>
  <c r="O26" i="3"/>
  <c r="P26" i="3"/>
  <c r="G27" i="3"/>
  <c r="H27" i="3"/>
  <c r="J27" i="3"/>
  <c r="K27" i="3"/>
  <c r="L27" i="3"/>
  <c r="M27" i="3"/>
  <c r="N27" i="3"/>
  <c r="O27" i="3"/>
  <c r="P27" i="3"/>
  <c r="G28" i="3"/>
  <c r="H28" i="3"/>
  <c r="J28" i="3"/>
  <c r="K28" i="3"/>
  <c r="L28" i="3"/>
  <c r="M28" i="3"/>
  <c r="N28" i="3"/>
  <c r="O28" i="3"/>
  <c r="P28" i="3"/>
  <c r="G29" i="3"/>
  <c r="H29" i="3"/>
  <c r="J29" i="3"/>
  <c r="K29" i="3"/>
  <c r="L29" i="3"/>
  <c r="M29" i="3"/>
  <c r="N29" i="3"/>
  <c r="O29" i="3"/>
  <c r="P29" i="3"/>
  <c r="G30" i="3"/>
  <c r="H30" i="3"/>
  <c r="J30" i="3"/>
  <c r="K30" i="3"/>
  <c r="L30" i="3"/>
  <c r="M30" i="3"/>
  <c r="N30" i="3"/>
  <c r="O30" i="3"/>
  <c r="P30" i="3"/>
  <c r="G31" i="3"/>
  <c r="H31" i="3"/>
  <c r="J31" i="3"/>
  <c r="K31" i="3"/>
  <c r="L31" i="3"/>
  <c r="M31" i="3"/>
  <c r="N31" i="3"/>
  <c r="O31" i="3"/>
  <c r="P31" i="3"/>
  <c r="G32" i="3"/>
  <c r="H32" i="3"/>
  <c r="J32" i="3"/>
  <c r="K32" i="3"/>
  <c r="L32" i="3"/>
  <c r="M32" i="3"/>
  <c r="N32" i="3"/>
  <c r="O32" i="3"/>
  <c r="P32" i="3"/>
  <c r="G33" i="3"/>
  <c r="H33" i="3"/>
  <c r="J33" i="3"/>
  <c r="K33" i="3"/>
  <c r="L33" i="3"/>
  <c r="M33" i="3"/>
  <c r="N33" i="3"/>
  <c r="O33" i="3"/>
  <c r="P33" i="3"/>
  <c r="G34" i="3"/>
  <c r="H34" i="3"/>
  <c r="J34" i="3"/>
  <c r="K34" i="3"/>
  <c r="L34" i="3"/>
  <c r="M34" i="3"/>
  <c r="N34" i="3"/>
  <c r="O34" i="3"/>
  <c r="P34" i="3"/>
  <c r="G35" i="3"/>
  <c r="H35" i="3"/>
  <c r="J35" i="3"/>
  <c r="K35" i="3"/>
  <c r="L35" i="3"/>
  <c r="M35" i="3"/>
  <c r="N35" i="3"/>
  <c r="O35" i="3"/>
  <c r="P35" i="3"/>
  <c r="G36" i="3"/>
  <c r="H36" i="3"/>
  <c r="J36" i="3"/>
  <c r="K36" i="3"/>
  <c r="L36" i="3"/>
  <c r="M36" i="3"/>
  <c r="N36" i="3"/>
  <c r="O36" i="3"/>
  <c r="P36" i="3"/>
  <c r="G37" i="3"/>
  <c r="H37" i="3"/>
  <c r="J37" i="3"/>
  <c r="K37" i="3"/>
  <c r="L37" i="3"/>
  <c r="M37" i="3"/>
  <c r="N37" i="3"/>
  <c r="O37" i="3"/>
  <c r="P37" i="3"/>
  <c r="G38" i="3"/>
  <c r="H38" i="3"/>
  <c r="J38" i="3"/>
  <c r="K38" i="3"/>
  <c r="L38" i="3"/>
  <c r="M38" i="3"/>
  <c r="N38" i="3"/>
  <c r="O38" i="3"/>
  <c r="P38" i="3"/>
  <c r="G39" i="3"/>
  <c r="H39" i="3"/>
  <c r="J39" i="3"/>
  <c r="K39" i="3"/>
  <c r="L39" i="3"/>
  <c r="M39" i="3"/>
  <c r="N39" i="3"/>
  <c r="O39" i="3"/>
  <c r="P39" i="3"/>
  <c r="G40" i="3"/>
  <c r="H40" i="3"/>
  <c r="J40" i="3"/>
  <c r="K40" i="3"/>
  <c r="L40" i="3"/>
  <c r="M40" i="3"/>
  <c r="N40" i="3"/>
  <c r="O40" i="3"/>
  <c r="P40" i="3"/>
  <c r="G41" i="3"/>
  <c r="H41" i="3"/>
  <c r="J41" i="3"/>
  <c r="K41" i="3"/>
  <c r="L41" i="3"/>
  <c r="M41" i="3"/>
  <c r="N41" i="3"/>
  <c r="O41" i="3"/>
  <c r="P41" i="3"/>
  <c r="G42" i="3"/>
  <c r="H42" i="3"/>
  <c r="J42" i="3"/>
  <c r="K42" i="3"/>
  <c r="L42" i="3"/>
  <c r="M42" i="3"/>
  <c r="N42" i="3"/>
  <c r="O42" i="3"/>
  <c r="P42" i="3"/>
  <c r="G43" i="3"/>
  <c r="H43" i="3"/>
  <c r="J43" i="3"/>
  <c r="K43" i="3"/>
  <c r="L43" i="3"/>
  <c r="M43" i="3"/>
  <c r="N43" i="3"/>
  <c r="O43" i="3"/>
  <c r="P43" i="3"/>
  <c r="G44" i="3"/>
  <c r="H44" i="3"/>
  <c r="J44" i="3"/>
  <c r="K44" i="3"/>
  <c r="L44" i="3"/>
  <c r="M44" i="3"/>
  <c r="N44" i="3"/>
  <c r="O44" i="3"/>
  <c r="P44" i="3"/>
  <c r="G45" i="3"/>
  <c r="H45" i="3"/>
  <c r="J45" i="3"/>
  <c r="K45" i="3"/>
  <c r="L45" i="3"/>
  <c r="M45" i="3"/>
  <c r="N45" i="3"/>
  <c r="O45" i="3"/>
  <c r="P45" i="3"/>
  <c r="G46" i="3"/>
  <c r="H46" i="3"/>
  <c r="J46" i="3"/>
  <c r="K46" i="3"/>
  <c r="L46" i="3"/>
  <c r="M46" i="3"/>
  <c r="N46" i="3"/>
  <c r="O46" i="3"/>
  <c r="P46" i="3"/>
  <c r="G47" i="3"/>
  <c r="H47" i="3"/>
  <c r="J47" i="3"/>
  <c r="K47" i="3"/>
  <c r="L47" i="3"/>
  <c r="M47" i="3"/>
  <c r="N47" i="3"/>
  <c r="O47" i="3"/>
  <c r="P47" i="3"/>
  <c r="G48" i="3"/>
  <c r="H48" i="3"/>
  <c r="J48" i="3"/>
  <c r="K48" i="3"/>
  <c r="L48" i="3"/>
  <c r="M48" i="3"/>
  <c r="N48" i="3"/>
  <c r="O48" i="3"/>
  <c r="P48" i="3"/>
  <c r="G49" i="3"/>
  <c r="H49" i="3"/>
  <c r="J49" i="3"/>
  <c r="K49" i="3"/>
  <c r="L49" i="3"/>
  <c r="M49" i="3"/>
  <c r="N49" i="3"/>
  <c r="O49" i="3"/>
  <c r="P49" i="3"/>
  <c r="G50" i="3"/>
  <c r="H50" i="3"/>
  <c r="J50" i="3"/>
  <c r="K50" i="3"/>
  <c r="L50" i="3"/>
  <c r="M50" i="3"/>
  <c r="N50" i="3"/>
  <c r="O50" i="3"/>
  <c r="P50" i="3"/>
  <c r="G51" i="3"/>
  <c r="H51" i="3"/>
  <c r="J51" i="3"/>
  <c r="K51" i="3"/>
  <c r="L51" i="3"/>
  <c r="M51" i="3"/>
  <c r="N51" i="3"/>
  <c r="O51" i="3"/>
  <c r="P51" i="3"/>
  <c r="G52" i="3"/>
  <c r="H52" i="3"/>
  <c r="J52" i="3"/>
  <c r="K52" i="3"/>
  <c r="L52" i="3"/>
  <c r="M52" i="3"/>
  <c r="N52" i="3"/>
  <c r="O52" i="3"/>
  <c r="P52" i="3"/>
  <c r="G53" i="3"/>
  <c r="H53" i="3"/>
  <c r="J53" i="3"/>
  <c r="K53" i="3"/>
  <c r="L53" i="3"/>
  <c r="M53" i="3"/>
  <c r="N53" i="3"/>
  <c r="O53" i="3"/>
  <c r="P53" i="3"/>
  <c r="G54" i="3"/>
  <c r="H54" i="3"/>
  <c r="J54" i="3"/>
  <c r="K54" i="3"/>
  <c r="L54" i="3"/>
  <c r="M54" i="3"/>
  <c r="N54" i="3"/>
  <c r="O54" i="3"/>
  <c r="P54" i="3"/>
  <c r="G55" i="3"/>
  <c r="H55" i="3"/>
  <c r="J55" i="3"/>
  <c r="K55" i="3"/>
  <c r="L55" i="3"/>
  <c r="M55" i="3"/>
  <c r="N55" i="3"/>
  <c r="O55" i="3"/>
  <c r="P55" i="3"/>
  <c r="G56" i="3"/>
  <c r="H56" i="3"/>
  <c r="J56" i="3"/>
  <c r="K56" i="3"/>
  <c r="L56" i="3"/>
  <c r="M56" i="3"/>
  <c r="N56" i="3"/>
  <c r="O56" i="3"/>
  <c r="P56" i="3"/>
  <c r="G57" i="3"/>
  <c r="H57" i="3"/>
  <c r="J57" i="3"/>
  <c r="K57" i="3"/>
  <c r="L57" i="3"/>
  <c r="M57" i="3"/>
  <c r="N57" i="3"/>
  <c r="O57" i="3"/>
  <c r="P57" i="3"/>
  <c r="G58" i="3"/>
  <c r="H58" i="3"/>
  <c r="J58" i="3"/>
  <c r="K58" i="3"/>
  <c r="L58" i="3"/>
  <c r="M58" i="3"/>
  <c r="N58" i="3"/>
  <c r="O58" i="3"/>
  <c r="P58" i="3"/>
  <c r="G59" i="3"/>
  <c r="H59" i="3"/>
  <c r="J59" i="3"/>
  <c r="K59" i="3"/>
  <c r="L59" i="3"/>
  <c r="M59" i="3"/>
  <c r="N59" i="3"/>
  <c r="O59" i="3"/>
  <c r="P59" i="3"/>
  <c r="G60" i="3"/>
  <c r="H60" i="3"/>
  <c r="J60" i="3"/>
  <c r="K60" i="3"/>
  <c r="L60" i="3"/>
  <c r="M60" i="3"/>
  <c r="N60" i="3"/>
  <c r="O60" i="3"/>
  <c r="P60" i="3"/>
  <c r="G61" i="3"/>
  <c r="H61" i="3"/>
  <c r="J61" i="3"/>
  <c r="K61" i="3"/>
  <c r="L61" i="3"/>
  <c r="M61" i="3"/>
  <c r="N61" i="3"/>
  <c r="O61" i="3"/>
  <c r="P61" i="3"/>
  <c r="G62" i="3"/>
  <c r="H62" i="3"/>
  <c r="J62" i="3"/>
  <c r="K62" i="3"/>
  <c r="L62" i="3"/>
  <c r="M62" i="3"/>
  <c r="N62" i="3"/>
  <c r="O62" i="3"/>
  <c r="P62" i="3"/>
  <c r="G63" i="3"/>
  <c r="H63" i="3"/>
  <c r="J63" i="3"/>
  <c r="K63" i="3"/>
  <c r="L63" i="3"/>
  <c r="M63" i="3"/>
  <c r="N63" i="3"/>
  <c r="O63" i="3"/>
  <c r="P63" i="3"/>
  <c r="G64" i="3"/>
  <c r="H64" i="3"/>
  <c r="J64" i="3"/>
  <c r="K64" i="3"/>
  <c r="L64" i="3"/>
  <c r="M64" i="3"/>
  <c r="N64" i="3"/>
  <c r="O64" i="3"/>
  <c r="P64" i="3"/>
  <c r="G65" i="3"/>
  <c r="H65" i="3"/>
  <c r="J65" i="3"/>
  <c r="K65" i="3"/>
  <c r="L65" i="3"/>
  <c r="M65" i="3"/>
  <c r="N65" i="3"/>
  <c r="O65" i="3"/>
  <c r="P65" i="3"/>
  <c r="G66" i="3"/>
  <c r="H66" i="3"/>
  <c r="J66" i="3"/>
  <c r="K66" i="3"/>
  <c r="L66" i="3"/>
  <c r="M66" i="3"/>
  <c r="N66" i="3"/>
  <c r="O66" i="3"/>
  <c r="P66" i="3"/>
  <c r="G67" i="3"/>
  <c r="H67" i="3"/>
  <c r="J67" i="3"/>
  <c r="K67" i="3"/>
  <c r="L67" i="3"/>
  <c r="M67" i="3"/>
  <c r="N67" i="3"/>
  <c r="O67" i="3"/>
  <c r="P67" i="3"/>
  <c r="G68" i="3"/>
  <c r="H68" i="3"/>
  <c r="J68" i="3"/>
  <c r="K68" i="3"/>
  <c r="L68" i="3"/>
  <c r="M68" i="3"/>
  <c r="N68" i="3"/>
  <c r="O68" i="3"/>
  <c r="P68" i="3"/>
  <c r="G69" i="3"/>
  <c r="H69" i="3"/>
  <c r="J69" i="3"/>
  <c r="K69" i="3"/>
  <c r="L69" i="3"/>
  <c r="M69" i="3"/>
  <c r="N69" i="3"/>
  <c r="O69" i="3"/>
  <c r="P69" i="3"/>
  <c r="G70" i="3"/>
  <c r="H70" i="3"/>
  <c r="J70" i="3"/>
  <c r="K70" i="3"/>
  <c r="L70" i="3"/>
  <c r="M70" i="3"/>
  <c r="N70" i="3"/>
  <c r="O70" i="3"/>
  <c r="P70" i="3"/>
  <c r="G71" i="3"/>
  <c r="H71" i="3"/>
  <c r="J71" i="3"/>
  <c r="K71" i="3"/>
  <c r="L71" i="3"/>
  <c r="M71" i="3"/>
  <c r="N71" i="3"/>
  <c r="O71" i="3"/>
  <c r="P71" i="3"/>
  <c r="G72" i="3"/>
  <c r="H72" i="3"/>
  <c r="J72" i="3"/>
  <c r="K72" i="3"/>
  <c r="L72" i="3"/>
  <c r="M72" i="3"/>
  <c r="N72" i="3"/>
  <c r="O72" i="3"/>
  <c r="P72" i="3"/>
  <c r="G73" i="3"/>
  <c r="H73" i="3"/>
  <c r="J73" i="3"/>
  <c r="K73" i="3"/>
  <c r="L73" i="3"/>
  <c r="M73" i="3"/>
  <c r="N73" i="3"/>
  <c r="O73" i="3"/>
  <c r="P73" i="3"/>
  <c r="G74" i="3"/>
  <c r="H74" i="3"/>
  <c r="J74" i="3"/>
  <c r="K74" i="3"/>
  <c r="L74" i="3"/>
  <c r="M74" i="3"/>
  <c r="N74" i="3"/>
  <c r="O74" i="3"/>
  <c r="P74" i="3"/>
  <c r="G75" i="3"/>
  <c r="H75" i="3"/>
  <c r="J75" i="3"/>
  <c r="K75" i="3"/>
  <c r="L75" i="3"/>
  <c r="M75" i="3"/>
  <c r="N75" i="3"/>
  <c r="O75" i="3"/>
  <c r="P75" i="3"/>
  <c r="G76" i="3"/>
  <c r="H76" i="3"/>
  <c r="J76" i="3"/>
  <c r="K76" i="3"/>
  <c r="L76" i="3"/>
  <c r="M76" i="3"/>
  <c r="N76" i="3"/>
  <c r="O76" i="3"/>
  <c r="P76" i="3"/>
  <c r="G77" i="3"/>
  <c r="H77" i="3"/>
  <c r="J77" i="3"/>
  <c r="K77" i="3"/>
  <c r="L77" i="3"/>
  <c r="M77" i="3"/>
  <c r="N77" i="3"/>
  <c r="O77" i="3"/>
  <c r="P77" i="3"/>
  <c r="G78" i="3"/>
  <c r="H78" i="3"/>
  <c r="J78" i="3"/>
  <c r="K78" i="3"/>
  <c r="L78" i="3"/>
  <c r="M78" i="3"/>
  <c r="N78" i="3"/>
  <c r="O78" i="3"/>
  <c r="P78" i="3"/>
  <c r="G79" i="3"/>
  <c r="H79" i="3"/>
  <c r="J79" i="3"/>
  <c r="K79" i="3"/>
  <c r="L79" i="3"/>
  <c r="M79" i="3"/>
  <c r="N79" i="3"/>
  <c r="O79" i="3"/>
  <c r="P79" i="3"/>
  <c r="G80" i="3"/>
  <c r="H80" i="3"/>
  <c r="J80" i="3"/>
  <c r="K80" i="3"/>
  <c r="L80" i="3"/>
  <c r="M80" i="3"/>
  <c r="N80" i="3"/>
  <c r="O80" i="3"/>
  <c r="P80" i="3"/>
  <c r="G81" i="3"/>
  <c r="H81" i="3"/>
  <c r="J81" i="3"/>
  <c r="K81" i="3"/>
  <c r="L81" i="3"/>
  <c r="M81" i="3"/>
  <c r="N81" i="3"/>
  <c r="O81" i="3"/>
  <c r="P81" i="3"/>
  <c r="G82" i="3"/>
  <c r="H82" i="3"/>
  <c r="J82" i="3"/>
  <c r="K82" i="3"/>
  <c r="L82" i="3"/>
  <c r="M82" i="3"/>
  <c r="N82" i="3"/>
  <c r="O82" i="3"/>
  <c r="P82" i="3"/>
  <c r="G83" i="3"/>
  <c r="H83" i="3"/>
  <c r="J83" i="3"/>
  <c r="K83" i="3"/>
  <c r="L83" i="3"/>
  <c r="M83" i="3"/>
  <c r="N83" i="3"/>
  <c r="O83" i="3"/>
  <c r="P83" i="3"/>
  <c r="G84" i="3"/>
  <c r="H84" i="3"/>
  <c r="J84" i="3"/>
  <c r="K84" i="3"/>
  <c r="L84" i="3"/>
  <c r="M84" i="3"/>
  <c r="N84" i="3"/>
  <c r="O84" i="3"/>
  <c r="P84" i="3"/>
  <c r="G85" i="3"/>
  <c r="H85" i="3"/>
  <c r="J85" i="3"/>
  <c r="K85" i="3"/>
  <c r="L85" i="3"/>
  <c r="M85" i="3"/>
  <c r="N85" i="3"/>
  <c r="O85" i="3"/>
  <c r="P85" i="3"/>
  <c r="G86" i="3"/>
  <c r="H86" i="3"/>
  <c r="J86" i="3"/>
  <c r="K86" i="3"/>
  <c r="L86" i="3"/>
  <c r="M86" i="3"/>
  <c r="N86" i="3"/>
  <c r="O86" i="3"/>
  <c r="P86" i="3"/>
  <c r="G87" i="3"/>
  <c r="H87" i="3"/>
  <c r="J87" i="3"/>
  <c r="K87" i="3"/>
  <c r="L87" i="3"/>
  <c r="M87" i="3"/>
  <c r="N87" i="3"/>
  <c r="O87" i="3"/>
  <c r="P87" i="3"/>
  <c r="G88" i="3"/>
  <c r="H88" i="3"/>
  <c r="J88" i="3"/>
  <c r="K88" i="3"/>
  <c r="L88" i="3"/>
  <c r="M88" i="3"/>
  <c r="N88" i="3"/>
  <c r="O88" i="3"/>
  <c r="P88" i="3"/>
  <c r="G89" i="3"/>
  <c r="H89" i="3"/>
  <c r="J89" i="3"/>
  <c r="K89" i="3"/>
  <c r="L89" i="3"/>
  <c r="M89" i="3"/>
  <c r="N89" i="3"/>
  <c r="O89" i="3"/>
  <c r="P89" i="3"/>
  <c r="G90" i="3"/>
  <c r="H90" i="3"/>
  <c r="J90" i="3"/>
  <c r="K90" i="3"/>
  <c r="L90" i="3"/>
  <c r="M90" i="3"/>
  <c r="N90" i="3"/>
  <c r="O90" i="3"/>
  <c r="P90" i="3"/>
  <c r="G91" i="3"/>
  <c r="H91" i="3"/>
  <c r="J91" i="3"/>
  <c r="K91" i="3"/>
  <c r="L91" i="3"/>
  <c r="M91" i="3"/>
  <c r="N91" i="3"/>
  <c r="O91" i="3"/>
  <c r="P91" i="3"/>
  <c r="G92" i="3"/>
  <c r="H92" i="3"/>
  <c r="J92" i="3"/>
  <c r="K92" i="3"/>
  <c r="L92" i="3"/>
  <c r="M92" i="3"/>
  <c r="N92" i="3"/>
  <c r="O92" i="3"/>
  <c r="P92" i="3"/>
  <c r="G93" i="3"/>
  <c r="H93" i="3"/>
  <c r="J93" i="3"/>
  <c r="K93" i="3"/>
  <c r="L93" i="3"/>
  <c r="M93" i="3"/>
  <c r="N93" i="3"/>
  <c r="O93" i="3"/>
  <c r="P93" i="3"/>
  <c r="G94" i="3"/>
  <c r="H94" i="3"/>
  <c r="J94" i="3"/>
  <c r="K94" i="3"/>
  <c r="L94" i="3"/>
  <c r="M94" i="3"/>
  <c r="N94" i="3"/>
  <c r="O94" i="3"/>
  <c r="P94" i="3"/>
  <c r="G95" i="3"/>
  <c r="H95" i="3"/>
  <c r="J95" i="3"/>
  <c r="K95" i="3"/>
  <c r="L95" i="3"/>
  <c r="M95" i="3"/>
  <c r="N95" i="3"/>
  <c r="O95" i="3"/>
  <c r="P95" i="3"/>
  <c r="G96" i="3"/>
  <c r="H96" i="3"/>
  <c r="J96" i="3"/>
  <c r="K96" i="3"/>
  <c r="L96" i="3"/>
  <c r="M96" i="3"/>
  <c r="N96" i="3"/>
  <c r="O96" i="3"/>
  <c r="P96" i="3"/>
  <c r="G97" i="3"/>
  <c r="H97" i="3"/>
  <c r="J97" i="3"/>
  <c r="K97" i="3"/>
  <c r="L97" i="3"/>
  <c r="M97" i="3"/>
  <c r="N97" i="3"/>
  <c r="O97" i="3"/>
  <c r="P97" i="3"/>
  <c r="G98" i="3"/>
  <c r="H98" i="3"/>
  <c r="J98" i="3"/>
  <c r="K98" i="3"/>
  <c r="L98" i="3"/>
  <c r="M98" i="3"/>
  <c r="N98" i="3"/>
  <c r="O98" i="3"/>
  <c r="P98" i="3"/>
  <c r="G99" i="3"/>
  <c r="H99" i="3"/>
  <c r="J99" i="3"/>
  <c r="K99" i="3"/>
  <c r="L99" i="3"/>
  <c r="M99" i="3"/>
  <c r="N99" i="3"/>
  <c r="O99" i="3"/>
  <c r="P99" i="3"/>
  <c r="G100" i="3"/>
  <c r="H100" i="3"/>
  <c r="J100" i="3"/>
  <c r="K100" i="3"/>
  <c r="L100" i="3"/>
  <c r="M100" i="3"/>
  <c r="N100" i="3"/>
  <c r="O100" i="3"/>
  <c r="P100" i="3"/>
  <c r="G101" i="3"/>
  <c r="H101" i="3"/>
  <c r="J101" i="3"/>
  <c r="K101" i="3"/>
  <c r="L101" i="3"/>
  <c r="M101" i="3"/>
  <c r="N101" i="3"/>
  <c r="O101" i="3"/>
  <c r="P101" i="3"/>
  <c r="G102" i="3"/>
  <c r="H102" i="3"/>
  <c r="J102" i="3"/>
  <c r="K102" i="3"/>
  <c r="L102" i="3"/>
  <c r="M102" i="3"/>
  <c r="N102" i="3"/>
  <c r="O102" i="3"/>
  <c r="P102" i="3"/>
  <c r="G103" i="3"/>
  <c r="H103" i="3"/>
  <c r="J103" i="3"/>
  <c r="K103" i="3"/>
  <c r="L103" i="3"/>
  <c r="M103" i="3"/>
  <c r="N103" i="3"/>
  <c r="O103" i="3"/>
  <c r="P103" i="3"/>
  <c r="G104" i="3"/>
  <c r="H104" i="3"/>
  <c r="J104" i="3"/>
  <c r="K104" i="3"/>
  <c r="L104" i="3"/>
  <c r="M104" i="3"/>
  <c r="N104" i="3"/>
  <c r="O104" i="3"/>
  <c r="P104" i="3"/>
  <c r="G105" i="3"/>
  <c r="H105" i="3"/>
  <c r="J105" i="3"/>
  <c r="K105" i="3"/>
  <c r="L105" i="3"/>
  <c r="M105" i="3"/>
  <c r="N105" i="3"/>
  <c r="O105" i="3"/>
  <c r="P105" i="3"/>
  <c r="G106" i="3"/>
  <c r="H106" i="3"/>
  <c r="J106" i="3"/>
  <c r="K106" i="3"/>
  <c r="L106" i="3"/>
  <c r="M106" i="3"/>
  <c r="N106" i="3"/>
  <c r="O106" i="3"/>
  <c r="P106" i="3"/>
  <c r="G107" i="3"/>
  <c r="H107" i="3"/>
  <c r="J107" i="3"/>
  <c r="K107" i="3"/>
  <c r="L107" i="3"/>
  <c r="M107" i="3"/>
  <c r="N107" i="3"/>
  <c r="O107" i="3"/>
  <c r="P107" i="3"/>
  <c r="G108" i="3"/>
  <c r="H108" i="3"/>
  <c r="J108" i="3"/>
  <c r="K108" i="3"/>
  <c r="L108" i="3"/>
  <c r="M108" i="3"/>
  <c r="N108" i="3"/>
  <c r="O108" i="3"/>
  <c r="P108" i="3"/>
  <c r="G109" i="3"/>
  <c r="H109" i="3"/>
  <c r="J109" i="3"/>
  <c r="K109" i="3"/>
  <c r="L109" i="3"/>
  <c r="M109" i="3"/>
  <c r="N109" i="3"/>
  <c r="O109" i="3"/>
  <c r="P109" i="3"/>
  <c r="G110" i="3"/>
  <c r="H110" i="3"/>
  <c r="J110" i="3"/>
  <c r="K110" i="3"/>
  <c r="L110" i="3"/>
  <c r="M110" i="3"/>
  <c r="N110" i="3"/>
  <c r="O110" i="3"/>
  <c r="P110" i="3"/>
  <c r="G111" i="3"/>
  <c r="H111" i="3"/>
  <c r="J111" i="3"/>
  <c r="K111" i="3"/>
  <c r="L111" i="3"/>
  <c r="M111" i="3"/>
  <c r="N111" i="3"/>
  <c r="O111" i="3"/>
  <c r="P111" i="3"/>
  <c r="G112" i="3"/>
  <c r="H112" i="3"/>
  <c r="J112" i="3"/>
  <c r="K112" i="3"/>
  <c r="L112" i="3"/>
  <c r="M112" i="3"/>
  <c r="N112" i="3"/>
  <c r="O112" i="3"/>
  <c r="P112" i="3"/>
  <c r="G113" i="3"/>
  <c r="H113" i="3"/>
  <c r="J113" i="3"/>
  <c r="K113" i="3"/>
  <c r="L113" i="3"/>
  <c r="M113" i="3"/>
  <c r="N113" i="3"/>
  <c r="O113" i="3"/>
  <c r="P113" i="3"/>
  <c r="G114" i="3"/>
  <c r="H114" i="3"/>
  <c r="J114" i="3"/>
  <c r="K114" i="3"/>
  <c r="L114" i="3"/>
  <c r="M114" i="3"/>
  <c r="N114" i="3"/>
  <c r="O114" i="3"/>
  <c r="P114" i="3"/>
  <c r="G115" i="3"/>
  <c r="H115" i="3"/>
  <c r="J115" i="3"/>
  <c r="K115" i="3"/>
  <c r="L115" i="3"/>
  <c r="M115" i="3"/>
  <c r="N115" i="3"/>
  <c r="O115" i="3"/>
  <c r="P115" i="3"/>
  <c r="G116" i="3"/>
  <c r="H116" i="3"/>
  <c r="J116" i="3"/>
  <c r="K116" i="3"/>
  <c r="L116" i="3"/>
  <c r="M116" i="3"/>
  <c r="N116" i="3"/>
  <c r="O116" i="3"/>
  <c r="P116" i="3"/>
  <c r="G117" i="3"/>
  <c r="H117" i="3"/>
  <c r="J117" i="3"/>
  <c r="K117" i="3"/>
  <c r="L117" i="3"/>
  <c r="M117" i="3"/>
  <c r="N117" i="3"/>
  <c r="O117" i="3"/>
  <c r="P117" i="3"/>
  <c r="G118" i="3"/>
  <c r="H118" i="3"/>
  <c r="J118" i="3"/>
  <c r="K118" i="3"/>
  <c r="L118" i="3"/>
  <c r="M118" i="3"/>
  <c r="N118" i="3"/>
  <c r="O118" i="3"/>
  <c r="P118" i="3"/>
  <c r="G119" i="3"/>
  <c r="H119" i="3"/>
  <c r="J119" i="3"/>
  <c r="K119" i="3"/>
  <c r="L119" i="3"/>
  <c r="M119" i="3"/>
  <c r="N119" i="3"/>
  <c r="O119" i="3"/>
  <c r="P119" i="3"/>
  <c r="G120" i="3"/>
  <c r="H120" i="3"/>
  <c r="J120" i="3"/>
  <c r="K120" i="3"/>
  <c r="L120" i="3"/>
  <c r="M120" i="3"/>
  <c r="N120" i="3"/>
  <c r="O120" i="3"/>
  <c r="P120" i="3"/>
  <c r="G121" i="3"/>
  <c r="H121" i="3"/>
  <c r="J121" i="3"/>
  <c r="K121" i="3"/>
  <c r="L121" i="3"/>
  <c r="M121" i="3"/>
  <c r="N121" i="3"/>
  <c r="O121" i="3"/>
  <c r="P121" i="3"/>
  <c r="G122" i="3"/>
  <c r="H122" i="3"/>
  <c r="J122" i="3"/>
  <c r="K122" i="3"/>
  <c r="L122" i="3"/>
  <c r="M122" i="3"/>
  <c r="N122" i="3"/>
  <c r="O122" i="3"/>
  <c r="P122" i="3"/>
  <c r="G123" i="3"/>
  <c r="H123" i="3"/>
  <c r="J123" i="3"/>
  <c r="K123" i="3"/>
  <c r="L123" i="3"/>
  <c r="M123" i="3"/>
  <c r="N123" i="3"/>
  <c r="O123" i="3"/>
  <c r="P123" i="3"/>
  <c r="G124" i="3"/>
  <c r="H124" i="3"/>
  <c r="J124" i="3"/>
  <c r="K124" i="3"/>
  <c r="L124" i="3"/>
  <c r="M124" i="3"/>
  <c r="N124" i="3"/>
  <c r="O124" i="3"/>
  <c r="P124" i="3"/>
  <c r="G125" i="3"/>
  <c r="H125" i="3"/>
  <c r="J125" i="3"/>
  <c r="K125" i="3"/>
  <c r="L125" i="3"/>
  <c r="M125" i="3"/>
  <c r="N125" i="3"/>
  <c r="O125" i="3"/>
  <c r="P125" i="3"/>
  <c r="G126" i="3"/>
  <c r="H126" i="3"/>
  <c r="J126" i="3"/>
  <c r="K126" i="3"/>
  <c r="L126" i="3"/>
  <c r="M126" i="3"/>
  <c r="N126" i="3"/>
  <c r="O126" i="3"/>
  <c r="P126" i="3"/>
  <c r="G127" i="3"/>
  <c r="H127" i="3"/>
  <c r="J127" i="3"/>
  <c r="K127" i="3"/>
  <c r="L127" i="3"/>
  <c r="M127" i="3"/>
  <c r="N127" i="3"/>
  <c r="O127" i="3"/>
  <c r="P127" i="3"/>
  <c r="G128" i="3"/>
  <c r="H128" i="3"/>
  <c r="J128" i="3"/>
  <c r="K128" i="3"/>
  <c r="L128" i="3"/>
  <c r="M128" i="3"/>
  <c r="N128" i="3"/>
  <c r="O128" i="3"/>
  <c r="P128" i="3"/>
  <c r="G129" i="3"/>
  <c r="H129" i="3"/>
  <c r="J129" i="3"/>
  <c r="K129" i="3"/>
  <c r="L129" i="3"/>
  <c r="M129" i="3"/>
  <c r="N129" i="3"/>
  <c r="O129" i="3"/>
  <c r="P129" i="3"/>
  <c r="G130" i="3"/>
  <c r="H130" i="3"/>
  <c r="J130" i="3"/>
  <c r="K130" i="3"/>
  <c r="L130" i="3"/>
  <c r="M130" i="3"/>
  <c r="N130" i="3"/>
  <c r="O130" i="3"/>
  <c r="P130" i="3"/>
  <c r="G131" i="3"/>
  <c r="H131" i="3"/>
  <c r="J131" i="3"/>
  <c r="K131" i="3"/>
  <c r="L131" i="3"/>
  <c r="M131" i="3"/>
  <c r="N131" i="3"/>
  <c r="O131" i="3"/>
  <c r="P131" i="3"/>
  <c r="G132" i="3"/>
  <c r="H132" i="3"/>
  <c r="J132" i="3"/>
  <c r="K132" i="3"/>
  <c r="L132" i="3"/>
  <c r="M132" i="3"/>
  <c r="N132" i="3"/>
  <c r="O132" i="3"/>
  <c r="P132" i="3"/>
  <c r="G133" i="3"/>
  <c r="H133" i="3"/>
  <c r="J133" i="3"/>
  <c r="K133" i="3"/>
  <c r="L133" i="3"/>
  <c r="M133" i="3"/>
  <c r="N133" i="3"/>
  <c r="O133" i="3"/>
  <c r="P133" i="3"/>
  <c r="G134" i="3"/>
  <c r="H134" i="3"/>
  <c r="J134" i="3"/>
  <c r="K134" i="3"/>
  <c r="L134" i="3"/>
  <c r="M134" i="3"/>
  <c r="N134" i="3"/>
  <c r="O134" i="3"/>
  <c r="P134" i="3"/>
  <c r="G135" i="3"/>
  <c r="H135" i="3"/>
  <c r="J135" i="3"/>
  <c r="K135" i="3"/>
  <c r="L135" i="3"/>
  <c r="M135" i="3"/>
  <c r="N135" i="3"/>
  <c r="O135" i="3"/>
  <c r="P135" i="3"/>
  <c r="G136" i="3"/>
  <c r="H136" i="3"/>
  <c r="J136" i="3"/>
  <c r="K136" i="3"/>
  <c r="L136" i="3"/>
  <c r="M136" i="3"/>
  <c r="N136" i="3"/>
  <c r="O136" i="3"/>
  <c r="P136" i="3"/>
  <c r="G137" i="3"/>
  <c r="H137" i="3"/>
  <c r="J137" i="3"/>
  <c r="K137" i="3"/>
  <c r="L137" i="3"/>
  <c r="M137" i="3"/>
  <c r="N137" i="3"/>
  <c r="O137" i="3"/>
  <c r="P137" i="3"/>
  <c r="G138" i="3"/>
  <c r="H138" i="3"/>
  <c r="J138" i="3"/>
  <c r="K138" i="3"/>
  <c r="L138" i="3"/>
  <c r="M138" i="3"/>
  <c r="N138" i="3"/>
  <c r="O138" i="3"/>
  <c r="P138" i="3"/>
</calcChain>
</file>

<file path=xl/comments1.xml><?xml version="1.0" encoding="utf-8"?>
<comments xmlns="http://schemas.openxmlformats.org/spreadsheetml/2006/main">
  <authors>
    <author>kkindal</author>
  </authors>
  <commentList>
    <comment ref="D5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Represents ln(Sep88/Aug88)</t>
        </r>
      </text>
    </comment>
  </commentList>
</comments>
</file>

<file path=xl/sharedStrings.xml><?xml version="1.0" encoding="utf-8"?>
<sst xmlns="http://schemas.openxmlformats.org/spreadsheetml/2006/main" count="51" uniqueCount="45">
  <si>
    <t>JCC Backtest--hedge parameter re-estimated using a 12 month window.</t>
  </si>
  <si>
    <t>Last month of regression</t>
  </si>
  <si>
    <t>Hedge Parameter</t>
  </si>
  <si>
    <t>Lagged Brent return</t>
  </si>
  <si>
    <t>Forecast JCC return</t>
  </si>
  <si>
    <t>Actual JCC return</t>
  </si>
  <si>
    <t>Using entire sample</t>
  </si>
  <si>
    <t>Percent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</si>
  <si>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</si>
  <si>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</si>
  <si>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</si>
  <si>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</si>
  <si>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</si>
  <si>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</si>
  <si>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</si>
  <si>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</si>
  <si>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</si>
  <si>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</si>
  <si>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</si>
  <si>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</si>
  <si>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</si>
  <si>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</si>
  <si>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</si>
  <si>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</si>
  <si>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</si>
  <si>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</si>
  <si>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</si>
  <si>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</si>
  <si>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</si>
  <si>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</si>
  <si>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</si>
  <si>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</si>
  <si>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</si>
  <si>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JCC Imports</t>
  </si>
  <si>
    <t>Prompt Brent</t>
  </si>
  <si>
    <t>Brent Return</t>
  </si>
  <si>
    <t>Brent Return, lagged one month</t>
  </si>
  <si>
    <t>Assume $100,000 worth of JCC to hedge per month</t>
  </si>
  <si>
    <t>Number of Brent Contracts</t>
  </si>
  <si>
    <t>JCC $ return</t>
  </si>
  <si>
    <t>Hedge $ return</t>
  </si>
  <si>
    <t>Portfolio Change</t>
  </si>
  <si>
    <t>Brent, lagged one month</t>
  </si>
  <si>
    <t>Market value of hedge</t>
  </si>
  <si>
    <t>JCC without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</si>
</sst>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i/>
      <sz val="10"/>
      <name val="Arial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wrapText="1"/>
    </xf>
    <xf numFmtId="17" fontId="2" fillId="0" borderId="1" xfId="0" applyNumberFormat="1" applyFont="1" applyBorder="1"/>
    <xf numFmtId="17" fontId="2" fillId="0" borderId="0" xfId="0" applyNumberFormat="1" applyFont="1" applyBorder="1"/>
    <xf numFmtId="17" fontId="2" fillId="2" borderId="0" xfId="0" applyNumberFormat="1" applyFont="1" applyFill="1" applyBorder="1"/>
    <xf numFmtId="17" fontId="2" fillId="3" borderId="0" xfId="0" applyNumberFormat="1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43" fontId="1" fillId="0" borderId="4" xfId="1" applyBorder="1"/>
    <xf numFmtId="43" fontId="1" fillId="0" borderId="0" xfId="1" applyBorder="1"/>
    <xf numFmtId="43" fontId="1" fillId="0" borderId="0" xfId="1"/>
    <xf numFmtId="43" fontId="4" fillId="0" borderId="5" xfId="1" applyFont="1" applyBorder="1"/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6" xfId="0" applyNumberFormat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JCC Backtest</a:t>
            </a:r>
          </a:p>
        </c:rich>
      </c:tx>
      <c:layout>
        <c:manualLayout>
          <c:xMode val="edge"/>
          <c:yMode val="edge"/>
          <c:x val="0.44117680405319093"/>
          <c:y val="3.3333416800422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11506590668072E-2"/>
          <c:y val="0.15641064806352178"/>
          <c:w val="0.68266305469283228"/>
          <c:h val="0.68974531687028462"/>
        </c:manualLayout>
      </c:layout>
      <c:scatterChart>
        <c:scatterStyle val="lineMarker"/>
        <c:varyColors val="0"/>
        <c:ser>
          <c:idx val="0"/>
          <c:order val="0"/>
          <c:tx>
            <c:v>Lagged Brent return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Sheet1!$A$5:$A$138</c:f>
              <c:numCache>
                <c:formatCode>mmm\-yy</c:formatCode>
                <c:ptCount val="134"/>
                <c:pt idx="0">
                  <c:v>32387</c:v>
                </c:pt>
                <c:pt idx="1">
                  <c:v>32417</c:v>
                </c:pt>
                <c:pt idx="2">
                  <c:v>32448</c:v>
                </c:pt>
                <c:pt idx="3">
                  <c:v>32478</c:v>
                </c:pt>
                <c:pt idx="4">
                  <c:v>32509</c:v>
                </c:pt>
                <c:pt idx="5">
                  <c:v>32540</c:v>
                </c:pt>
                <c:pt idx="6">
                  <c:v>32568</c:v>
                </c:pt>
                <c:pt idx="7">
                  <c:v>32599</c:v>
                </c:pt>
                <c:pt idx="8">
                  <c:v>32629</c:v>
                </c:pt>
                <c:pt idx="9">
                  <c:v>32660</c:v>
                </c:pt>
                <c:pt idx="10">
                  <c:v>32690</c:v>
                </c:pt>
                <c:pt idx="11">
                  <c:v>32721</c:v>
                </c:pt>
                <c:pt idx="12">
                  <c:v>32752</c:v>
                </c:pt>
                <c:pt idx="13">
                  <c:v>32782</c:v>
                </c:pt>
                <c:pt idx="14">
                  <c:v>32813</c:v>
                </c:pt>
                <c:pt idx="15">
                  <c:v>32843</c:v>
                </c:pt>
                <c:pt idx="16">
                  <c:v>32874</c:v>
                </c:pt>
                <c:pt idx="17">
                  <c:v>32905</c:v>
                </c:pt>
                <c:pt idx="18">
                  <c:v>32933</c:v>
                </c:pt>
                <c:pt idx="19">
                  <c:v>32964</c:v>
                </c:pt>
                <c:pt idx="20">
                  <c:v>32994</c:v>
                </c:pt>
                <c:pt idx="21">
                  <c:v>33025</c:v>
                </c:pt>
                <c:pt idx="22">
                  <c:v>33055</c:v>
                </c:pt>
                <c:pt idx="23">
                  <c:v>33086</c:v>
                </c:pt>
                <c:pt idx="24">
                  <c:v>33117</c:v>
                </c:pt>
                <c:pt idx="25">
                  <c:v>33147</c:v>
                </c:pt>
                <c:pt idx="26">
                  <c:v>33178</c:v>
                </c:pt>
                <c:pt idx="27">
                  <c:v>33208</c:v>
                </c:pt>
                <c:pt idx="28">
                  <c:v>33239</c:v>
                </c:pt>
                <c:pt idx="29">
                  <c:v>33270</c:v>
                </c:pt>
                <c:pt idx="30">
                  <c:v>33298</c:v>
                </c:pt>
                <c:pt idx="31">
                  <c:v>33329</c:v>
                </c:pt>
                <c:pt idx="32">
                  <c:v>33359</c:v>
                </c:pt>
                <c:pt idx="33">
                  <c:v>33390</c:v>
                </c:pt>
                <c:pt idx="34">
                  <c:v>33420</c:v>
                </c:pt>
                <c:pt idx="35">
                  <c:v>33451</c:v>
                </c:pt>
                <c:pt idx="36">
                  <c:v>33482</c:v>
                </c:pt>
                <c:pt idx="37">
                  <c:v>33512</c:v>
                </c:pt>
                <c:pt idx="38">
                  <c:v>33543</c:v>
                </c:pt>
                <c:pt idx="39">
                  <c:v>33573</c:v>
                </c:pt>
                <c:pt idx="40">
                  <c:v>33604</c:v>
                </c:pt>
                <c:pt idx="41">
                  <c:v>33635</c:v>
                </c:pt>
                <c:pt idx="42">
                  <c:v>33664</c:v>
                </c:pt>
                <c:pt idx="43">
                  <c:v>33695</c:v>
                </c:pt>
                <c:pt idx="44">
                  <c:v>33725</c:v>
                </c:pt>
                <c:pt idx="45">
                  <c:v>33756</c:v>
                </c:pt>
                <c:pt idx="46">
                  <c:v>33786</c:v>
                </c:pt>
                <c:pt idx="47">
                  <c:v>33817</c:v>
                </c:pt>
                <c:pt idx="48">
                  <c:v>33848</c:v>
                </c:pt>
                <c:pt idx="49">
                  <c:v>33878</c:v>
                </c:pt>
                <c:pt idx="50">
                  <c:v>33909</c:v>
                </c:pt>
                <c:pt idx="51">
                  <c:v>33939</c:v>
                </c:pt>
                <c:pt idx="52">
                  <c:v>33970</c:v>
                </c:pt>
                <c:pt idx="53">
                  <c:v>34001</c:v>
                </c:pt>
                <c:pt idx="54">
                  <c:v>34029</c:v>
                </c:pt>
                <c:pt idx="55">
                  <c:v>34060</c:v>
                </c:pt>
                <c:pt idx="56">
                  <c:v>34090</c:v>
                </c:pt>
                <c:pt idx="57">
                  <c:v>34121</c:v>
                </c:pt>
                <c:pt idx="58">
                  <c:v>34151</c:v>
                </c:pt>
                <c:pt idx="59">
                  <c:v>34182</c:v>
                </c:pt>
                <c:pt idx="60">
                  <c:v>34213</c:v>
                </c:pt>
                <c:pt idx="61">
                  <c:v>34243</c:v>
                </c:pt>
                <c:pt idx="62">
                  <c:v>34274</c:v>
                </c:pt>
                <c:pt idx="63">
                  <c:v>34304</c:v>
                </c:pt>
                <c:pt idx="64">
                  <c:v>34335</c:v>
                </c:pt>
                <c:pt idx="65">
                  <c:v>34366</c:v>
                </c:pt>
                <c:pt idx="66">
                  <c:v>34394</c:v>
                </c:pt>
                <c:pt idx="67">
                  <c:v>34425</c:v>
                </c:pt>
                <c:pt idx="68">
                  <c:v>34455</c:v>
                </c:pt>
                <c:pt idx="69">
                  <c:v>34486</c:v>
                </c:pt>
                <c:pt idx="70">
                  <c:v>34516</c:v>
                </c:pt>
                <c:pt idx="71">
                  <c:v>34547</c:v>
                </c:pt>
                <c:pt idx="72">
                  <c:v>34578</c:v>
                </c:pt>
                <c:pt idx="73">
                  <c:v>34608</c:v>
                </c:pt>
                <c:pt idx="74">
                  <c:v>34639</c:v>
                </c:pt>
                <c:pt idx="75">
                  <c:v>34669</c:v>
                </c:pt>
                <c:pt idx="76">
                  <c:v>34700</c:v>
                </c:pt>
                <c:pt idx="77">
                  <c:v>34731</c:v>
                </c:pt>
                <c:pt idx="78">
                  <c:v>34759</c:v>
                </c:pt>
                <c:pt idx="79">
                  <c:v>34790</c:v>
                </c:pt>
                <c:pt idx="80">
                  <c:v>34820</c:v>
                </c:pt>
                <c:pt idx="81">
                  <c:v>34851</c:v>
                </c:pt>
                <c:pt idx="82">
                  <c:v>34881</c:v>
                </c:pt>
                <c:pt idx="83">
                  <c:v>34912</c:v>
                </c:pt>
                <c:pt idx="84">
                  <c:v>34943</c:v>
                </c:pt>
                <c:pt idx="85">
                  <c:v>34973</c:v>
                </c:pt>
                <c:pt idx="86">
                  <c:v>35004</c:v>
                </c:pt>
                <c:pt idx="87">
                  <c:v>35034</c:v>
                </c:pt>
                <c:pt idx="88">
                  <c:v>35065</c:v>
                </c:pt>
                <c:pt idx="89">
                  <c:v>35096</c:v>
                </c:pt>
                <c:pt idx="90">
                  <c:v>35125</c:v>
                </c:pt>
                <c:pt idx="91">
                  <c:v>35156</c:v>
                </c:pt>
                <c:pt idx="92">
                  <c:v>35186</c:v>
                </c:pt>
                <c:pt idx="93">
                  <c:v>35217</c:v>
                </c:pt>
                <c:pt idx="94">
                  <c:v>35247</c:v>
                </c:pt>
                <c:pt idx="95">
                  <c:v>35278</c:v>
                </c:pt>
                <c:pt idx="96">
                  <c:v>35309</c:v>
                </c:pt>
                <c:pt idx="97">
                  <c:v>35339</c:v>
                </c:pt>
                <c:pt idx="98">
                  <c:v>35370</c:v>
                </c:pt>
                <c:pt idx="99">
                  <c:v>35400</c:v>
                </c:pt>
                <c:pt idx="100">
                  <c:v>35431</c:v>
                </c:pt>
                <c:pt idx="101">
                  <c:v>35462</c:v>
                </c:pt>
                <c:pt idx="102">
                  <c:v>35490</c:v>
                </c:pt>
                <c:pt idx="103">
                  <c:v>35521</c:v>
                </c:pt>
                <c:pt idx="104">
                  <c:v>35551</c:v>
                </c:pt>
                <c:pt idx="105">
                  <c:v>35582</c:v>
                </c:pt>
                <c:pt idx="106">
                  <c:v>35612</c:v>
                </c:pt>
                <c:pt idx="107">
                  <c:v>35643</c:v>
                </c:pt>
                <c:pt idx="108">
                  <c:v>35674</c:v>
                </c:pt>
                <c:pt idx="109">
                  <c:v>35704</c:v>
                </c:pt>
                <c:pt idx="110">
                  <c:v>35735</c:v>
                </c:pt>
                <c:pt idx="111">
                  <c:v>35765</c:v>
                </c:pt>
                <c:pt idx="112">
                  <c:v>35796</c:v>
                </c:pt>
                <c:pt idx="113">
                  <c:v>35827</c:v>
                </c:pt>
                <c:pt idx="114">
                  <c:v>35855</c:v>
                </c:pt>
                <c:pt idx="115">
                  <c:v>35886</c:v>
                </c:pt>
                <c:pt idx="116">
                  <c:v>35916</c:v>
                </c:pt>
                <c:pt idx="117">
                  <c:v>35947</c:v>
                </c:pt>
                <c:pt idx="118">
                  <c:v>35977</c:v>
                </c:pt>
                <c:pt idx="119">
                  <c:v>36008</c:v>
                </c:pt>
                <c:pt idx="120">
                  <c:v>36039</c:v>
                </c:pt>
                <c:pt idx="121">
                  <c:v>36069</c:v>
                </c:pt>
                <c:pt idx="122">
                  <c:v>36100</c:v>
                </c:pt>
                <c:pt idx="123">
                  <c:v>36130</c:v>
                </c:pt>
                <c:pt idx="124">
                  <c:v>36161</c:v>
                </c:pt>
                <c:pt idx="125">
                  <c:v>36192</c:v>
                </c:pt>
                <c:pt idx="126">
                  <c:v>36220</c:v>
                </c:pt>
                <c:pt idx="127">
                  <c:v>36251</c:v>
                </c:pt>
                <c:pt idx="128">
                  <c:v>36281</c:v>
                </c:pt>
                <c:pt idx="129">
                  <c:v>36312</c:v>
                </c:pt>
                <c:pt idx="130">
                  <c:v>36342</c:v>
                </c:pt>
                <c:pt idx="131">
                  <c:v>36373</c:v>
                </c:pt>
                <c:pt idx="132">
                  <c:v>36404</c:v>
                </c:pt>
                <c:pt idx="133">
                  <c:v>36434</c:v>
                </c:pt>
              </c:numCache>
            </c:numRef>
          </c:xVal>
          <c:yVal>
            <c:numRef>
              <c:f>Sheet1!$C$5:$C$138</c:f>
              <c:numCache>
                <c:formatCode>General</c:formatCode>
                <c:ptCount val="134"/>
                <c:pt idx="0">
                  <c:v>2.3004627836035159E-3</c:v>
                </c:pt>
                <c:pt idx="1">
                  <c:v>-0.11550372706050467</c:v>
                </c:pt>
                <c:pt idx="2">
                  <c:v>-6.748797223081919E-2</c:v>
                </c:pt>
                <c:pt idx="3">
                  <c:v>3.9410976173143888E-2</c:v>
                </c:pt>
                <c:pt idx="4">
                  <c:v>0.16012408226636823</c:v>
                </c:pt>
                <c:pt idx="5">
                  <c:v>0.10892159542643776</c:v>
                </c:pt>
                <c:pt idx="6">
                  <c:v>-1.4589501073994718E-2</c:v>
                </c:pt>
                <c:pt idx="7">
                  <c:v>0.1121501852938122</c:v>
                </c:pt>
                <c:pt idx="8">
                  <c:v>5.605633170507484E-2</c:v>
                </c:pt>
                <c:pt idx="9">
                  <c:v>-7.4437432222340658E-2</c:v>
                </c:pt>
                <c:pt idx="10">
                  <c:v>-4.5171671049431081E-2</c:v>
                </c:pt>
                <c:pt idx="11">
                  <c:v>1.2521235428846172E-2</c:v>
                </c:pt>
                <c:pt idx="12">
                  <c:v>-3.7311950843479609E-2</c:v>
                </c:pt>
                <c:pt idx="13">
                  <c:v>4.1196412832771291E-2</c:v>
                </c:pt>
                <c:pt idx="14">
                  <c:v>6.6569386131643357E-2</c:v>
                </c:pt>
                <c:pt idx="15">
                  <c:v>6.8472426807599362E-3</c:v>
                </c:pt>
                <c:pt idx="16">
                  <c:v>3.6292869122993718E-2</c:v>
                </c:pt>
                <c:pt idx="17">
                  <c:v>5.5444514687130603E-2</c:v>
                </c:pt>
                <c:pt idx="18">
                  <c:v>-5.4453127595114705E-2</c:v>
                </c:pt>
                <c:pt idx="19">
                  <c:v>-7.6066918574538026E-2</c:v>
                </c:pt>
                <c:pt idx="20">
                  <c:v>-0.10095709098992983</c:v>
                </c:pt>
                <c:pt idx="21">
                  <c:v>3.5959404665082124E-3</c:v>
                </c:pt>
                <c:pt idx="22">
                  <c:v>-6.4907508272084954E-2</c:v>
                </c:pt>
                <c:pt idx="23">
                  <c:v>0.11473551979174713</c:v>
                </c:pt>
                <c:pt idx="24">
                  <c:v>0.44269467048431027</c:v>
                </c:pt>
                <c:pt idx="25">
                  <c:v>0.24868653035268856</c:v>
                </c:pt>
                <c:pt idx="26">
                  <c:v>2.6014959221844394E-2</c:v>
                </c:pt>
                <c:pt idx="27">
                  <c:v>-8.9258503332472594E-2</c:v>
                </c:pt>
                <c:pt idx="28">
                  <c:v>-0.16531705337404187</c:v>
                </c:pt>
                <c:pt idx="29">
                  <c:v>-0.1737095174229992</c:v>
                </c:pt>
                <c:pt idx="30">
                  <c:v>-0.19729704618315644</c:v>
                </c:pt>
                <c:pt idx="31">
                  <c:v>4.8276241613579808E-3</c:v>
                </c:pt>
                <c:pt idx="32">
                  <c:v>-1.6083451220379038E-3</c:v>
                </c:pt>
                <c:pt idx="33">
                  <c:v>-3.2504337901623922E-3</c:v>
                </c:pt>
                <c:pt idx="34">
                  <c:v>-5.6141193669405016E-2</c:v>
                </c:pt>
                <c:pt idx="35">
                  <c:v>6.6143757019711702E-2</c:v>
                </c:pt>
                <c:pt idx="36">
                  <c:v>1.6124693454981558E-2</c:v>
                </c:pt>
                <c:pt idx="37">
                  <c:v>3.757881350886929E-2</c:v>
                </c:pt>
                <c:pt idx="38">
                  <c:v>7.7812567147895306E-2</c:v>
                </c:pt>
                <c:pt idx="39">
                  <c:v>-5.0012847599654062E-2</c:v>
                </c:pt>
                <c:pt idx="40">
                  <c:v>-0.14292917948749914</c:v>
                </c:pt>
                <c:pt idx="41">
                  <c:v>-7.352127092461881E-3</c:v>
                </c:pt>
                <c:pt idx="42">
                  <c:v>-3.867793754172468E-3</c:v>
                </c:pt>
                <c:pt idx="43">
                  <c:v>-2.353760514890265E-2</c:v>
                </c:pt>
                <c:pt idx="44">
                  <c:v>7.3398617745655162E-2</c:v>
                </c:pt>
                <c:pt idx="45">
                  <c:v>4.9816960847036296E-2</c:v>
                </c:pt>
                <c:pt idx="46">
                  <c:v>5.8471869951329108E-2</c:v>
                </c:pt>
                <c:pt idx="47">
                  <c:v>-4.1238189302271057E-2</c:v>
                </c:pt>
                <c:pt idx="48">
                  <c:v>-2.6341834334068188E-2</c:v>
                </c:pt>
                <c:pt idx="49">
                  <c:v>2.4052224955342351E-2</c:v>
                </c:pt>
                <c:pt idx="50">
                  <c:v>6.7019176891394108E-4</c:v>
                </c:pt>
                <c:pt idx="51">
                  <c:v>-5.5982895244903512E-2</c:v>
                </c:pt>
                <c:pt idx="52">
                  <c:v>-5.1243116275808138E-2</c:v>
                </c:pt>
                <c:pt idx="53">
                  <c:v>-4.0472462786411534E-2</c:v>
                </c:pt>
                <c:pt idx="54">
                  <c:v>5.3185040983101166E-2</c:v>
                </c:pt>
                <c:pt idx="55">
                  <c:v>1.8002745208438066E-2</c:v>
                </c:pt>
                <c:pt idx="56">
                  <c:v>-1.1173898937405938E-3</c:v>
                </c:pt>
                <c:pt idx="57">
                  <c:v>-9.2153734313817782E-3</c:v>
                </c:pt>
                <c:pt idx="58">
                  <c:v>-5.3119008585973793E-2</c:v>
                </c:pt>
                <c:pt idx="59">
                  <c:v>-4.8374344196490726E-2</c:v>
                </c:pt>
                <c:pt idx="60">
                  <c:v>5.6481893109845487E-4</c:v>
                </c:pt>
                <c:pt idx="61">
                  <c:v>-4.1647530484145684E-2</c:v>
                </c:pt>
                <c:pt idx="62">
                  <c:v>3.1491701915472778E-2</c:v>
                </c:pt>
                <c:pt idx="63">
                  <c:v>-8.5704897128281943E-2</c:v>
                </c:pt>
                <c:pt idx="64">
                  <c:v>-0.1203925120611495</c:v>
                </c:pt>
                <c:pt idx="65">
                  <c:v>5.0936469988045907E-2</c:v>
                </c:pt>
                <c:pt idx="66">
                  <c:v>-3.6395953399594436E-2</c:v>
                </c:pt>
                <c:pt idx="67">
                  <c:v>-3.4185174877323206E-4</c:v>
                </c:pt>
                <c:pt idx="68">
                  <c:v>0.10041388250013845</c:v>
                </c:pt>
                <c:pt idx="69">
                  <c:v>7.3001503478909921E-2</c:v>
                </c:pt>
                <c:pt idx="70">
                  <c:v>4.4015802596172542E-2</c:v>
                </c:pt>
                <c:pt idx="71">
                  <c:v>5.6987033759975568E-2</c:v>
                </c:pt>
                <c:pt idx="72">
                  <c:v>-6.5421686207628282E-2</c:v>
                </c:pt>
                <c:pt idx="73">
                  <c:v>-5.2345454092721372E-2</c:v>
                </c:pt>
                <c:pt idx="74">
                  <c:v>3.1319046083256613E-2</c:v>
                </c:pt>
                <c:pt idx="75">
                  <c:v>5.105817120302001E-2</c:v>
                </c:pt>
                <c:pt idx="76">
                  <c:v>-8.5248697260742468E-2</c:v>
                </c:pt>
                <c:pt idx="77">
                  <c:v>3.9145377387254723E-2</c:v>
                </c:pt>
                <c:pt idx="78">
                  <c:v>3.7878501414715188E-2</c:v>
                </c:pt>
                <c:pt idx="79">
                  <c:v>-5.8792181741964267E-3</c:v>
                </c:pt>
                <c:pt idx="80">
                  <c:v>9.0091899522683469E-2</c:v>
                </c:pt>
                <c:pt idx="81">
                  <c:v>-5.4297908791567668E-3</c:v>
                </c:pt>
                <c:pt idx="82">
                  <c:v>-7.6031841231123776E-2</c:v>
                </c:pt>
                <c:pt idx="83">
                  <c:v>-7.8764921407977723E-2</c:v>
                </c:pt>
                <c:pt idx="84">
                  <c:v>1.144993921639733E-2</c:v>
                </c:pt>
                <c:pt idx="85">
                  <c:v>2.7602750035388392E-2</c:v>
                </c:pt>
                <c:pt idx="86">
                  <c:v>-3.0286172729897278E-2</c:v>
                </c:pt>
                <c:pt idx="87">
                  <c:v>4.3526116342592222E-2</c:v>
                </c:pt>
                <c:pt idx="88">
                  <c:v>7.5408622936778982E-2</c:v>
                </c:pt>
                <c:pt idx="89">
                  <c:v>-9.9874610019948917E-3</c:v>
                </c:pt>
                <c:pt idx="90">
                  <c:v>-1.0228117974174972E-2</c:v>
                </c:pt>
                <c:pt idx="91">
                  <c:v>0.10219241195163549</c:v>
                </c:pt>
                <c:pt idx="92">
                  <c:v>6.2071633301670627E-2</c:v>
                </c:pt>
                <c:pt idx="93">
                  <c:v>-8.7390477748183301E-2</c:v>
                </c:pt>
                <c:pt idx="94">
                  <c:v>-3.99987774218186E-2</c:v>
                </c:pt>
                <c:pt idx="95">
                  <c:v>6.3466603026880369E-2</c:v>
                </c:pt>
                <c:pt idx="96">
                  <c:v>4.3214521596568661E-2</c:v>
                </c:pt>
                <c:pt idx="97">
                  <c:v>0.11086962540105284</c:v>
                </c:pt>
                <c:pt idx="98">
                  <c:v>5.2837089213614782E-2</c:v>
                </c:pt>
                <c:pt idx="99">
                  <c:v>-4.996862902142471E-2</c:v>
                </c:pt>
                <c:pt idx="100">
                  <c:v>4.1200432489626751E-2</c:v>
                </c:pt>
                <c:pt idx="101">
                  <c:v>-2.0987860087523236E-2</c:v>
                </c:pt>
                <c:pt idx="102">
                  <c:v>-0.12098423095378584</c:v>
                </c:pt>
                <c:pt idx="103">
                  <c:v>-6.5222132585674539E-2</c:v>
                </c:pt>
                <c:pt idx="104">
                  <c:v>-9.5939183110340748E-2</c:v>
                </c:pt>
                <c:pt idx="105">
                  <c:v>7.6728203730142969E-2</c:v>
                </c:pt>
                <c:pt idx="106">
                  <c:v>-7.3786381160624248E-2</c:v>
                </c:pt>
                <c:pt idx="107">
                  <c:v>3.9283669913219459E-2</c:v>
                </c:pt>
                <c:pt idx="108">
                  <c:v>1.2592189652149463E-2</c:v>
                </c:pt>
                <c:pt idx="109">
                  <c:v>-1.1568620539214904E-2</c:v>
                </c:pt>
                <c:pt idx="110">
                  <c:v>7.9527324468094976E-2</c:v>
                </c:pt>
                <c:pt idx="111">
                  <c:v>-3.8670870063449443E-2</c:v>
                </c:pt>
                <c:pt idx="112">
                  <c:v>-0.10404331567916447</c:v>
                </c:pt>
                <c:pt idx="113">
                  <c:v>-0.1191325417418715</c:v>
                </c:pt>
                <c:pt idx="114">
                  <c:v>-7.3998135648479749E-2</c:v>
                </c:pt>
                <c:pt idx="115">
                  <c:v>-6.5763806726678878E-2</c:v>
                </c:pt>
                <c:pt idx="116">
                  <c:v>2.4645491080299519E-2</c:v>
                </c:pt>
                <c:pt idx="117">
                  <c:v>5.4264849654017441E-2</c:v>
                </c:pt>
                <c:pt idx="118">
                  <c:v>-0.11339625608535918</c:v>
                </c:pt>
                <c:pt idx="119">
                  <c:v>-3.4913063680359666E-2</c:v>
                </c:pt>
                <c:pt idx="120">
                  <c:v>-2.8501117324818685E-2</c:v>
                </c:pt>
                <c:pt idx="121">
                  <c:v>0.11008591237401791</c:v>
                </c:pt>
                <c:pt idx="122">
                  <c:v>-5.2913385412849762E-2</c:v>
                </c:pt>
                <c:pt idx="123">
                  <c:v>-0.11832687628771434</c:v>
                </c:pt>
                <c:pt idx="124">
                  <c:v>-0.11846494769437189</c:v>
                </c:pt>
                <c:pt idx="125">
                  <c:v>9.61603691875315E-2</c:v>
                </c:pt>
                <c:pt idx="126">
                  <c:v>-7.3384625988727609E-2</c:v>
                </c:pt>
                <c:pt idx="127">
                  <c:v>0.21022433510229047</c:v>
                </c:pt>
                <c:pt idx="128">
                  <c:v>0.1903558001692055</c:v>
                </c:pt>
                <c:pt idx="129">
                  <c:v>1.5264066415462912E-2</c:v>
                </c:pt>
                <c:pt idx="130">
                  <c:v>2.0130600736371265E-2</c:v>
                </c:pt>
                <c:pt idx="131">
                  <c:v>0.16707554202322028</c:v>
                </c:pt>
                <c:pt idx="132">
                  <c:v>7.8269511141132397E-2</c:v>
                </c:pt>
                <c:pt idx="133">
                  <c:v>0.11743322105724695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4B24-816B-03D100DD69CC}"/>
            </c:ext>
          </c:extLst>
        </c:ser>
        <c:ser>
          <c:idx val="1"/>
          <c:order val="1"/>
          <c:tx>
            <c:v>Actual JCC return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Sheet1!$A$5:$A$138</c:f>
              <c:numCache>
                <c:formatCode>mmm\-yy</c:formatCode>
                <c:ptCount val="134"/>
                <c:pt idx="0">
                  <c:v>32387</c:v>
                </c:pt>
                <c:pt idx="1">
                  <c:v>32417</c:v>
                </c:pt>
                <c:pt idx="2">
                  <c:v>32448</c:v>
                </c:pt>
                <c:pt idx="3">
                  <c:v>32478</c:v>
                </c:pt>
                <c:pt idx="4">
                  <c:v>32509</c:v>
                </c:pt>
                <c:pt idx="5">
                  <c:v>32540</c:v>
                </c:pt>
                <c:pt idx="6">
                  <c:v>32568</c:v>
                </c:pt>
                <c:pt idx="7">
                  <c:v>32599</c:v>
                </c:pt>
                <c:pt idx="8">
                  <c:v>32629</c:v>
                </c:pt>
                <c:pt idx="9">
                  <c:v>32660</c:v>
                </c:pt>
                <c:pt idx="10">
                  <c:v>32690</c:v>
                </c:pt>
                <c:pt idx="11">
                  <c:v>32721</c:v>
                </c:pt>
                <c:pt idx="12">
                  <c:v>32752</c:v>
                </c:pt>
                <c:pt idx="13">
                  <c:v>32782</c:v>
                </c:pt>
                <c:pt idx="14">
                  <c:v>32813</c:v>
                </c:pt>
                <c:pt idx="15">
                  <c:v>32843</c:v>
                </c:pt>
                <c:pt idx="16">
                  <c:v>32874</c:v>
                </c:pt>
                <c:pt idx="17">
                  <c:v>32905</c:v>
                </c:pt>
                <c:pt idx="18">
                  <c:v>32933</c:v>
                </c:pt>
                <c:pt idx="19">
                  <c:v>32964</c:v>
                </c:pt>
                <c:pt idx="20">
                  <c:v>32994</c:v>
                </c:pt>
                <c:pt idx="21">
                  <c:v>33025</c:v>
                </c:pt>
                <c:pt idx="22">
                  <c:v>33055</c:v>
                </c:pt>
                <c:pt idx="23">
                  <c:v>33086</c:v>
                </c:pt>
                <c:pt idx="24">
                  <c:v>33117</c:v>
                </c:pt>
                <c:pt idx="25">
                  <c:v>33147</c:v>
                </c:pt>
                <c:pt idx="26">
                  <c:v>33178</c:v>
                </c:pt>
                <c:pt idx="27">
                  <c:v>33208</c:v>
                </c:pt>
                <c:pt idx="28">
                  <c:v>33239</c:v>
                </c:pt>
                <c:pt idx="29">
                  <c:v>33270</c:v>
                </c:pt>
                <c:pt idx="30">
                  <c:v>33298</c:v>
                </c:pt>
                <c:pt idx="31">
                  <c:v>33329</c:v>
                </c:pt>
                <c:pt idx="32">
                  <c:v>33359</c:v>
                </c:pt>
                <c:pt idx="33">
                  <c:v>33390</c:v>
                </c:pt>
                <c:pt idx="34">
                  <c:v>33420</c:v>
                </c:pt>
                <c:pt idx="35">
                  <c:v>33451</c:v>
                </c:pt>
                <c:pt idx="36">
                  <c:v>33482</c:v>
                </c:pt>
                <c:pt idx="37">
                  <c:v>33512</c:v>
                </c:pt>
                <c:pt idx="38">
                  <c:v>33543</c:v>
                </c:pt>
                <c:pt idx="39">
                  <c:v>33573</c:v>
                </c:pt>
                <c:pt idx="40">
                  <c:v>33604</c:v>
                </c:pt>
                <c:pt idx="41">
                  <c:v>33635</c:v>
                </c:pt>
                <c:pt idx="42">
                  <c:v>33664</c:v>
                </c:pt>
                <c:pt idx="43">
                  <c:v>33695</c:v>
                </c:pt>
                <c:pt idx="44">
                  <c:v>33725</c:v>
                </c:pt>
                <c:pt idx="45">
                  <c:v>33756</c:v>
                </c:pt>
                <c:pt idx="46">
                  <c:v>33786</c:v>
                </c:pt>
                <c:pt idx="47">
                  <c:v>33817</c:v>
                </c:pt>
                <c:pt idx="48">
                  <c:v>33848</c:v>
                </c:pt>
                <c:pt idx="49">
                  <c:v>33878</c:v>
                </c:pt>
                <c:pt idx="50">
                  <c:v>33909</c:v>
                </c:pt>
                <c:pt idx="51">
                  <c:v>33939</c:v>
                </c:pt>
                <c:pt idx="52">
                  <c:v>33970</c:v>
                </c:pt>
                <c:pt idx="53">
                  <c:v>34001</c:v>
                </c:pt>
                <c:pt idx="54">
                  <c:v>34029</c:v>
                </c:pt>
                <c:pt idx="55">
                  <c:v>34060</c:v>
                </c:pt>
                <c:pt idx="56">
                  <c:v>34090</c:v>
                </c:pt>
                <c:pt idx="57">
                  <c:v>34121</c:v>
                </c:pt>
                <c:pt idx="58">
                  <c:v>34151</c:v>
                </c:pt>
                <c:pt idx="59">
                  <c:v>34182</c:v>
                </c:pt>
                <c:pt idx="60">
                  <c:v>34213</c:v>
                </c:pt>
                <c:pt idx="61">
                  <c:v>34243</c:v>
                </c:pt>
                <c:pt idx="62">
                  <c:v>34274</c:v>
                </c:pt>
                <c:pt idx="63">
                  <c:v>34304</c:v>
                </c:pt>
                <c:pt idx="64">
                  <c:v>34335</c:v>
                </c:pt>
                <c:pt idx="65">
                  <c:v>34366</c:v>
                </c:pt>
                <c:pt idx="66">
                  <c:v>34394</c:v>
                </c:pt>
                <c:pt idx="67">
                  <c:v>34425</c:v>
                </c:pt>
                <c:pt idx="68">
                  <c:v>34455</c:v>
                </c:pt>
                <c:pt idx="69">
                  <c:v>34486</c:v>
                </c:pt>
                <c:pt idx="70">
                  <c:v>34516</c:v>
                </c:pt>
                <c:pt idx="71">
                  <c:v>34547</c:v>
                </c:pt>
                <c:pt idx="72">
                  <c:v>34578</c:v>
                </c:pt>
                <c:pt idx="73">
                  <c:v>34608</c:v>
                </c:pt>
                <c:pt idx="74">
                  <c:v>34639</c:v>
                </c:pt>
                <c:pt idx="75">
                  <c:v>34669</c:v>
                </c:pt>
                <c:pt idx="76">
                  <c:v>34700</c:v>
                </c:pt>
                <c:pt idx="77">
                  <c:v>34731</c:v>
                </c:pt>
                <c:pt idx="78">
                  <c:v>34759</c:v>
                </c:pt>
                <c:pt idx="79">
                  <c:v>34790</c:v>
                </c:pt>
                <c:pt idx="80">
                  <c:v>34820</c:v>
                </c:pt>
                <c:pt idx="81">
                  <c:v>34851</c:v>
                </c:pt>
                <c:pt idx="82">
                  <c:v>34881</c:v>
                </c:pt>
                <c:pt idx="83">
                  <c:v>34912</c:v>
                </c:pt>
                <c:pt idx="84">
                  <c:v>34943</c:v>
                </c:pt>
                <c:pt idx="85">
                  <c:v>34973</c:v>
                </c:pt>
                <c:pt idx="86">
                  <c:v>35004</c:v>
                </c:pt>
                <c:pt idx="87">
                  <c:v>35034</c:v>
                </c:pt>
                <c:pt idx="88">
                  <c:v>35065</c:v>
                </c:pt>
                <c:pt idx="89">
                  <c:v>35096</c:v>
                </c:pt>
                <c:pt idx="90">
                  <c:v>35125</c:v>
                </c:pt>
                <c:pt idx="91">
                  <c:v>35156</c:v>
                </c:pt>
                <c:pt idx="92">
                  <c:v>35186</c:v>
                </c:pt>
                <c:pt idx="93">
                  <c:v>35217</c:v>
                </c:pt>
                <c:pt idx="94">
                  <c:v>35247</c:v>
                </c:pt>
                <c:pt idx="95">
                  <c:v>35278</c:v>
                </c:pt>
                <c:pt idx="96">
                  <c:v>35309</c:v>
                </c:pt>
                <c:pt idx="97">
                  <c:v>35339</c:v>
                </c:pt>
                <c:pt idx="98">
                  <c:v>35370</c:v>
                </c:pt>
                <c:pt idx="99">
                  <c:v>35400</c:v>
                </c:pt>
                <c:pt idx="100">
                  <c:v>35431</c:v>
                </c:pt>
                <c:pt idx="101">
                  <c:v>35462</c:v>
                </c:pt>
                <c:pt idx="102">
                  <c:v>35490</c:v>
                </c:pt>
                <c:pt idx="103">
                  <c:v>35521</c:v>
                </c:pt>
                <c:pt idx="104">
                  <c:v>35551</c:v>
                </c:pt>
                <c:pt idx="105">
                  <c:v>35582</c:v>
                </c:pt>
                <c:pt idx="106">
                  <c:v>35612</c:v>
                </c:pt>
                <c:pt idx="107">
                  <c:v>35643</c:v>
                </c:pt>
                <c:pt idx="108">
                  <c:v>35674</c:v>
                </c:pt>
                <c:pt idx="109">
                  <c:v>35704</c:v>
                </c:pt>
                <c:pt idx="110">
                  <c:v>35735</c:v>
                </c:pt>
                <c:pt idx="111">
                  <c:v>35765</c:v>
                </c:pt>
                <c:pt idx="112">
                  <c:v>35796</c:v>
                </c:pt>
                <c:pt idx="113">
                  <c:v>35827</c:v>
                </c:pt>
                <c:pt idx="114">
                  <c:v>35855</c:v>
                </c:pt>
                <c:pt idx="115">
                  <c:v>35886</c:v>
                </c:pt>
                <c:pt idx="116">
                  <c:v>35916</c:v>
                </c:pt>
                <c:pt idx="117">
                  <c:v>35947</c:v>
                </c:pt>
                <c:pt idx="118">
                  <c:v>35977</c:v>
                </c:pt>
                <c:pt idx="119">
                  <c:v>36008</c:v>
                </c:pt>
                <c:pt idx="120">
                  <c:v>36039</c:v>
                </c:pt>
                <c:pt idx="121">
                  <c:v>36069</c:v>
                </c:pt>
                <c:pt idx="122">
                  <c:v>36100</c:v>
                </c:pt>
                <c:pt idx="123">
                  <c:v>36130</c:v>
                </c:pt>
                <c:pt idx="124">
                  <c:v>36161</c:v>
                </c:pt>
                <c:pt idx="125">
                  <c:v>36192</c:v>
                </c:pt>
                <c:pt idx="126">
                  <c:v>36220</c:v>
                </c:pt>
                <c:pt idx="127">
                  <c:v>36251</c:v>
                </c:pt>
                <c:pt idx="128">
                  <c:v>36281</c:v>
                </c:pt>
                <c:pt idx="129">
                  <c:v>36312</c:v>
                </c:pt>
                <c:pt idx="130">
                  <c:v>36342</c:v>
                </c:pt>
                <c:pt idx="131">
                  <c:v>36373</c:v>
                </c:pt>
                <c:pt idx="132">
                  <c:v>36404</c:v>
                </c:pt>
                <c:pt idx="133">
                  <c:v>36434</c:v>
                </c:pt>
              </c:numCache>
            </c:numRef>
          </c:xVal>
          <c:yVal>
            <c:numRef>
              <c:f>Sheet1!$D$5:$D$138</c:f>
              <c:numCache>
                <c:formatCode>General</c:formatCode>
                <c:ptCount val="134"/>
                <c:pt idx="0">
                  <c:v>-2.7398974188114503E-2</c:v>
                </c:pt>
                <c:pt idx="1">
                  <c:v>-4.8586932789807573E-2</c:v>
                </c:pt>
                <c:pt idx="2">
                  <c:v>-0.11043103832626307</c:v>
                </c:pt>
                <c:pt idx="3">
                  <c:v>-4.1351655549586933E-2</c:v>
                </c:pt>
                <c:pt idx="4">
                  <c:v>9.4707951541618762E-2</c:v>
                </c:pt>
                <c:pt idx="5">
                  <c:v>0.12312350228770096</c:v>
                </c:pt>
                <c:pt idx="6">
                  <c:v>7.6862402351278156E-2</c:v>
                </c:pt>
                <c:pt idx="7">
                  <c:v>4.0476682132441918E-2</c:v>
                </c:pt>
                <c:pt idx="8">
                  <c:v>6.4760521360483075E-2</c:v>
                </c:pt>
                <c:pt idx="9">
                  <c:v>-1.1104942840271764E-3</c:v>
                </c:pt>
                <c:pt idx="10">
                  <c:v>-2.8742468865654094E-2</c:v>
                </c:pt>
                <c:pt idx="11">
                  <c:v>-1.7883372474401363E-2</c:v>
                </c:pt>
                <c:pt idx="12">
                  <c:v>-2.1177262011307273E-2</c:v>
                </c:pt>
                <c:pt idx="13">
                  <c:v>6.5185416002419535E-3</c:v>
                </c:pt>
                <c:pt idx="14">
                  <c:v>2.7957557635053767E-2</c:v>
                </c:pt>
                <c:pt idx="15">
                  <c:v>8.0091961317772607E-3</c:v>
                </c:pt>
                <c:pt idx="16">
                  <c:v>5.2716782172404206E-2</c:v>
                </c:pt>
                <c:pt idx="17">
                  <c:v>-8.1411575836997738E-3</c:v>
                </c:pt>
                <c:pt idx="18">
                  <c:v>4.3195198042135084E-2</c:v>
                </c:pt>
                <c:pt idx="19">
                  <c:v>-4.7564402152799216E-2</c:v>
                </c:pt>
                <c:pt idx="20">
                  <c:v>-8.4476899300465952E-2</c:v>
                </c:pt>
                <c:pt idx="21">
                  <c:v>-3.6389703399905562E-2</c:v>
                </c:pt>
                <c:pt idx="22">
                  <c:v>-4.8728399554360383E-2</c:v>
                </c:pt>
                <c:pt idx="23">
                  <c:v>6.1006024620554884E-2</c:v>
                </c:pt>
                <c:pt idx="24">
                  <c:v>0.31417368789875727</c:v>
                </c:pt>
                <c:pt idx="25">
                  <c:v>0.30162189326589062</c:v>
                </c:pt>
                <c:pt idx="26">
                  <c:v>0.11858839499998282</c:v>
                </c:pt>
                <c:pt idx="27">
                  <c:v>-4.1541906209645672E-2</c:v>
                </c:pt>
                <c:pt idx="28">
                  <c:v>-0.13610674488491639</c:v>
                </c:pt>
                <c:pt idx="29">
                  <c:v>-0.14579408523631701</c:v>
                </c:pt>
                <c:pt idx="30">
                  <c:v>-0.25687772496623479</c:v>
                </c:pt>
                <c:pt idx="31">
                  <c:v>-8.9105618592744629E-2</c:v>
                </c:pt>
                <c:pt idx="32">
                  <c:v>-1.1441648845455247E-3</c:v>
                </c:pt>
                <c:pt idx="33">
                  <c:v>2.8218576649502489E-2</c:v>
                </c:pt>
                <c:pt idx="34">
                  <c:v>3.3333364197584386E-3</c:v>
                </c:pt>
                <c:pt idx="35">
                  <c:v>2.7354003082042486E-2</c:v>
                </c:pt>
                <c:pt idx="36">
                  <c:v>2.504793886917191E-2</c:v>
                </c:pt>
                <c:pt idx="37">
                  <c:v>3.770134086808348E-2</c:v>
                </c:pt>
                <c:pt idx="38">
                  <c:v>5.5213628210286497E-2</c:v>
                </c:pt>
                <c:pt idx="39">
                  <c:v>1.8061327470354292E-2</c:v>
                </c:pt>
                <c:pt idx="40">
                  <c:v>-0.10992421859792049</c:v>
                </c:pt>
                <c:pt idx="41">
                  <c:v>-5.2899542482766661E-2</c:v>
                </c:pt>
                <c:pt idx="42">
                  <c:v>-1.8462062839735331E-2</c:v>
                </c:pt>
                <c:pt idx="43">
                  <c:v>1.3460663139545694E-2</c:v>
                </c:pt>
                <c:pt idx="44">
                  <c:v>2.5303880310698579E-2</c:v>
                </c:pt>
                <c:pt idx="45">
                  <c:v>4.4617065488806694E-2</c:v>
                </c:pt>
                <c:pt idx="46">
                  <c:v>6.7294460305904913E-2</c:v>
                </c:pt>
                <c:pt idx="47">
                  <c:v>1.398624197473987E-2</c:v>
                </c:pt>
                <c:pt idx="48">
                  <c:v>-2.6202372394024072E-2</c:v>
                </c:pt>
                <c:pt idx="49">
                  <c:v>-4.9285462011492047E-3</c:v>
                </c:pt>
                <c:pt idx="50">
                  <c:v>2.467309418458621E-3</c:v>
                </c:pt>
                <c:pt idx="51">
                  <c:v>-3.9713688268022171E-2</c:v>
                </c:pt>
                <c:pt idx="52">
                  <c:v>-4.6715394915541768E-2</c:v>
                </c:pt>
                <c:pt idx="53">
                  <c:v>-4.6750333090135314E-2</c:v>
                </c:pt>
                <c:pt idx="54">
                  <c:v>1.4533514616167758E-2</c:v>
                </c:pt>
                <c:pt idx="55">
                  <c:v>2.5206814033346316E-2</c:v>
                </c:pt>
                <c:pt idx="56">
                  <c:v>2.1943615299879985E-2</c:v>
                </c:pt>
                <c:pt idx="57">
                  <c:v>-1.0644060045946667E-2</c:v>
                </c:pt>
                <c:pt idx="58">
                  <c:v>-2.8767248294324321E-2</c:v>
                </c:pt>
                <c:pt idx="59">
                  <c:v>-6.0142909664533027E-2</c:v>
                </c:pt>
                <c:pt idx="60">
                  <c:v>-1.6509808963812253E-2</c:v>
                </c:pt>
                <c:pt idx="61">
                  <c:v>-1.5578505587688448E-2</c:v>
                </c:pt>
                <c:pt idx="62">
                  <c:v>1.1408109313961967E-2</c:v>
                </c:pt>
                <c:pt idx="63">
                  <c:v>-3.2153209583808615E-2</c:v>
                </c:pt>
                <c:pt idx="64">
                  <c:v>-0.10728042848015333</c:v>
                </c:pt>
                <c:pt idx="65">
                  <c:v>1.7687535942727154E-2</c:v>
                </c:pt>
                <c:pt idx="66">
                  <c:v>4.0376905460769736E-3</c:v>
                </c:pt>
                <c:pt idx="67">
                  <c:v>-2.1725226488804188E-2</c:v>
                </c:pt>
                <c:pt idx="68">
                  <c:v>5.4753327643674354E-2</c:v>
                </c:pt>
                <c:pt idx="69">
                  <c:v>5.8673401685173036E-2</c:v>
                </c:pt>
                <c:pt idx="70">
                  <c:v>4.9606824075987904E-2</c:v>
                </c:pt>
                <c:pt idx="71">
                  <c:v>6.3262196777966531E-2</c:v>
                </c:pt>
                <c:pt idx="72">
                  <c:v>1.0940920128590542E-3</c:v>
                </c:pt>
                <c:pt idx="73">
                  <c:v>-3.6752465992995441E-2</c:v>
                </c:pt>
                <c:pt idx="74">
                  <c:v>-1.6009490016910495E-2</c:v>
                </c:pt>
                <c:pt idx="75">
                  <c:v>2.7289925482180667E-2</c:v>
                </c:pt>
                <c:pt idx="76">
                  <c:v>-1.0146648495743229E-2</c:v>
                </c:pt>
                <c:pt idx="77">
                  <c:v>1.9080264583135904E-2</c:v>
                </c:pt>
                <c:pt idx="78">
                  <c:v>3.1192679395612887E-2</c:v>
                </c:pt>
                <c:pt idx="79">
                  <c:v>8.0494129279437936E-3</c:v>
                </c:pt>
                <c:pt idx="80">
                  <c:v>3.2600152934241226E-2</c:v>
                </c:pt>
                <c:pt idx="81">
                  <c:v>8.2432202992298309E-3</c:v>
                </c:pt>
                <c:pt idx="82">
                  <c:v>-5.4837143032933175E-2</c:v>
                </c:pt>
                <c:pt idx="83">
                  <c:v>-5.9744250649290245E-2</c:v>
                </c:pt>
                <c:pt idx="84">
                  <c:v>-9.8295096137977975E-3</c:v>
                </c:pt>
                <c:pt idx="85">
                  <c:v>1.1554143556649509E-2</c:v>
                </c:pt>
                <c:pt idx="86">
                  <c:v>-1.7966290271483491E-2</c:v>
                </c:pt>
                <c:pt idx="87">
                  <c:v>2.5975486403260521E-2</c:v>
                </c:pt>
                <c:pt idx="88">
                  <c:v>7.2519409468583984E-2</c:v>
                </c:pt>
                <c:pt idx="89">
                  <c:v>1.2638398871722849E-2</c:v>
                </c:pt>
                <c:pt idx="90">
                  <c:v>-2.0619287202735703E-2</c:v>
                </c:pt>
                <c:pt idx="91">
                  <c:v>3.1030625390976976E-2</c:v>
                </c:pt>
                <c:pt idx="92">
                  <c:v>2.8587960123302506E-2</c:v>
                </c:pt>
                <c:pt idx="93">
                  <c:v>-1.1133718248455321E-2</c:v>
                </c:pt>
                <c:pt idx="94">
                  <c:v>-4.5906737085989512E-3</c:v>
                </c:pt>
                <c:pt idx="95">
                  <c:v>2.4742489145906956E-2</c:v>
                </c:pt>
                <c:pt idx="96">
                  <c:v>3.3835049048802961E-2</c:v>
                </c:pt>
                <c:pt idx="97">
                  <c:v>5.4422434021073975E-2</c:v>
                </c:pt>
                <c:pt idx="98">
                  <c:v>6.4966511728311666E-2</c:v>
                </c:pt>
                <c:pt idx="99">
                  <c:v>4.2698613121653723E-3</c:v>
                </c:pt>
                <c:pt idx="100">
                  <c:v>2.4411986688838119E-2</c:v>
                </c:pt>
                <c:pt idx="101">
                  <c:v>2.9063753072145616E-3</c:v>
                </c:pt>
                <c:pt idx="102">
                  <c:v>-8.2949082980751015E-2</c:v>
                </c:pt>
                <c:pt idx="103">
                  <c:v>-7.0441797120781954E-2</c:v>
                </c:pt>
                <c:pt idx="104">
                  <c:v>-5.9210841840203046E-2</c:v>
                </c:pt>
                <c:pt idx="105">
                  <c:v>2.7947725106547111E-2</c:v>
                </c:pt>
                <c:pt idx="106">
                  <c:v>-3.5226502815340621E-2</c:v>
                </c:pt>
                <c:pt idx="107">
                  <c:v>-2.9575484917816485E-2</c:v>
                </c:pt>
                <c:pt idx="108">
                  <c:v>2.0282682164653371E-2</c:v>
                </c:pt>
                <c:pt idx="109">
                  <c:v>1.552022875909697E-2</c:v>
                </c:pt>
                <c:pt idx="110">
                  <c:v>3.5303716711073754E-2</c:v>
                </c:pt>
                <c:pt idx="111">
                  <c:v>1.3779745598017593E-2</c:v>
                </c:pt>
                <c:pt idx="112">
                  <c:v>-0.11102440183706122</c:v>
                </c:pt>
                <c:pt idx="113">
                  <c:v>-0.16660733476121831</c:v>
                </c:pt>
                <c:pt idx="114">
                  <c:v>-0.11183303016344379</c:v>
                </c:pt>
                <c:pt idx="115">
                  <c:v>-8.4260343617739847E-2</c:v>
                </c:pt>
                <c:pt idx="116">
                  <c:v>3.7740327982847113E-2</c:v>
                </c:pt>
                <c:pt idx="117">
                  <c:v>2.3899569198845713E-2</c:v>
                </c:pt>
                <c:pt idx="118">
                  <c:v>-3.530220129665735E-2</c:v>
                </c:pt>
                <c:pt idx="119">
                  <c:v>2.2909517465557624E-3</c:v>
                </c:pt>
                <c:pt idx="120">
                  <c:v>-2.7844026171173229E-2</c:v>
                </c:pt>
                <c:pt idx="121">
                  <c:v>8.2753961028912276E-2</c:v>
                </c:pt>
                <c:pt idx="122">
                  <c:v>-7.9739458391442277E-3</c:v>
                </c:pt>
                <c:pt idx="123">
                  <c:v>-6.5412265186168078E-2</c:v>
                </c:pt>
                <c:pt idx="124">
                  <c:v>-0.12568127768062354</c:v>
                </c:pt>
                <c:pt idx="125">
                  <c:v>1.1388646964008811E-2</c:v>
                </c:pt>
                <c:pt idx="126">
                  <c:v>-2.2017622141068536E-2</c:v>
                </c:pt>
                <c:pt idx="127">
                  <c:v>4.8662945798927541E-2</c:v>
                </c:pt>
                <c:pt idx="128">
                  <c:v>0.27488316404660607</c:v>
                </c:pt>
                <c:pt idx="129">
                  <c:v>5.1282608403126706E-2</c:v>
                </c:pt>
                <c:pt idx="130">
                  <c:v>2.015372261162417E-2</c:v>
                </c:pt>
                <c:pt idx="131">
                  <c:v>0.10466931854512723</c:v>
                </c:pt>
                <c:pt idx="132">
                  <c:v>8.807716427583813E-2</c:v>
                </c:pt>
                <c:pt idx="133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F-4B24-816B-03D100DD69CC}"/>
            </c:ext>
          </c:extLst>
        </c:ser>
        <c:ser>
          <c:idx val="2"/>
          <c:order val="2"/>
          <c:tx>
            <c:v>Forecast JCC return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xVal>
            <c:numRef>
              <c:f>Sheet1!$A$5:$A$138</c:f>
              <c:numCache>
                <c:formatCode>mmm\-yy</c:formatCode>
                <c:ptCount val="134"/>
                <c:pt idx="0">
                  <c:v>32387</c:v>
                </c:pt>
                <c:pt idx="1">
                  <c:v>32417</c:v>
                </c:pt>
                <c:pt idx="2">
                  <c:v>32448</c:v>
                </c:pt>
                <c:pt idx="3">
                  <c:v>32478</c:v>
                </c:pt>
                <c:pt idx="4">
                  <c:v>32509</c:v>
                </c:pt>
                <c:pt idx="5">
                  <c:v>32540</c:v>
                </c:pt>
                <c:pt idx="6">
                  <c:v>32568</c:v>
                </c:pt>
                <c:pt idx="7">
                  <c:v>32599</c:v>
                </c:pt>
                <c:pt idx="8">
                  <c:v>32629</c:v>
                </c:pt>
                <c:pt idx="9">
                  <c:v>32660</c:v>
                </c:pt>
                <c:pt idx="10">
                  <c:v>32690</c:v>
                </c:pt>
                <c:pt idx="11">
                  <c:v>32721</c:v>
                </c:pt>
                <c:pt idx="12">
                  <c:v>32752</c:v>
                </c:pt>
                <c:pt idx="13">
                  <c:v>32782</c:v>
                </c:pt>
                <c:pt idx="14">
                  <c:v>32813</c:v>
                </c:pt>
                <c:pt idx="15">
                  <c:v>32843</c:v>
                </c:pt>
                <c:pt idx="16">
                  <c:v>32874</c:v>
                </c:pt>
                <c:pt idx="17">
                  <c:v>32905</c:v>
                </c:pt>
                <c:pt idx="18">
                  <c:v>32933</c:v>
                </c:pt>
                <c:pt idx="19">
                  <c:v>32964</c:v>
                </c:pt>
                <c:pt idx="20">
                  <c:v>32994</c:v>
                </c:pt>
                <c:pt idx="21">
                  <c:v>33025</c:v>
                </c:pt>
                <c:pt idx="22">
                  <c:v>33055</c:v>
                </c:pt>
                <c:pt idx="23">
                  <c:v>33086</c:v>
                </c:pt>
                <c:pt idx="24">
                  <c:v>33117</c:v>
                </c:pt>
                <c:pt idx="25">
                  <c:v>33147</c:v>
                </c:pt>
                <c:pt idx="26">
                  <c:v>33178</c:v>
                </c:pt>
                <c:pt idx="27">
                  <c:v>33208</c:v>
                </c:pt>
                <c:pt idx="28">
                  <c:v>33239</c:v>
                </c:pt>
                <c:pt idx="29">
                  <c:v>33270</c:v>
                </c:pt>
                <c:pt idx="30">
                  <c:v>33298</c:v>
                </c:pt>
                <c:pt idx="31">
                  <c:v>33329</c:v>
                </c:pt>
                <c:pt idx="32">
                  <c:v>33359</c:v>
                </c:pt>
                <c:pt idx="33">
                  <c:v>33390</c:v>
                </c:pt>
                <c:pt idx="34">
                  <c:v>33420</c:v>
                </c:pt>
                <c:pt idx="35">
                  <c:v>33451</c:v>
                </c:pt>
                <c:pt idx="36">
                  <c:v>33482</c:v>
                </c:pt>
                <c:pt idx="37">
                  <c:v>33512</c:v>
                </c:pt>
                <c:pt idx="38">
                  <c:v>33543</c:v>
                </c:pt>
                <c:pt idx="39">
                  <c:v>33573</c:v>
                </c:pt>
                <c:pt idx="40">
                  <c:v>33604</c:v>
                </c:pt>
                <c:pt idx="41">
                  <c:v>33635</c:v>
                </c:pt>
                <c:pt idx="42">
                  <c:v>33664</c:v>
                </c:pt>
                <c:pt idx="43">
                  <c:v>33695</c:v>
                </c:pt>
                <c:pt idx="44">
                  <c:v>33725</c:v>
                </c:pt>
                <c:pt idx="45">
                  <c:v>33756</c:v>
                </c:pt>
                <c:pt idx="46">
                  <c:v>33786</c:v>
                </c:pt>
                <c:pt idx="47">
                  <c:v>33817</c:v>
                </c:pt>
                <c:pt idx="48">
                  <c:v>33848</c:v>
                </c:pt>
                <c:pt idx="49">
                  <c:v>33878</c:v>
                </c:pt>
                <c:pt idx="50">
                  <c:v>33909</c:v>
                </c:pt>
                <c:pt idx="51">
                  <c:v>33939</c:v>
                </c:pt>
                <c:pt idx="52">
                  <c:v>33970</c:v>
                </c:pt>
                <c:pt idx="53">
                  <c:v>34001</c:v>
                </c:pt>
                <c:pt idx="54">
                  <c:v>34029</c:v>
                </c:pt>
                <c:pt idx="55">
                  <c:v>34060</c:v>
                </c:pt>
                <c:pt idx="56">
                  <c:v>34090</c:v>
                </c:pt>
                <c:pt idx="57">
                  <c:v>34121</c:v>
                </c:pt>
                <c:pt idx="58">
                  <c:v>34151</c:v>
                </c:pt>
                <c:pt idx="59">
                  <c:v>34182</c:v>
                </c:pt>
                <c:pt idx="60">
                  <c:v>34213</c:v>
                </c:pt>
                <c:pt idx="61">
                  <c:v>34243</c:v>
                </c:pt>
                <c:pt idx="62">
                  <c:v>34274</c:v>
                </c:pt>
                <c:pt idx="63">
                  <c:v>34304</c:v>
                </c:pt>
                <c:pt idx="64">
                  <c:v>34335</c:v>
                </c:pt>
                <c:pt idx="65">
                  <c:v>34366</c:v>
                </c:pt>
                <c:pt idx="66">
                  <c:v>34394</c:v>
                </c:pt>
                <c:pt idx="67">
                  <c:v>34425</c:v>
                </c:pt>
                <c:pt idx="68">
                  <c:v>34455</c:v>
                </c:pt>
                <c:pt idx="69">
                  <c:v>34486</c:v>
                </c:pt>
                <c:pt idx="70">
                  <c:v>34516</c:v>
                </c:pt>
                <c:pt idx="71">
                  <c:v>34547</c:v>
                </c:pt>
                <c:pt idx="72">
                  <c:v>34578</c:v>
                </c:pt>
                <c:pt idx="73">
                  <c:v>34608</c:v>
                </c:pt>
                <c:pt idx="74">
                  <c:v>34639</c:v>
                </c:pt>
                <c:pt idx="75">
                  <c:v>34669</c:v>
                </c:pt>
                <c:pt idx="76">
                  <c:v>34700</c:v>
                </c:pt>
                <c:pt idx="77">
                  <c:v>34731</c:v>
                </c:pt>
                <c:pt idx="78">
                  <c:v>34759</c:v>
                </c:pt>
                <c:pt idx="79">
                  <c:v>34790</c:v>
                </c:pt>
                <c:pt idx="80">
                  <c:v>34820</c:v>
                </c:pt>
                <c:pt idx="81">
                  <c:v>34851</c:v>
                </c:pt>
                <c:pt idx="82">
                  <c:v>34881</c:v>
                </c:pt>
                <c:pt idx="83">
                  <c:v>34912</c:v>
                </c:pt>
                <c:pt idx="84">
                  <c:v>34943</c:v>
                </c:pt>
                <c:pt idx="85">
                  <c:v>34973</c:v>
                </c:pt>
                <c:pt idx="86">
                  <c:v>35004</c:v>
                </c:pt>
                <c:pt idx="87">
                  <c:v>35034</c:v>
                </c:pt>
                <c:pt idx="88">
                  <c:v>35065</c:v>
                </c:pt>
                <c:pt idx="89">
                  <c:v>35096</c:v>
                </c:pt>
                <c:pt idx="90">
                  <c:v>35125</c:v>
                </c:pt>
                <c:pt idx="91">
                  <c:v>35156</c:v>
                </c:pt>
                <c:pt idx="92">
                  <c:v>35186</c:v>
                </c:pt>
                <c:pt idx="93">
                  <c:v>35217</c:v>
                </c:pt>
                <c:pt idx="94">
                  <c:v>35247</c:v>
                </c:pt>
                <c:pt idx="95">
                  <c:v>35278</c:v>
                </c:pt>
                <c:pt idx="96">
                  <c:v>35309</c:v>
                </c:pt>
                <c:pt idx="97">
                  <c:v>35339</c:v>
                </c:pt>
                <c:pt idx="98">
                  <c:v>35370</c:v>
                </c:pt>
                <c:pt idx="99">
                  <c:v>35400</c:v>
                </c:pt>
                <c:pt idx="100">
                  <c:v>35431</c:v>
                </c:pt>
                <c:pt idx="101">
                  <c:v>35462</c:v>
                </c:pt>
                <c:pt idx="102">
                  <c:v>35490</c:v>
                </c:pt>
                <c:pt idx="103">
                  <c:v>35521</c:v>
                </c:pt>
                <c:pt idx="104">
                  <c:v>35551</c:v>
                </c:pt>
                <c:pt idx="105">
                  <c:v>35582</c:v>
                </c:pt>
                <c:pt idx="106">
                  <c:v>35612</c:v>
                </c:pt>
                <c:pt idx="107">
                  <c:v>35643</c:v>
                </c:pt>
                <c:pt idx="108">
                  <c:v>35674</c:v>
                </c:pt>
                <c:pt idx="109">
                  <c:v>35704</c:v>
                </c:pt>
                <c:pt idx="110">
                  <c:v>35735</c:v>
                </c:pt>
                <c:pt idx="111">
                  <c:v>35765</c:v>
                </c:pt>
                <c:pt idx="112">
                  <c:v>35796</c:v>
                </c:pt>
                <c:pt idx="113">
                  <c:v>35827</c:v>
                </c:pt>
                <c:pt idx="114">
                  <c:v>35855</c:v>
                </c:pt>
                <c:pt idx="115">
                  <c:v>35886</c:v>
                </c:pt>
                <c:pt idx="116">
                  <c:v>35916</c:v>
                </c:pt>
                <c:pt idx="117">
                  <c:v>35947</c:v>
                </c:pt>
                <c:pt idx="118">
                  <c:v>35977</c:v>
                </c:pt>
                <c:pt idx="119">
                  <c:v>36008</c:v>
                </c:pt>
                <c:pt idx="120">
                  <c:v>36039</c:v>
                </c:pt>
                <c:pt idx="121">
                  <c:v>36069</c:v>
                </c:pt>
                <c:pt idx="122">
                  <c:v>36100</c:v>
                </c:pt>
                <c:pt idx="123">
                  <c:v>36130</c:v>
                </c:pt>
                <c:pt idx="124">
                  <c:v>36161</c:v>
                </c:pt>
                <c:pt idx="125">
                  <c:v>36192</c:v>
                </c:pt>
                <c:pt idx="126">
                  <c:v>36220</c:v>
                </c:pt>
                <c:pt idx="127">
                  <c:v>36251</c:v>
                </c:pt>
                <c:pt idx="128">
                  <c:v>36281</c:v>
                </c:pt>
                <c:pt idx="129">
                  <c:v>36312</c:v>
                </c:pt>
                <c:pt idx="130">
                  <c:v>36342</c:v>
                </c:pt>
                <c:pt idx="131">
                  <c:v>36373</c:v>
                </c:pt>
                <c:pt idx="132">
                  <c:v>36404</c:v>
                </c:pt>
                <c:pt idx="133">
                  <c:v>36434</c:v>
                </c:pt>
              </c:numCache>
            </c:numRef>
          </c:xVal>
          <c:yVal>
            <c:numRef>
              <c:f>Sheet1!$E$5:$E$138</c:f>
              <c:numCache>
                <c:formatCode>General</c:formatCode>
                <c:ptCount val="134"/>
                <c:pt idx="0">
                  <c:v>2.7297030531806443E-4</c:v>
                </c:pt>
                <c:pt idx="1">
                  <c:v>-1.9320808211009975E-2</c:v>
                </c:pt>
                <c:pt idx="2">
                  <c:v>-1.4729115014666875E-2</c:v>
                </c:pt>
                <c:pt idx="3">
                  <c:v>7.8308167455383663E-3</c:v>
                </c:pt>
                <c:pt idx="4">
                  <c:v>6.7945149001860231E-2</c:v>
                </c:pt>
                <c:pt idx="5">
                  <c:v>6.0555108488338463E-2</c:v>
                </c:pt>
                <c:pt idx="6">
                  <c:v>-8.2625000703523913E-3</c:v>
                </c:pt>
                <c:pt idx="7">
                  <c:v>6.245087692316266E-2</c:v>
                </c:pt>
                <c:pt idx="8">
                  <c:v>3.6969003820623229E-2</c:v>
                </c:pt>
                <c:pt idx="9">
                  <c:v>-4.4967778836222605E-2</c:v>
                </c:pt>
                <c:pt idx="10">
                  <c:v>-2.7618318810280099E-2</c:v>
                </c:pt>
                <c:pt idx="11">
                  <c:v>7.4305868030833701E-3</c:v>
                </c:pt>
                <c:pt idx="12">
                  <c:v>-2.203380912164964E-2</c:v>
                </c:pt>
                <c:pt idx="13">
                  <c:v>2.5482364105128146E-2</c:v>
                </c:pt>
                <c:pt idx="14">
                  <c:v>3.2074018833269657E-2</c:v>
                </c:pt>
                <c:pt idx="15">
                  <c:v>3.3730981711156639E-3</c:v>
                </c:pt>
                <c:pt idx="16">
                  <c:v>1.803075609574677E-2</c:v>
                </c:pt>
                <c:pt idx="17">
                  <c:v>1.5790870157424149E-2</c:v>
                </c:pt>
                <c:pt idx="18">
                  <c:v>-1.3643295251033092E-2</c:v>
                </c:pt>
                <c:pt idx="19">
                  <c:v>-2.5465957058046183E-2</c:v>
                </c:pt>
                <c:pt idx="20">
                  <c:v>-4.0079211646796495E-2</c:v>
                </c:pt>
                <c:pt idx="21">
                  <c:v>1.5937374769237499E-3</c:v>
                </c:pt>
                <c:pt idx="22">
                  <c:v>-3.0074483084687166E-2</c:v>
                </c:pt>
                <c:pt idx="23">
                  <c:v>5.7567857263406394E-2</c:v>
                </c:pt>
                <c:pt idx="24">
                  <c:v>0.29837592730607898</c:v>
                </c:pt>
                <c:pt idx="25">
                  <c:v>0.19197662073515431</c:v>
                </c:pt>
                <c:pt idx="26">
                  <c:v>1.987097076163559E-2</c:v>
                </c:pt>
                <c:pt idx="27">
                  <c:v>-6.7553690329361885E-2</c:v>
                </c:pt>
                <c:pt idx="28">
                  <c:v>-0.12794255784547628</c:v>
                </c:pt>
                <c:pt idx="29">
                  <c:v>-0.13817357213902023</c:v>
                </c:pt>
                <c:pt idx="30">
                  <c:v>-0.17009807474318769</c:v>
                </c:pt>
                <c:pt idx="31">
                  <c:v>4.1770013810551593E-3</c:v>
                </c:pt>
                <c:pt idx="32">
                  <c:v>-1.395986526402943E-3</c:v>
                </c:pt>
                <c:pt idx="33">
                  <c:v>-2.8140310494577368E-3</c:v>
                </c:pt>
                <c:pt idx="34">
                  <c:v>-4.8161056306972989E-2</c:v>
                </c:pt>
                <c:pt idx="35">
                  <c:v>5.716995025741238E-2</c:v>
                </c:pt>
                <c:pt idx="36">
                  <c:v>1.7228454957125949E-2</c:v>
                </c:pt>
                <c:pt idx="37">
                  <c:v>3.7008244389288791E-2</c:v>
                </c:pt>
                <c:pt idx="38">
                  <c:v>6.954578721022317E-2</c:v>
                </c:pt>
                <c:pt idx="39">
                  <c:v>-4.5407078558682396E-2</c:v>
                </c:pt>
                <c:pt idx="40">
                  <c:v>-0.12936247428301142</c:v>
                </c:pt>
                <c:pt idx="41">
                  <c:v>-6.8027185906336853E-3</c:v>
                </c:pt>
                <c:pt idx="42">
                  <c:v>-2.2503969446747512E-3</c:v>
                </c:pt>
                <c:pt idx="43">
                  <c:v>-1.4073294483841358E-2</c:v>
                </c:pt>
                <c:pt idx="44">
                  <c:v>4.0743732111965046E-2</c:v>
                </c:pt>
                <c:pt idx="45">
                  <c:v>2.8415110926901594E-2</c:v>
                </c:pt>
                <c:pt idx="46">
                  <c:v>3.7938508104145549E-2</c:v>
                </c:pt>
                <c:pt idx="47">
                  <c:v>-2.6241613832085946E-2</c:v>
                </c:pt>
                <c:pt idx="48">
                  <c:v>-1.6960850073759762E-2</c:v>
                </c:pt>
                <c:pt idx="49">
                  <c:v>1.4962242054884211E-2</c:v>
                </c:pt>
                <c:pt idx="50">
                  <c:v>4.1054669265944453E-4</c:v>
                </c:pt>
                <c:pt idx="51">
                  <c:v>-3.7746444051459535E-2</c:v>
                </c:pt>
                <c:pt idx="52">
                  <c:v>-3.1689321313928584E-2</c:v>
                </c:pt>
                <c:pt idx="53">
                  <c:v>-2.6033857365470373E-2</c:v>
                </c:pt>
                <c:pt idx="54">
                  <c:v>3.1789766697457297E-2</c:v>
                </c:pt>
                <c:pt idx="55">
                  <c:v>1.1465552032460994E-2</c:v>
                </c:pt>
                <c:pt idx="56">
                  <c:v>-7.9956250521738428E-4</c:v>
                </c:pt>
                <c:pt idx="57">
                  <c:v>-6.4181199160186645E-3</c:v>
                </c:pt>
                <c:pt idx="58">
                  <c:v>-2.8885593335052768E-2</c:v>
                </c:pt>
                <c:pt idx="59">
                  <c:v>-3.3221634706903737E-2</c:v>
                </c:pt>
                <c:pt idx="60">
                  <c:v>3.8042570983597715E-4</c:v>
                </c:pt>
                <c:pt idx="61">
                  <c:v>-2.8652282663822092E-2</c:v>
                </c:pt>
                <c:pt idx="62">
                  <c:v>2.0808089953932154E-2</c:v>
                </c:pt>
                <c:pt idx="63">
                  <c:v>-4.7857045994562905E-2</c:v>
                </c:pt>
                <c:pt idx="64">
                  <c:v>-8.0574943446775169E-2</c:v>
                </c:pt>
                <c:pt idx="65">
                  <c:v>3.2144063614153111E-2</c:v>
                </c:pt>
                <c:pt idx="66">
                  <c:v>-2.4030411875900357E-2</c:v>
                </c:pt>
                <c:pt idx="67">
                  <c:v>-2.1051599150798323E-4</c:v>
                </c:pt>
                <c:pt idx="68">
                  <c:v>5.9752793041014329E-2</c:v>
                </c:pt>
                <c:pt idx="69">
                  <c:v>4.6236228870340686E-2</c:v>
                </c:pt>
                <c:pt idx="70">
                  <c:v>2.9428705733059345E-2</c:v>
                </c:pt>
                <c:pt idx="71">
                  <c:v>3.8193997055475749E-2</c:v>
                </c:pt>
                <c:pt idx="72">
                  <c:v>-4.0326754374812056E-2</c:v>
                </c:pt>
                <c:pt idx="73">
                  <c:v>-3.296108889010859E-2</c:v>
                </c:pt>
                <c:pt idx="74">
                  <c:v>1.9224517944793577E-2</c:v>
                </c:pt>
                <c:pt idx="75">
                  <c:v>3.2813821285418134E-2</c:v>
                </c:pt>
                <c:pt idx="76">
                  <c:v>-3.6739409443142849E-2</c:v>
                </c:pt>
                <c:pt idx="77">
                  <c:v>1.7205840108882139E-2</c:v>
                </c:pt>
                <c:pt idx="78">
                  <c:v>1.7278237946966219E-2</c:v>
                </c:pt>
                <c:pt idx="79">
                  <c:v>-2.5835326228730547E-3</c:v>
                </c:pt>
                <c:pt idx="80">
                  <c:v>3.6428017029486545E-2</c:v>
                </c:pt>
                <c:pt idx="81">
                  <c:v>-2.0209401906686802E-3</c:v>
                </c:pt>
                <c:pt idx="82">
                  <c:v>-3.2106193967017249E-2</c:v>
                </c:pt>
                <c:pt idx="83">
                  <c:v>-3.3155423969285912E-2</c:v>
                </c:pt>
                <c:pt idx="84">
                  <c:v>5.3028094803767517E-3</c:v>
                </c:pt>
                <c:pt idx="85">
                  <c:v>1.2426247386837038E-2</c:v>
                </c:pt>
                <c:pt idx="86">
                  <c:v>-1.4484651895301974E-2</c:v>
                </c:pt>
                <c:pt idx="87">
                  <c:v>2.0922037047946623E-2</c:v>
                </c:pt>
                <c:pt idx="88">
                  <c:v>4.9108152982263231E-2</c:v>
                </c:pt>
                <c:pt idx="89">
                  <c:v>-6.4455563988789948E-3</c:v>
                </c:pt>
                <c:pt idx="90">
                  <c:v>-6.5934593950232271E-3</c:v>
                </c:pt>
                <c:pt idx="91">
                  <c:v>5.833982535569876E-2</c:v>
                </c:pt>
                <c:pt idx="92">
                  <c:v>3.7300885675768919E-2</c:v>
                </c:pt>
                <c:pt idx="93">
                  <c:v>-4.4676012531441767E-2</c:v>
                </c:pt>
                <c:pt idx="94">
                  <c:v>-1.8394177475474026E-2</c:v>
                </c:pt>
                <c:pt idx="95">
                  <c:v>2.389042560668455E-2</c:v>
                </c:pt>
                <c:pt idx="96">
                  <c:v>1.6415027259088125E-2</c:v>
                </c:pt>
                <c:pt idx="97">
                  <c:v>4.3095687543940442E-2</c:v>
                </c:pt>
                <c:pt idx="98">
                  <c:v>2.0164335806904989E-2</c:v>
                </c:pt>
                <c:pt idx="99">
                  <c:v>-1.8275820478033975E-2</c:v>
                </c:pt>
                <c:pt idx="100">
                  <c:v>1.3442930830923148E-2</c:v>
                </c:pt>
                <c:pt idx="101">
                  <c:v>-6.9594283156332948E-3</c:v>
                </c:pt>
                <c:pt idx="102">
                  <c:v>-5.318853177190052E-2</c:v>
                </c:pt>
                <c:pt idx="103">
                  <c:v>-3.4945807250225551E-2</c:v>
                </c:pt>
                <c:pt idx="104">
                  <c:v>-5.4540882455351616E-2</c:v>
                </c:pt>
                <c:pt idx="105">
                  <c:v>4.4983817831658134E-2</c:v>
                </c:pt>
                <c:pt idx="106">
                  <c:v>-4.3477271752235105E-2</c:v>
                </c:pt>
                <c:pt idx="107">
                  <c:v>2.2230192737386932E-2</c:v>
                </c:pt>
                <c:pt idx="108">
                  <c:v>7.0661610892581344E-3</c:v>
                </c:pt>
                <c:pt idx="109">
                  <c:v>-6.7195280696333397E-3</c:v>
                </c:pt>
                <c:pt idx="110">
                  <c:v>4.068986244144427E-2</c:v>
                </c:pt>
                <c:pt idx="111">
                  <c:v>-2.0020766144967089E-2</c:v>
                </c:pt>
                <c:pt idx="112">
                  <c:v>-6.1220610813310865E-2</c:v>
                </c:pt>
                <c:pt idx="113">
                  <c:v>-8.4598295808147164E-2</c:v>
                </c:pt>
                <c:pt idx="114">
                  <c:v>-5.7221449317344242E-2</c:v>
                </c:pt>
                <c:pt idx="115">
                  <c:v>-5.1428117551266507E-2</c:v>
                </c:pt>
                <c:pt idx="116">
                  <c:v>2.1183824543102338E-2</c:v>
                </c:pt>
                <c:pt idx="117">
                  <c:v>4.8620642142937334E-2</c:v>
                </c:pt>
                <c:pt idx="118">
                  <c:v>-9.1283498358598697E-2</c:v>
                </c:pt>
                <c:pt idx="119">
                  <c:v>-3.0638669793949309E-2</c:v>
                </c:pt>
                <c:pt idx="120">
                  <c:v>-2.4681457204245815E-2</c:v>
                </c:pt>
                <c:pt idx="121">
                  <c:v>9.2423716330291603E-2</c:v>
                </c:pt>
                <c:pt idx="122">
                  <c:v>-4.6589114800066403E-2</c:v>
                </c:pt>
                <c:pt idx="123">
                  <c:v>-9.8019874288312256E-2</c:v>
                </c:pt>
                <c:pt idx="124">
                  <c:v>-9.9138619303035067E-2</c:v>
                </c:pt>
                <c:pt idx="125">
                  <c:v>6.1540077035285863E-2</c:v>
                </c:pt>
                <c:pt idx="126">
                  <c:v>-4.2662294357486086E-2</c:v>
                </c:pt>
                <c:pt idx="127">
                  <c:v>9.0630302568230042E-2</c:v>
                </c:pt>
                <c:pt idx="128">
                  <c:v>0.12535833339842961</c:v>
                </c:pt>
                <c:pt idx="129">
                  <c:v>1.0168928235777419E-2</c:v>
                </c:pt>
                <c:pt idx="130">
                  <c:v>1.3974497911496893E-2</c:v>
                </c:pt>
                <c:pt idx="131">
                  <c:v>0.1146621607943091</c:v>
                </c:pt>
                <c:pt idx="132">
                  <c:v>5.3752977066652448E-2</c:v>
                </c:pt>
                <c:pt idx="133">
                  <c:v>8.184056053957367E-2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F-4B24-816B-03D100DD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65968"/>
        <c:axId val="1"/>
      </c:scatterChart>
      <c:valAx>
        <c:axId val="90296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96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328232579268287"/>
          <c:y val="0.428206200436199"/>
          <c:w val="0.20433451977200423"/>
          <c:h val="0.148718321109578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Hedge Effectiveness
$100,000 of JCC, 12 month parameter estimate</a:t>
            </a:r>
          </a:p>
        </c:rich>
      </c:tx>
      <c:layout>
        <c:manualLayout>
          <c:xMode val="edge"/>
          <c:yMode val="edge"/>
          <c:x val="0.31676136363636365"/>
          <c:y val="2.935779816513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5681818181818"/>
          <c:y val="0.15045871559633028"/>
          <c:w val="0.68607954545454541"/>
          <c:h val="0.73944954128440366"/>
        </c:manualLayout>
      </c:layout>
      <c:lineChart>
        <c:grouping val="standard"/>
        <c:varyColors val="0"/>
        <c:ser>
          <c:idx val="0"/>
          <c:order val="0"/>
          <c:tx>
            <c:v>JCC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Sheet3!$A$6:$A$138</c:f>
              <c:numCache>
                <c:formatCode>mmm\-yy</c:formatCode>
                <c:ptCount val="133"/>
                <c:pt idx="0">
                  <c:v>32417</c:v>
                </c:pt>
                <c:pt idx="1">
                  <c:v>32448</c:v>
                </c:pt>
                <c:pt idx="2">
                  <c:v>32478</c:v>
                </c:pt>
                <c:pt idx="3">
                  <c:v>32509</c:v>
                </c:pt>
                <c:pt idx="4">
                  <c:v>32540</c:v>
                </c:pt>
                <c:pt idx="5">
                  <c:v>32568</c:v>
                </c:pt>
                <c:pt idx="6">
                  <c:v>32599</c:v>
                </c:pt>
                <c:pt idx="7">
                  <c:v>32629</c:v>
                </c:pt>
                <c:pt idx="8">
                  <c:v>32660</c:v>
                </c:pt>
                <c:pt idx="9">
                  <c:v>32690</c:v>
                </c:pt>
                <c:pt idx="10">
                  <c:v>32721</c:v>
                </c:pt>
                <c:pt idx="11">
                  <c:v>32752</c:v>
                </c:pt>
                <c:pt idx="12">
                  <c:v>32782</c:v>
                </c:pt>
                <c:pt idx="13">
                  <c:v>32813</c:v>
                </c:pt>
                <c:pt idx="14">
                  <c:v>32843</c:v>
                </c:pt>
                <c:pt idx="15">
                  <c:v>32874</c:v>
                </c:pt>
                <c:pt idx="16">
                  <c:v>32905</c:v>
                </c:pt>
                <c:pt idx="17">
                  <c:v>32933</c:v>
                </c:pt>
                <c:pt idx="18">
                  <c:v>32964</c:v>
                </c:pt>
                <c:pt idx="19">
                  <c:v>32994</c:v>
                </c:pt>
                <c:pt idx="20">
                  <c:v>33025</c:v>
                </c:pt>
                <c:pt idx="21">
                  <c:v>33055</c:v>
                </c:pt>
                <c:pt idx="22">
                  <c:v>33086</c:v>
                </c:pt>
                <c:pt idx="23">
                  <c:v>33117</c:v>
                </c:pt>
                <c:pt idx="24">
                  <c:v>33147</c:v>
                </c:pt>
                <c:pt idx="25">
                  <c:v>33178</c:v>
                </c:pt>
                <c:pt idx="26">
                  <c:v>33208</c:v>
                </c:pt>
                <c:pt idx="27">
                  <c:v>33239</c:v>
                </c:pt>
                <c:pt idx="28">
                  <c:v>33270</c:v>
                </c:pt>
                <c:pt idx="29">
                  <c:v>33298</c:v>
                </c:pt>
                <c:pt idx="30">
                  <c:v>33329</c:v>
                </c:pt>
                <c:pt idx="31">
                  <c:v>33359</c:v>
                </c:pt>
                <c:pt idx="32">
                  <c:v>33390</c:v>
                </c:pt>
                <c:pt idx="33">
                  <c:v>33420</c:v>
                </c:pt>
                <c:pt idx="34">
                  <c:v>33451</c:v>
                </c:pt>
                <c:pt idx="35">
                  <c:v>33482</c:v>
                </c:pt>
                <c:pt idx="36">
                  <c:v>33512</c:v>
                </c:pt>
                <c:pt idx="37">
                  <c:v>33543</c:v>
                </c:pt>
                <c:pt idx="38">
                  <c:v>33573</c:v>
                </c:pt>
                <c:pt idx="39">
                  <c:v>33604</c:v>
                </c:pt>
                <c:pt idx="40">
                  <c:v>33635</c:v>
                </c:pt>
                <c:pt idx="41">
                  <c:v>33664</c:v>
                </c:pt>
                <c:pt idx="42">
                  <c:v>33695</c:v>
                </c:pt>
                <c:pt idx="43">
                  <c:v>33725</c:v>
                </c:pt>
                <c:pt idx="44">
                  <c:v>33756</c:v>
                </c:pt>
                <c:pt idx="45">
                  <c:v>33786</c:v>
                </c:pt>
                <c:pt idx="46">
                  <c:v>33817</c:v>
                </c:pt>
                <c:pt idx="47">
                  <c:v>33848</c:v>
                </c:pt>
                <c:pt idx="48">
                  <c:v>33878</c:v>
                </c:pt>
                <c:pt idx="49">
                  <c:v>33909</c:v>
                </c:pt>
                <c:pt idx="50">
                  <c:v>33939</c:v>
                </c:pt>
                <c:pt idx="51">
                  <c:v>33970</c:v>
                </c:pt>
                <c:pt idx="52">
                  <c:v>34001</c:v>
                </c:pt>
                <c:pt idx="53">
                  <c:v>34029</c:v>
                </c:pt>
                <c:pt idx="54">
                  <c:v>34060</c:v>
                </c:pt>
                <c:pt idx="55">
                  <c:v>34090</c:v>
                </c:pt>
                <c:pt idx="56">
                  <c:v>34121</c:v>
                </c:pt>
                <c:pt idx="57">
                  <c:v>34151</c:v>
                </c:pt>
                <c:pt idx="58">
                  <c:v>34182</c:v>
                </c:pt>
                <c:pt idx="59">
                  <c:v>34213</c:v>
                </c:pt>
                <c:pt idx="60">
                  <c:v>34243</c:v>
                </c:pt>
                <c:pt idx="61">
                  <c:v>34274</c:v>
                </c:pt>
                <c:pt idx="62">
                  <c:v>34304</c:v>
                </c:pt>
                <c:pt idx="63">
                  <c:v>34335</c:v>
                </c:pt>
                <c:pt idx="64">
                  <c:v>34366</c:v>
                </c:pt>
                <c:pt idx="65">
                  <c:v>34394</c:v>
                </c:pt>
                <c:pt idx="66">
                  <c:v>34425</c:v>
                </c:pt>
                <c:pt idx="67">
                  <c:v>34455</c:v>
                </c:pt>
                <c:pt idx="68">
                  <c:v>34486</c:v>
                </c:pt>
                <c:pt idx="69">
                  <c:v>34516</c:v>
                </c:pt>
                <c:pt idx="70">
                  <c:v>34547</c:v>
                </c:pt>
                <c:pt idx="71">
                  <c:v>34578</c:v>
                </c:pt>
                <c:pt idx="72">
                  <c:v>34608</c:v>
                </c:pt>
                <c:pt idx="73">
                  <c:v>34639</c:v>
                </c:pt>
                <c:pt idx="74">
                  <c:v>34669</c:v>
                </c:pt>
                <c:pt idx="75">
                  <c:v>34700</c:v>
                </c:pt>
                <c:pt idx="76">
                  <c:v>34731</c:v>
                </c:pt>
                <c:pt idx="77">
                  <c:v>34759</c:v>
                </c:pt>
                <c:pt idx="78">
                  <c:v>34790</c:v>
                </c:pt>
                <c:pt idx="79">
                  <c:v>34820</c:v>
                </c:pt>
                <c:pt idx="80">
                  <c:v>34851</c:v>
                </c:pt>
                <c:pt idx="81">
                  <c:v>34881</c:v>
                </c:pt>
                <c:pt idx="82">
                  <c:v>34912</c:v>
                </c:pt>
                <c:pt idx="83">
                  <c:v>34943</c:v>
                </c:pt>
                <c:pt idx="84">
                  <c:v>34973</c:v>
                </c:pt>
                <c:pt idx="85">
                  <c:v>35004</c:v>
                </c:pt>
                <c:pt idx="86">
                  <c:v>35034</c:v>
                </c:pt>
                <c:pt idx="87">
                  <c:v>35065</c:v>
                </c:pt>
                <c:pt idx="88">
                  <c:v>35096</c:v>
                </c:pt>
                <c:pt idx="89">
                  <c:v>35125</c:v>
                </c:pt>
                <c:pt idx="90">
                  <c:v>35156</c:v>
                </c:pt>
                <c:pt idx="91">
                  <c:v>35186</c:v>
                </c:pt>
                <c:pt idx="92">
                  <c:v>35217</c:v>
                </c:pt>
                <c:pt idx="93">
                  <c:v>35247</c:v>
                </c:pt>
                <c:pt idx="94">
                  <c:v>35278</c:v>
                </c:pt>
                <c:pt idx="95">
                  <c:v>35309</c:v>
                </c:pt>
                <c:pt idx="96">
                  <c:v>35339</c:v>
                </c:pt>
                <c:pt idx="97">
                  <c:v>35370</c:v>
                </c:pt>
                <c:pt idx="98">
                  <c:v>35400</c:v>
                </c:pt>
                <c:pt idx="99">
                  <c:v>35431</c:v>
                </c:pt>
                <c:pt idx="100">
                  <c:v>35462</c:v>
                </c:pt>
                <c:pt idx="101">
                  <c:v>35490</c:v>
                </c:pt>
                <c:pt idx="102">
                  <c:v>35521</c:v>
                </c:pt>
                <c:pt idx="103">
                  <c:v>35551</c:v>
                </c:pt>
                <c:pt idx="104">
                  <c:v>35582</c:v>
                </c:pt>
                <c:pt idx="105">
                  <c:v>35612</c:v>
                </c:pt>
                <c:pt idx="106">
                  <c:v>35643</c:v>
                </c:pt>
                <c:pt idx="107">
                  <c:v>35674</c:v>
                </c:pt>
                <c:pt idx="108">
                  <c:v>35704</c:v>
                </c:pt>
                <c:pt idx="109">
                  <c:v>35735</c:v>
                </c:pt>
                <c:pt idx="110">
                  <c:v>35765</c:v>
                </c:pt>
                <c:pt idx="111">
                  <c:v>35796</c:v>
                </c:pt>
                <c:pt idx="112">
                  <c:v>35827</c:v>
                </c:pt>
                <c:pt idx="113">
                  <c:v>35855</c:v>
                </c:pt>
                <c:pt idx="114">
                  <c:v>35886</c:v>
                </c:pt>
                <c:pt idx="115">
                  <c:v>35916</c:v>
                </c:pt>
                <c:pt idx="116">
                  <c:v>35947</c:v>
                </c:pt>
                <c:pt idx="117">
                  <c:v>35977</c:v>
                </c:pt>
                <c:pt idx="118">
                  <c:v>36008</c:v>
                </c:pt>
                <c:pt idx="119">
                  <c:v>36039</c:v>
                </c:pt>
                <c:pt idx="120">
                  <c:v>36069</c:v>
                </c:pt>
                <c:pt idx="121">
                  <c:v>36100</c:v>
                </c:pt>
                <c:pt idx="122">
                  <c:v>36130</c:v>
                </c:pt>
                <c:pt idx="123">
                  <c:v>36161</c:v>
                </c:pt>
                <c:pt idx="124">
                  <c:v>36192</c:v>
                </c:pt>
                <c:pt idx="125">
                  <c:v>36220</c:v>
                </c:pt>
                <c:pt idx="126">
                  <c:v>36251</c:v>
                </c:pt>
                <c:pt idx="127">
                  <c:v>36281</c:v>
                </c:pt>
                <c:pt idx="128">
                  <c:v>36312</c:v>
                </c:pt>
                <c:pt idx="129">
                  <c:v>36342</c:v>
                </c:pt>
                <c:pt idx="130">
                  <c:v>36373</c:v>
                </c:pt>
                <c:pt idx="131">
                  <c:v>36404</c:v>
                </c:pt>
                <c:pt idx="132">
                  <c:v>36434</c:v>
                </c:pt>
              </c:numCache>
            </c:numRef>
          </c:cat>
          <c:val>
            <c:numRef>
              <c:f>Sheet3!$O$6:$O$138</c:f>
              <c:numCache>
                <c:formatCode>General</c:formatCode>
                <c:ptCount val="133"/>
                <c:pt idx="0">
                  <c:v>-4858.693278980757</c:v>
                </c:pt>
                <c:pt idx="1">
                  <c:v>-11043.103832626306</c:v>
                </c:pt>
                <c:pt idx="2">
                  <c:v>-4135.1655549586931</c:v>
                </c:pt>
                <c:pt idx="3">
                  <c:v>9470.7951541618768</c:v>
                </c:pt>
                <c:pt idx="4">
                  <c:v>12312.350228770096</c:v>
                </c:pt>
                <c:pt idx="5">
                  <c:v>7686.2402351278151</c:v>
                </c:pt>
                <c:pt idx="6">
                  <c:v>4047.668213244192</c:v>
                </c:pt>
                <c:pt idx="7">
                  <c:v>6476.0521360483071</c:v>
                </c:pt>
                <c:pt idx="8">
                  <c:v>-111.04942840271764</c:v>
                </c:pt>
                <c:pt idx="9">
                  <c:v>-2874.2468865654096</c:v>
                </c:pt>
                <c:pt idx="10">
                  <c:v>-1788.3372474401363</c:v>
                </c:pt>
                <c:pt idx="11">
                  <c:v>-2117.7262011307275</c:v>
                </c:pt>
                <c:pt idx="12">
                  <c:v>651.85416002419538</c:v>
                </c:pt>
                <c:pt idx="13">
                  <c:v>2795.7557635053768</c:v>
                </c:pt>
                <c:pt idx="14">
                  <c:v>800.91961317772609</c:v>
                </c:pt>
                <c:pt idx="15">
                  <c:v>5271.678217240421</c:v>
                </c:pt>
                <c:pt idx="16">
                  <c:v>-814.11575836997736</c:v>
                </c:pt>
                <c:pt idx="17">
                  <c:v>4319.519804213508</c:v>
                </c:pt>
                <c:pt idx="18">
                  <c:v>-4756.4402152799221</c:v>
                </c:pt>
                <c:pt idx="19">
                  <c:v>-8447.6899300465957</c:v>
                </c:pt>
                <c:pt idx="20">
                  <c:v>-3638.9703399905561</c:v>
                </c:pt>
                <c:pt idx="21">
                  <c:v>-4872.8399554360385</c:v>
                </c:pt>
                <c:pt idx="22">
                  <c:v>6100.6024620554881</c:v>
                </c:pt>
                <c:pt idx="23">
                  <c:v>31417.368789875727</c:v>
                </c:pt>
                <c:pt idx="24">
                  <c:v>30162.189326589061</c:v>
                </c:pt>
                <c:pt idx="25">
                  <c:v>11858.839499998281</c:v>
                </c:pt>
                <c:pt idx="26">
                  <c:v>-4154.1906209645676</c:v>
                </c:pt>
                <c:pt idx="27">
                  <c:v>-13610.674488491639</c:v>
                </c:pt>
                <c:pt idx="28">
                  <c:v>-14579.408523631701</c:v>
                </c:pt>
                <c:pt idx="29">
                  <c:v>-25687.772496623478</c:v>
                </c:pt>
                <c:pt idx="30">
                  <c:v>-8910.5618592744631</c:v>
                </c:pt>
                <c:pt idx="31">
                  <c:v>-114.41648845455248</c:v>
                </c:pt>
                <c:pt idx="32">
                  <c:v>2821.8576649502488</c:v>
                </c:pt>
                <c:pt idx="33">
                  <c:v>333.33364197584388</c:v>
                </c:pt>
                <c:pt idx="34">
                  <c:v>2735.4003082042486</c:v>
                </c:pt>
                <c:pt idx="35">
                  <c:v>2504.7938869171912</c:v>
                </c:pt>
                <c:pt idx="36">
                  <c:v>3770.134086808348</c:v>
                </c:pt>
                <c:pt idx="37">
                  <c:v>5521.3628210286497</c:v>
                </c:pt>
                <c:pt idx="38">
                  <c:v>1806.1327470354292</c:v>
                </c:pt>
                <c:pt idx="39">
                  <c:v>-10992.42185979205</c:v>
                </c:pt>
                <c:pt idx="40">
                  <c:v>-5289.9542482766665</c:v>
                </c:pt>
                <c:pt idx="41">
                  <c:v>-1846.2062839735331</c:v>
                </c:pt>
                <c:pt idx="42">
                  <c:v>1346.0663139545693</c:v>
                </c:pt>
                <c:pt idx="43">
                  <c:v>2530.3880310698578</c:v>
                </c:pt>
                <c:pt idx="44">
                  <c:v>4461.7065488806693</c:v>
                </c:pt>
                <c:pt idx="45">
                  <c:v>6729.4460305904913</c:v>
                </c:pt>
                <c:pt idx="46">
                  <c:v>1398.6241974739871</c:v>
                </c:pt>
                <c:pt idx="47">
                  <c:v>-2620.2372394024073</c:v>
                </c:pt>
                <c:pt idx="48">
                  <c:v>-492.85462011492046</c:v>
                </c:pt>
                <c:pt idx="49">
                  <c:v>246.73094184586211</c:v>
                </c:pt>
                <c:pt idx="50">
                  <c:v>-3971.368826802217</c:v>
                </c:pt>
                <c:pt idx="51">
                  <c:v>-4671.5394915541765</c:v>
                </c:pt>
                <c:pt idx="52">
                  <c:v>-4675.0333090135318</c:v>
                </c:pt>
                <c:pt idx="53">
                  <c:v>1453.3514616167759</c:v>
                </c:pt>
                <c:pt idx="54">
                  <c:v>2520.6814033346318</c:v>
                </c:pt>
                <c:pt idx="55">
                  <c:v>2194.3615299879984</c:v>
                </c:pt>
                <c:pt idx="56">
                  <c:v>-1064.4060045946667</c:v>
                </c:pt>
                <c:pt idx="57">
                  <c:v>-2876.7248294324322</c:v>
                </c:pt>
                <c:pt idx="58">
                  <c:v>-6014.2909664533026</c:v>
                </c:pt>
                <c:pt idx="59">
                  <c:v>-1650.9808963812252</c:v>
                </c:pt>
                <c:pt idx="60">
                  <c:v>-1557.8505587688448</c:v>
                </c:pt>
                <c:pt idx="61">
                  <c:v>1140.8109313961968</c:v>
                </c:pt>
                <c:pt idx="62">
                  <c:v>-3215.3209583808616</c:v>
                </c:pt>
                <c:pt idx="63">
                  <c:v>-10728.042848015333</c:v>
                </c:pt>
                <c:pt idx="64">
                  <c:v>1768.7535942727154</c:v>
                </c:pt>
                <c:pt idx="65">
                  <c:v>403.76905460769734</c:v>
                </c:pt>
                <c:pt idx="66">
                  <c:v>-2172.5226488804187</c:v>
                </c:pt>
                <c:pt idx="67">
                  <c:v>5475.3327643674356</c:v>
                </c:pt>
                <c:pt idx="68">
                  <c:v>5867.3401685173039</c:v>
                </c:pt>
                <c:pt idx="69">
                  <c:v>4960.6824075987906</c:v>
                </c:pt>
                <c:pt idx="70">
                  <c:v>6326.2196777966528</c:v>
                </c:pt>
                <c:pt idx="71">
                  <c:v>109.40920128590541</c:v>
                </c:pt>
                <c:pt idx="72">
                  <c:v>-3675.246599299544</c:v>
                </c:pt>
                <c:pt idx="73">
                  <c:v>-1600.9490016910495</c:v>
                </c:pt>
                <c:pt idx="74">
                  <c:v>2728.9925482180665</c:v>
                </c:pt>
                <c:pt idx="75">
                  <c:v>-1014.6648495743229</c:v>
                </c:pt>
                <c:pt idx="76">
                  <c:v>1908.0264583135904</c:v>
                </c:pt>
                <c:pt idx="77">
                  <c:v>3119.2679395612886</c:v>
                </c:pt>
                <c:pt idx="78">
                  <c:v>804.94129279437936</c:v>
                </c:pt>
                <c:pt idx="79">
                  <c:v>3260.0152934241228</c:v>
                </c:pt>
                <c:pt idx="80">
                  <c:v>824.32202992298312</c:v>
                </c:pt>
                <c:pt idx="81">
                  <c:v>-5483.7143032933172</c:v>
                </c:pt>
                <c:pt idx="82">
                  <c:v>-5974.4250649290243</c:v>
                </c:pt>
                <c:pt idx="83">
                  <c:v>-982.95096137977976</c:v>
                </c:pt>
                <c:pt idx="84">
                  <c:v>1155.4143556649508</c:v>
                </c:pt>
                <c:pt idx="85">
                  <c:v>-1796.6290271483492</c:v>
                </c:pt>
                <c:pt idx="86">
                  <c:v>2597.548640326052</c:v>
                </c:pt>
                <c:pt idx="87">
                  <c:v>7251.9409468583981</c:v>
                </c:pt>
                <c:pt idx="88">
                  <c:v>1263.839887172285</c:v>
                </c:pt>
                <c:pt idx="89">
                  <c:v>-2061.9287202735704</c:v>
                </c:pt>
                <c:pt idx="90">
                  <c:v>3103.0625390976975</c:v>
                </c:pt>
                <c:pt idx="91">
                  <c:v>2858.7960123302505</c:v>
                </c:pt>
                <c:pt idx="92">
                  <c:v>-1113.371824845532</c:v>
                </c:pt>
                <c:pt idx="93">
                  <c:v>-459.06737085989511</c:v>
                </c:pt>
                <c:pt idx="94">
                  <c:v>2474.2489145906957</c:v>
                </c:pt>
                <c:pt idx="95">
                  <c:v>3383.5049048802962</c:v>
                </c:pt>
                <c:pt idx="96">
                  <c:v>5442.2434021073977</c:v>
                </c:pt>
                <c:pt idx="97">
                  <c:v>6496.6511728311661</c:v>
                </c:pt>
                <c:pt idx="98">
                  <c:v>426.98613121653722</c:v>
                </c:pt>
                <c:pt idx="99">
                  <c:v>2441.1986688838119</c:v>
                </c:pt>
                <c:pt idx="100">
                  <c:v>290.63753072145619</c:v>
                </c:pt>
                <c:pt idx="101">
                  <c:v>-8294.9082980751009</c:v>
                </c:pt>
                <c:pt idx="102">
                  <c:v>-7044.1797120781957</c:v>
                </c:pt>
                <c:pt idx="103">
                  <c:v>-5921.0841840203047</c:v>
                </c:pt>
                <c:pt idx="104">
                  <c:v>2794.7725106547109</c:v>
                </c:pt>
                <c:pt idx="105">
                  <c:v>-3522.6502815340623</c:v>
                </c:pt>
                <c:pt idx="106">
                  <c:v>-2957.5484917816484</c:v>
                </c:pt>
                <c:pt idx="107">
                  <c:v>2028.268216465337</c:v>
                </c:pt>
                <c:pt idx="108">
                  <c:v>1552.0228759096969</c:v>
                </c:pt>
                <c:pt idx="109">
                  <c:v>3530.3716711073753</c:v>
                </c:pt>
                <c:pt idx="110">
                  <c:v>1377.9745598017594</c:v>
                </c:pt>
                <c:pt idx="111">
                  <c:v>-11102.440183706121</c:v>
                </c:pt>
                <c:pt idx="112">
                  <c:v>-16660.73347612183</c:v>
                </c:pt>
                <c:pt idx="113">
                  <c:v>-11183.303016344378</c:v>
                </c:pt>
                <c:pt idx="114">
                  <c:v>-8426.0343617739854</c:v>
                </c:pt>
                <c:pt idx="115">
                  <c:v>3774.0327982847111</c:v>
                </c:pt>
                <c:pt idx="116">
                  <c:v>2389.9569198845711</c:v>
                </c:pt>
                <c:pt idx="117">
                  <c:v>-3530.2201296657349</c:v>
                </c:pt>
                <c:pt idx="118">
                  <c:v>229.09517465557624</c:v>
                </c:pt>
                <c:pt idx="119">
                  <c:v>-2784.4026171173227</c:v>
                </c:pt>
                <c:pt idx="120">
                  <c:v>8275.3961028912272</c:v>
                </c:pt>
                <c:pt idx="121">
                  <c:v>-797.39458391442281</c:v>
                </c:pt>
                <c:pt idx="122">
                  <c:v>-6541.2265186168079</c:v>
                </c:pt>
                <c:pt idx="123">
                  <c:v>-12568.127768062353</c:v>
                </c:pt>
                <c:pt idx="124">
                  <c:v>1138.864696400881</c:v>
                </c:pt>
                <c:pt idx="125">
                  <c:v>-2201.7622141068537</c:v>
                </c:pt>
                <c:pt idx="126">
                  <c:v>4866.294579892754</c:v>
                </c:pt>
                <c:pt idx="127">
                  <c:v>27488.316404660607</c:v>
                </c:pt>
                <c:pt idx="128">
                  <c:v>5128.2608403126706</c:v>
                </c:pt>
                <c:pt idx="129">
                  <c:v>2015.3722611624171</c:v>
                </c:pt>
                <c:pt idx="130">
                  <c:v>10466.931854512723</c:v>
                </c:pt>
                <c:pt idx="131">
                  <c:v>8807.7164275838131</c:v>
                </c:pt>
                <c:pt idx="132">
                  <c:v>10884.474589988909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A-45F2-BF2E-9F1E200F7283}"/>
            </c:ext>
          </c:extLst>
        </c:ser>
        <c:ser>
          <c:idx val="1"/>
          <c:order val="1"/>
          <c:tx>
            <c:v>JCC with hedge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Sheet3!$N$6:$N$138</c:f>
              <c:numCache>
                <c:formatCode>General</c:formatCode>
                <c:ptCount val="133"/>
                <c:pt idx="0">
                  <c:v>-2926.6124578797599</c:v>
                </c:pt>
                <c:pt idx="1">
                  <c:v>-6140.9480499398842</c:v>
                </c:pt>
                <c:pt idx="2">
                  <c:v>-4918.2472295125299</c:v>
                </c:pt>
                <c:pt idx="3">
                  <c:v>2676.2802539758513</c:v>
                </c:pt>
                <c:pt idx="4">
                  <c:v>6256.8393799362493</c:v>
                </c:pt>
                <c:pt idx="5">
                  <c:v>8512.4902421630541</c:v>
                </c:pt>
                <c:pt idx="6">
                  <c:v>-2197.4194790720749</c:v>
                </c:pt>
                <c:pt idx="7">
                  <c:v>2779.1517539859838</c:v>
                </c:pt>
                <c:pt idx="8">
                  <c:v>4385.7284552195424</c:v>
                </c:pt>
                <c:pt idx="9">
                  <c:v>-112.41500553740025</c:v>
                </c:pt>
                <c:pt idx="10">
                  <c:v>-2531.3959277484732</c:v>
                </c:pt>
                <c:pt idx="11">
                  <c:v>85.654711034236243</c:v>
                </c:pt>
                <c:pt idx="12">
                  <c:v>-1896.3822504886195</c:v>
                </c:pt>
                <c:pt idx="13">
                  <c:v>-411.64611982158885</c:v>
                </c:pt>
                <c:pt idx="14">
                  <c:v>463.60979606615967</c:v>
                </c:pt>
                <c:pt idx="15">
                  <c:v>3468.6026076657436</c:v>
                </c:pt>
                <c:pt idx="16">
                  <c:v>-2393.202774112392</c:v>
                </c:pt>
                <c:pt idx="17">
                  <c:v>5683.8493293168176</c:v>
                </c:pt>
                <c:pt idx="18">
                  <c:v>-2209.8445094753038</c:v>
                </c:pt>
                <c:pt idx="19">
                  <c:v>-4439.7687653669464</c:v>
                </c:pt>
                <c:pt idx="20">
                  <c:v>-3798.3440876829309</c:v>
                </c:pt>
                <c:pt idx="21">
                  <c:v>-1865.3916469673227</c:v>
                </c:pt>
                <c:pt idx="22">
                  <c:v>343.81673571484771</c:v>
                </c:pt>
                <c:pt idx="23">
                  <c:v>1579.7760592678278</c:v>
                </c:pt>
                <c:pt idx="24">
                  <c:v>10964.527253073633</c:v>
                </c:pt>
                <c:pt idx="25">
                  <c:v>9871.7424238347212</c:v>
                </c:pt>
                <c:pt idx="26">
                  <c:v>2601.1784119716212</c:v>
                </c:pt>
                <c:pt idx="27">
                  <c:v>-816.41870394401121</c:v>
                </c:pt>
                <c:pt idx="28">
                  <c:v>-762.05130972968072</c:v>
                </c:pt>
                <c:pt idx="29">
                  <c:v>-8677.9650223047065</c:v>
                </c:pt>
                <c:pt idx="30">
                  <c:v>-9328.2619973799792</c:v>
                </c:pt>
                <c:pt idx="31">
                  <c:v>25.182164185741811</c:v>
                </c:pt>
                <c:pt idx="32">
                  <c:v>3103.2607698960223</c:v>
                </c:pt>
                <c:pt idx="33">
                  <c:v>5149.4392726731421</c:v>
                </c:pt>
                <c:pt idx="34">
                  <c:v>-2981.5947175369906</c:v>
                </c:pt>
                <c:pt idx="35">
                  <c:v>781.94839120459619</c:v>
                </c:pt>
                <c:pt idx="36">
                  <c:v>69.309647879469139</c:v>
                </c:pt>
                <c:pt idx="37">
                  <c:v>-1433.2158999936664</c:v>
                </c:pt>
                <c:pt idx="38">
                  <c:v>6346.8406029036678</c:v>
                </c:pt>
                <c:pt idx="39">
                  <c:v>1943.8255685090917</c:v>
                </c:pt>
                <c:pt idx="40">
                  <c:v>-4609.6823892132979</c:v>
                </c:pt>
                <c:pt idx="41">
                  <c:v>-1621.166589506058</c:v>
                </c:pt>
                <c:pt idx="42">
                  <c:v>2753.395762338705</c:v>
                </c:pt>
                <c:pt idx="43">
                  <c:v>-1543.9851801266473</c:v>
                </c:pt>
                <c:pt idx="44">
                  <c:v>1620.19545619051</c:v>
                </c:pt>
                <c:pt idx="45">
                  <c:v>2935.595220175936</c:v>
                </c:pt>
                <c:pt idx="46">
                  <c:v>4022.785580682581</c:v>
                </c:pt>
                <c:pt idx="47">
                  <c:v>-924.15223202643119</c:v>
                </c:pt>
                <c:pt idx="48">
                  <c:v>-1989.0788256033416</c:v>
                </c:pt>
                <c:pt idx="49">
                  <c:v>205.67627257991765</c:v>
                </c:pt>
                <c:pt idx="50">
                  <c:v>-196.72442165626398</c:v>
                </c:pt>
                <c:pt idx="51">
                  <c:v>-1502.6073601613184</c:v>
                </c:pt>
                <c:pt idx="52">
                  <c:v>-2071.6475724664947</c:v>
                </c:pt>
                <c:pt idx="53">
                  <c:v>-1725.6252081289545</c:v>
                </c:pt>
                <c:pt idx="54">
                  <c:v>1374.1262000885324</c:v>
                </c:pt>
                <c:pt idx="55">
                  <c:v>2274.3177805097371</c:v>
                </c:pt>
                <c:pt idx="56">
                  <c:v>-422.59401299280023</c:v>
                </c:pt>
                <c:pt idx="57">
                  <c:v>11.834504072844538</c:v>
                </c:pt>
                <c:pt idx="58">
                  <c:v>-2692.1274957629289</c:v>
                </c:pt>
                <c:pt idx="59">
                  <c:v>-1689.0234673648229</c:v>
                </c:pt>
                <c:pt idx="60">
                  <c:v>1307.3777076133645</c:v>
                </c:pt>
                <c:pt idx="61">
                  <c:v>-939.99806399701856</c:v>
                </c:pt>
                <c:pt idx="62">
                  <c:v>1570.3836410754298</c:v>
                </c:pt>
                <c:pt idx="63">
                  <c:v>-2670.5485033378163</c:v>
                </c:pt>
                <c:pt idx="64">
                  <c:v>-1445.6527671425956</c:v>
                </c:pt>
                <c:pt idx="65">
                  <c:v>2806.8102421977333</c:v>
                </c:pt>
                <c:pt idx="66">
                  <c:v>-2151.4710497296205</c:v>
                </c:pt>
                <c:pt idx="67">
                  <c:v>-499.94653973399727</c:v>
                </c:pt>
                <c:pt idx="68">
                  <c:v>1243.7172814832356</c:v>
                </c:pt>
                <c:pt idx="69">
                  <c:v>2017.8118342928556</c:v>
                </c:pt>
                <c:pt idx="70">
                  <c:v>2506.8199722490785</c:v>
                </c:pt>
                <c:pt idx="71">
                  <c:v>4142.0846387671108</c:v>
                </c:pt>
                <c:pt idx="72">
                  <c:v>-379.13771028868496</c:v>
                </c:pt>
                <c:pt idx="73">
                  <c:v>-3523.4007961704069</c:v>
                </c:pt>
                <c:pt idx="74">
                  <c:v>-552.38958032374603</c:v>
                </c:pt>
                <c:pt idx="75">
                  <c:v>2659.2760947399615</c:v>
                </c:pt>
                <c:pt idx="76">
                  <c:v>187.44244742537671</c:v>
                </c:pt>
                <c:pt idx="77">
                  <c:v>1391.4441448646667</c:v>
                </c:pt>
                <c:pt idx="78">
                  <c:v>1063.2945550816848</c:v>
                </c:pt>
                <c:pt idx="79">
                  <c:v>-382.78640952453225</c:v>
                </c:pt>
                <c:pt idx="80">
                  <c:v>1026.4160489898511</c:v>
                </c:pt>
                <c:pt idx="81">
                  <c:v>-2273.0949065915929</c:v>
                </c:pt>
                <c:pt idx="82">
                  <c:v>-2658.8826680004331</c:v>
                </c:pt>
                <c:pt idx="83">
                  <c:v>-1513.231909417455</c:v>
                </c:pt>
                <c:pt idx="84">
                  <c:v>-87.210383018752964</c:v>
                </c:pt>
                <c:pt idx="85">
                  <c:v>-348.16383761815177</c:v>
                </c:pt>
                <c:pt idx="86">
                  <c:v>505.34493553138964</c:v>
                </c:pt>
                <c:pt idx="87">
                  <c:v>2341.1256486320754</c:v>
                </c:pt>
                <c:pt idx="88">
                  <c:v>1908.3955270601846</c:v>
                </c:pt>
                <c:pt idx="89">
                  <c:v>-1402.5827807712478</c:v>
                </c:pt>
                <c:pt idx="90">
                  <c:v>-2730.9199964721784</c:v>
                </c:pt>
                <c:pt idx="91">
                  <c:v>-871.29255524664086</c:v>
                </c:pt>
                <c:pt idx="92">
                  <c:v>3354.2294282986445</c:v>
                </c:pt>
                <c:pt idx="93">
                  <c:v>1380.3503766875074</c:v>
                </c:pt>
                <c:pt idx="94">
                  <c:v>85.206353922240396</c:v>
                </c:pt>
                <c:pt idx="95">
                  <c:v>1742.0021789714838</c:v>
                </c:pt>
                <c:pt idx="96">
                  <c:v>1132.6746477133538</c:v>
                </c:pt>
                <c:pt idx="97">
                  <c:v>4480.217592140667</c:v>
                </c:pt>
                <c:pt idx="98">
                  <c:v>2254.5681790199346</c:v>
                </c:pt>
                <c:pt idx="99">
                  <c:v>1096.9055857914973</c:v>
                </c:pt>
                <c:pt idx="100">
                  <c:v>986.58036228478556</c:v>
                </c:pt>
                <c:pt idx="101">
                  <c:v>-2976.0551208850493</c:v>
                </c:pt>
                <c:pt idx="102">
                  <c:v>-3549.5989870556414</c:v>
                </c:pt>
                <c:pt idx="103">
                  <c:v>-466.99593848514269</c:v>
                </c:pt>
                <c:pt idx="104">
                  <c:v>-1703.6092725111025</c:v>
                </c:pt>
                <c:pt idx="105">
                  <c:v>825.07689368944875</c:v>
                </c:pt>
                <c:pt idx="106">
                  <c:v>-5180.5677655203417</c:v>
                </c:pt>
                <c:pt idx="107">
                  <c:v>1321.6521075395235</c:v>
                </c:pt>
                <c:pt idx="108">
                  <c:v>2223.975682873031</c:v>
                </c:pt>
                <c:pt idx="109">
                  <c:v>-538.61457303705265</c:v>
                </c:pt>
                <c:pt idx="110">
                  <c:v>3380.0511742984681</c:v>
                </c:pt>
                <c:pt idx="111">
                  <c:v>-4980.3791023750355</c:v>
                </c:pt>
                <c:pt idx="112">
                  <c:v>-8200.903895307114</c:v>
                </c:pt>
                <c:pt idx="113">
                  <c:v>-5461.1580846099541</c:v>
                </c:pt>
                <c:pt idx="114">
                  <c:v>-3283.2226066473349</c:v>
                </c:pt>
                <c:pt idx="115">
                  <c:v>1655.6503439744774</c:v>
                </c:pt>
                <c:pt idx="116">
                  <c:v>-2472.107294409162</c:v>
                </c:pt>
                <c:pt idx="117">
                  <c:v>5598.1297061941332</c:v>
                </c:pt>
                <c:pt idx="118">
                  <c:v>3292.9621540505068</c:v>
                </c:pt>
                <c:pt idx="119">
                  <c:v>-316.25689669274152</c:v>
                </c:pt>
                <c:pt idx="120">
                  <c:v>-966.97553013793367</c:v>
                </c:pt>
                <c:pt idx="121">
                  <c:v>3861.5168960922183</c:v>
                </c:pt>
                <c:pt idx="122">
                  <c:v>3260.7609102144179</c:v>
                </c:pt>
                <c:pt idx="123">
                  <c:v>-2654.2658377588468</c:v>
                </c:pt>
                <c:pt idx="124">
                  <c:v>-5015.1430071277064</c:v>
                </c:pt>
                <c:pt idx="125">
                  <c:v>2064.4672216417553</c:v>
                </c:pt>
                <c:pt idx="126">
                  <c:v>-4196.7356769302496</c:v>
                </c:pt>
                <c:pt idx="127">
                  <c:v>14952.483064817647</c:v>
                </c:pt>
                <c:pt idx="128">
                  <c:v>4111.3680167349285</c:v>
                </c:pt>
                <c:pt idx="129">
                  <c:v>617.92247001272767</c:v>
                </c:pt>
                <c:pt idx="130">
                  <c:v>-999.28422491818856</c:v>
                </c:pt>
                <c:pt idx="131">
                  <c:v>3432.4187209185684</c:v>
                </c:pt>
                <c:pt idx="132">
                  <c:v>2700.4185360315414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A-45F2-BF2E-9F1E200F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41120"/>
        <c:axId val="1"/>
      </c:lineChart>
      <c:dateAx>
        <c:axId val="903741120"/>
        <c:scaling>
          <c:orientation val="minMax"/>
          <c:min val="3342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51009174311926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741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590909090906"/>
          <c:y val="0.48440366972477067"/>
          <c:w val="0.15767045454545456"/>
          <c:h val="7.1559633027522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3</xdr:row>
      <xdr:rowOff>457200</xdr:rowOff>
    </xdr:from>
    <xdr:to>
      <xdr:col>24</xdr:col>
      <xdr:colOff>9525</xdr:colOff>
      <xdr:row>26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87338C4-4CD2-0D2F-A7CC-3C8780C4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3</xdr:row>
      <xdr:rowOff>800100</xdr:rowOff>
    </xdr:from>
    <xdr:to>
      <xdr:col>28</xdr:col>
      <xdr:colOff>590550</xdr:colOff>
      <xdr:row>36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6B1508F-AB12-9346-7248-9A0DFC57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40"/>
  <sheetViews>
    <sheetView topLeftCell="D1" workbookViewId="0">
      <selection activeCell="O4" sqref="O4"/>
    </sheetView>
  </sheetViews>
  <sheetFormatPr defaultRowHeight="12.75" x14ac:dyDescent="0.2"/>
  <cols>
    <col min="1" max="1" width="9.85546875" customWidth="1"/>
    <col min="2" max="2" width="9.5703125" customWidth="1"/>
  </cols>
  <sheetData>
    <row r="1" spans="1:13" x14ac:dyDescent="0.2">
      <c r="A1" t="s">
        <v>0</v>
      </c>
    </row>
    <row r="3" spans="1:13" x14ac:dyDescent="0.2">
      <c r="F3">
        <f>COUNT(F5:F138)</f>
        <v>134</v>
      </c>
      <c r="H3">
        <f>COUNTIF(H5:H138,"yes")</f>
        <v>83</v>
      </c>
    </row>
    <row r="4" spans="1:13" ht="38.25" x14ac:dyDescent="0.2">
      <c r="A4" s="1" t="s">
        <v>1</v>
      </c>
      <c r="B4" s="1" t="s">
        <v>2</v>
      </c>
      <c r="C4" s="1" t="s">
        <v>3</v>
      </c>
      <c r="D4" s="1" t="s">
        <v>5</v>
      </c>
      <c r="E4" s="1" t="s">
        <v>4</v>
      </c>
      <c r="F4" s="1" t="s">
        <v>7</v>
      </c>
      <c r="G4" s="1"/>
      <c r="J4" s="1" t="s">
        <v>6</v>
      </c>
      <c r="K4" s="1" t="s">
        <v>4</v>
      </c>
      <c r="L4" s="1" t="s">
        <v>7</v>
      </c>
      <c r="M4" s="1"/>
    </row>
    <row r="5" spans="1:13" x14ac:dyDescent="0.2">
      <c r="A5" s="2">
        <v>32387</v>
      </c>
      <c r="B5">
        <v>0.11865886606106069</v>
      </c>
      <c r="C5">
        <v>2.3004627836035159E-3</v>
      </c>
      <c r="D5">
        <v>-2.7398974188114503E-2</v>
      </c>
      <c r="E5">
        <f>B5*C5</f>
        <v>2.7297030531806443E-4</v>
      </c>
      <c r="F5">
        <f>(E5-D5)/(D5)</f>
        <v>-1.0099627928930448</v>
      </c>
      <c r="G5">
        <f>ABS(F5)</f>
        <v>1.0099627928930448</v>
      </c>
      <c r="H5" t="str">
        <f>IF(ABS(D5)&gt;ABS(E5), "yes","")</f>
        <v>yes</v>
      </c>
      <c r="J5">
        <v>0.72637473325177093</v>
      </c>
      <c r="K5">
        <f>C5*J5</f>
        <v>1.6709980407956303E-3</v>
      </c>
      <c r="L5">
        <f>(K5-D5)/(D5)</f>
        <v>-1.0609876132340932</v>
      </c>
      <c r="M5">
        <f>ABS(L5)</f>
        <v>1.0609876132340932</v>
      </c>
    </row>
    <row r="6" spans="1:13" x14ac:dyDescent="0.2">
      <c r="A6" s="2">
        <v>32417</v>
      </c>
      <c r="B6">
        <v>0.16727432700841849</v>
      </c>
      <c r="C6">
        <v>-0.11550372706050467</v>
      </c>
      <c r="D6">
        <v>-4.8586932789807573E-2</v>
      </c>
      <c r="E6">
        <f t="shared" ref="E6:E69" si="0">B6*C6</f>
        <v>-1.9320808211009975E-2</v>
      </c>
      <c r="F6">
        <f t="shared" ref="F6:F69" si="1">(E6-D6)/(D6)</f>
        <v>-0.60234558755552814</v>
      </c>
      <c r="G6">
        <f t="shared" ref="G6:G69" si="2">ABS(F6)</f>
        <v>0.60234558755552814</v>
      </c>
      <c r="H6" t="str">
        <f t="shared" ref="H6:H69" si="3">IF(ABS(D6)&gt;ABS(E6), "yes","")</f>
        <v>yes</v>
      </c>
      <c r="J6">
        <v>0.72637473325177093</v>
      </c>
      <c r="K6">
        <f t="shared" ref="K6:K69" si="4">C6*J6</f>
        <v>-8.3898988933159432E-2</v>
      </c>
      <c r="L6">
        <f t="shared" ref="L6:L69" si="5">(K6-D6)/(D6)</f>
        <v>0.72678092885829415</v>
      </c>
      <c r="M6">
        <f t="shared" ref="M6:M69" si="6">ABS(L6)</f>
        <v>0.72678092885829415</v>
      </c>
    </row>
    <row r="7" spans="1:13" x14ac:dyDescent="0.2">
      <c r="A7" s="2">
        <v>32448</v>
      </c>
      <c r="B7">
        <v>0.21824800075917303</v>
      </c>
      <c r="C7">
        <v>-6.748797223081919E-2</v>
      </c>
      <c r="D7">
        <v>-0.11043103832626307</v>
      </c>
      <c r="E7">
        <f t="shared" si="0"/>
        <v>-1.4729115014666875E-2</v>
      </c>
      <c r="F7">
        <f t="shared" si="1"/>
        <v>-0.86662160169905822</v>
      </c>
      <c r="G7">
        <f t="shared" si="2"/>
        <v>0.86662160169905822</v>
      </c>
      <c r="H7" t="str">
        <f t="shared" si="3"/>
        <v>yes</v>
      </c>
      <c r="J7">
        <v>0.72637473325177093</v>
      </c>
      <c r="K7">
        <f t="shared" si="4"/>
        <v>-4.9021557826864216E-2</v>
      </c>
      <c r="L7">
        <f t="shared" si="5"/>
        <v>-0.55608895316158813</v>
      </c>
      <c r="M7">
        <f t="shared" si="6"/>
        <v>0.55608895316158813</v>
      </c>
    </row>
    <row r="8" spans="1:13" x14ac:dyDescent="0.2">
      <c r="A8" s="2">
        <v>32478</v>
      </c>
      <c r="B8">
        <v>0.19869634061169428</v>
      </c>
      <c r="C8">
        <v>3.9410976173143888E-2</v>
      </c>
      <c r="D8">
        <v>-4.1351655549586933E-2</v>
      </c>
      <c r="E8">
        <f t="shared" si="0"/>
        <v>7.8308167455383663E-3</v>
      </c>
      <c r="F8">
        <f t="shared" si="1"/>
        <v>-1.1893712994428487</v>
      </c>
      <c r="G8">
        <f t="shared" si="2"/>
        <v>1.1893712994428487</v>
      </c>
      <c r="H8" t="str">
        <f t="shared" si="3"/>
        <v>yes</v>
      </c>
      <c r="J8">
        <v>0.72637473325177093</v>
      </c>
      <c r="K8">
        <f t="shared" si="4"/>
        <v>2.8627137304959291E-2</v>
      </c>
      <c r="L8">
        <f t="shared" si="5"/>
        <v>-1.6922851558054548</v>
      </c>
      <c r="M8">
        <f t="shared" si="6"/>
        <v>1.6922851558054548</v>
      </c>
    </row>
    <row r="9" spans="1:13" x14ac:dyDescent="0.2">
      <c r="A9" s="2">
        <v>32509</v>
      </c>
      <c r="B9">
        <v>0.42432810880272653</v>
      </c>
      <c r="C9">
        <v>0.16012408226636823</v>
      </c>
      <c r="D9">
        <v>9.4707951541618762E-2</v>
      </c>
      <c r="E9">
        <f t="shared" si="0"/>
        <v>6.7945149001860231E-2</v>
      </c>
      <c r="F9">
        <f t="shared" si="1"/>
        <v>-0.28258242422229773</v>
      </c>
      <c r="G9">
        <f t="shared" si="2"/>
        <v>0.28258242422229773</v>
      </c>
      <c r="H9" t="str">
        <f t="shared" si="3"/>
        <v>yes</v>
      </c>
      <c r="J9">
        <v>0.72637473325177093</v>
      </c>
      <c r="K9">
        <f t="shared" si="4"/>
        <v>0.11631008754341784</v>
      </c>
      <c r="L9">
        <f t="shared" si="5"/>
        <v>0.22809210473004657</v>
      </c>
      <c r="M9">
        <f t="shared" si="6"/>
        <v>0.22809210473004657</v>
      </c>
    </row>
    <row r="10" spans="1:13" x14ac:dyDescent="0.2">
      <c r="A10" s="2">
        <v>32540</v>
      </c>
      <c r="B10">
        <v>0.55595135428617082</v>
      </c>
      <c r="C10">
        <v>0.10892159542643776</v>
      </c>
      <c r="D10">
        <v>0.12312350228770096</v>
      </c>
      <c r="E10">
        <f t="shared" si="0"/>
        <v>6.0555108488338463E-2</v>
      </c>
      <c r="F10">
        <f t="shared" si="1"/>
        <v>-0.50817587736547498</v>
      </c>
      <c r="G10">
        <f t="shared" si="2"/>
        <v>0.50817587736547498</v>
      </c>
      <c r="H10" t="str">
        <f t="shared" si="3"/>
        <v>yes</v>
      </c>
      <c r="J10">
        <v>0.72637473325177093</v>
      </c>
      <c r="K10">
        <f t="shared" si="4"/>
        <v>7.9117894823236043E-2</v>
      </c>
      <c r="L10">
        <f t="shared" si="5"/>
        <v>-0.3574102965462892</v>
      </c>
      <c r="M10">
        <f t="shared" si="6"/>
        <v>0.3574102965462892</v>
      </c>
    </row>
    <row r="11" spans="1:13" x14ac:dyDescent="0.2">
      <c r="A11" s="2">
        <v>32568</v>
      </c>
      <c r="B11">
        <v>0.56633191419273499</v>
      </c>
      <c r="C11">
        <v>-1.4589501073994718E-2</v>
      </c>
      <c r="D11">
        <v>7.6862402351278156E-2</v>
      </c>
      <c r="E11">
        <f t="shared" si="0"/>
        <v>-8.2625000703523913E-3</v>
      </c>
      <c r="F11">
        <f t="shared" si="1"/>
        <v>-1.1074972914922818</v>
      </c>
      <c r="G11">
        <f t="shared" si="2"/>
        <v>1.1074972914922818</v>
      </c>
      <c r="H11" t="str">
        <f t="shared" si="3"/>
        <v>yes</v>
      </c>
      <c r="J11">
        <v>0.72637473325177093</v>
      </c>
      <c r="K11">
        <f t="shared" si="4"/>
        <v>-1.0597444950899339E-2</v>
      </c>
      <c r="L11">
        <f t="shared" si="5"/>
        <v>-1.1378755363703918</v>
      </c>
      <c r="M11">
        <f t="shared" si="6"/>
        <v>1.1378755363703918</v>
      </c>
    </row>
    <row r="12" spans="1:13" x14ac:dyDescent="0.2">
      <c r="A12" s="2">
        <v>32599</v>
      </c>
      <c r="B12">
        <v>0.55685041232480548</v>
      </c>
      <c r="C12">
        <v>0.1121501852938122</v>
      </c>
      <c r="D12">
        <v>4.0476682132441918E-2</v>
      </c>
      <c r="E12">
        <f t="shared" si="0"/>
        <v>6.245087692316266E-2</v>
      </c>
      <c r="F12">
        <f t="shared" si="1"/>
        <v>0.54288527698045941</v>
      </c>
      <c r="G12">
        <f t="shared" si="2"/>
        <v>0.54288527698045941</v>
      </c>
      <c r="H12" t="str">
        <f t="shared" si="3"/>
        <v/>
      </c>
      <c r="J12">
        <v>0.72637473325177093</v>
      </c>
      <c r="K12">
        <f t="shared" si="4"/>
        <v>8.1463060926929523E-2</v>
      </c>
      <c r="L12">
        <f t="shared" si="5"/>
        <v>1.0125923528113774</v>
      </c>
      <c r="M12">
        <f t="shared" si="6"/>
        <v>1.0125923528113774</v>
      </c>
    </row>
    <row r="13" spans="1:13" x14ac:dyDescent="0.2">
      <c r="A13" s="2">
        <v>32629</v>
      </c>
      <c r="B13">
        <v>0.65949737872834058</v>
      </c>
      <c r="C13">
        <v>5.605633170507484E-2</v>
      </c>
      <c r="D13">
        <v>6.4760521360483075E-2</v>
      </c>
      <c r="E13">
        <f t="shared" si="0"/>
        <v>3.6969003820623229E-2</v>
      </c>
      <c r="F13">
        <f t="shared" si="1"/>
        <v>-0.42914289378803944</v>
      </c>
      <c r="G13">
        <f t="shared" si="2"/>
        <v>0.42914289378803944</v>
      </c>
      <c r="H13" t="str">
        <f t="shared" si="3"/>
        <v>yes</v>
      </c>
      <c r="J13">
        <v>0.72637473325177093</v>
      </c>
      <c r="K13">
        <f t="shared" si="4"/>
        <v>4.0717902989346529E-2</v>
      </c>
      <c r="L13">
        <f t="shared" si="5"/>
        <v>-0.3712542435738847</v>
      </c>
      <c r="M13">
        <f t="shared" si="6"/>
        <v>0.3712542435738847</v>
      </c>
    </row>
    <row r="14" spans="1:13" x14ac:dyDescent="0.2">
      <c r="A14" s="2">
        <v>32660</v>
      </c>
      <c r="B14">
        <v>0.60410169310927109</v>
      </c>
      <c r="C14">
        <v>-7.4437432222340658E-2</v>
      </c>
      <c r="D14">
        <v>-1.1104942840271764E-3</v>
      </c>
      <c r="E14">
        <f t="shared" si="0"/>
        <v>-4.4967778836222605E-2</v>
      </c>
      <c r="F14">
        <f t="shared" si="1"/>
        <v>39.493480680646293</v>
      </c>
      <c r="G14">
        <f t="shared" si="2"/>
        <v>39.493480680646293</v>
      </c>
      <c r="H14" t="str">
        <f t="shared" si="3"/>
        <v/>
      </c>
      <c r="J14">
        <v>0.72637473325177093</v>
      </c>
      <c r="K14">
        <f t="shared" si="4"/>
        <v>-5.4069469974449474E-2</v>
      </c>
      <c r="L14">
        <f t="shared" si="5"/>
        <v>47.689552708338184</v>
      </c>
      <c r="M14">
        <f t="shared" si="6"/>
        <v>47.689552708338184</v>
      </c>
    </row>
    <row r="15" spans="1:13" x14ac:dyDescent="0.2">
      <c r="A15" s="2">
        <v>32690</v>
      </c>
      <c r="B15">
        <v>0.61140795035139484</v>
      </c>
      <c r="C15">
        <v>-4.5171671049431081E-2</v>
      </c>
      <c r="D15">
        <v>-2.8742468865654094E-2</v>
      </c>
      <c r="E15">
        <f t="shared" si="0"/>
        <v>-2.7618318810280099E-2</v>
      </c>
      <c r="F15">
        <f t="shared" si="1"/>
        <v>-3.9111116746039211E-2</v>
      </c>
      <c r="G15">
        <f t="shared" si="2"/>
        <v>3.9111116746039211E-2</v>
      </c>
      <c r="H15" t="str">
        <f t="shared" si="3"/>
        <v>yes</v>
      </c>
      <c r="J15">
        <v>0.72637473325177093</v>
      </c>
      <c r="K15">
        <f t="shared" si="4"/>
        <v>-3.2811560509067243E-2</v>
      </c>
      <c r="L15">
        <f t="shared" si="5"/>
        <v>0.14157070718011713</v>
      </c>
      <c r="M15">
        <f t="shared" si="6"/>
        <v>0.14157070718011713</v>
      </c>
    </row>
    <row r="16" spans="1:13" x14ac:dyDescent="0.2">
      <c r="A16" s="2">
        <v>32721</v>
      </c>
      <c r="B16">
        <v>0.59343879007058142</v>
      </c>
      <c r="C16">
        <v>1.2521235428846172E-2</v>
      </c>
      <c r="D16">
        <v>-1.7883372474401363E-2</v>
      </c>
      <c r="E16">
        <f t="shared" si="0"/>
        <v>7.4305868030833701E-3</v>
      </c>
      <c r="F16">
        <f t="shared" si="1"/>
        <v>-1.4155025464978526</v>
      </c>
      <c r="G16">
        <f t="shared" si="2"/>
        <v>1.4155025464978526</v>
      </c>
      <c r="H16" t="str">
        <f t="shared" si="3"/>
        <v>yes</v>
      </c>
      <c r="J16">
        <v>0.72637473325177093</v>
      </c>
      <c r="K16">
        <f t="shared" si="4"/>
        <v>9.0951090446107618E-3</v>
      </c>
      <c r="L16">
        <f t="shared" si="5"/>
        <v>-1.5085790757660329</v>
      </c>
      <c r="M16">
        <f t="shared" si="6"/>
        <v>1.5085790757660329</v>
      </c>
    </row>
    <row r="17" spans="1:15" x14ac:dyDescent="0.2">
      <c r="A17" s="2">
        <v>32752</v>
      </c>
      <c r="B17">
        <v>0.59052953875501057</v>
      </c>
      <c r="C17">
        <v>-3.7311950843479609E-2</v>
      </c>
      <c r="D17">
        <v>-2.1177262011307273E-2</v>
      </c>
      <c r="E17">
        <f t="shared" si="0"/>
        <v>-2.203380912164964E-2</v>
      </c>
      <c r="F17">
        <f t="shared" si="1"/>
        <v>4.0446546389473113E-2</v>
      </c>
      <c r="G17">
        <f t="shared" si="2"/>
        <v>4.0446546389473113E-2</v>
      </c>
      <c r="H17" t="str">
        <f t="shared" si="3"/>
        <v/>
      </c>
      <c r="J17">
        <v>0.72637473325177093</v>
      </c>
      <c r="K17">
        <f t="shared" si="4"/>
        <v>-2.7102458341035692E-2</v>
      </c>
      <c r="L17">
        <f t="shared" si="5"/>
        <v>0.27979048125129452</v>
      </c>
      <c r="M17">
        <f t="shared" si="6"/>
        <v>0.27979048125129452</v>
      </c>
    </row>
    <row r="18" spans="1:15" x14ac:dyDescent="0.2">
      <c r="A18" s="2">
        <v>32782</v>
      </c>
      <c r="B18">
        <v>0.61855783921208807</v>
      </c>
      <c r="C18">
        <v>4.1196412832771291E-2</v>
      </c>
      <c r="D18">
        <v>6.5185416002419535E-3</v>
      </c>
      <c r="E18">
        <f t="shared" si="0"/>
        <v>2.5482364105128146E-2</v>
      </c>
      <c r="F18">
        <f t="shared" si="1"/>
        <v>2.9092124692710866</v>
      </c>
      <c r="G18">
        <f t="shared" si="2"/>
        <v>2.9092124692710866</v>
      </c>
      <c r="H18" t="str">
        <f t="shared" si="3"/>
        <v/>
      </c>
      <c r="J18">
        <v>0.72637473325177093</v>
      </c>
      <c r="K18">
        <f t="shared" si="4"/>
        <v>2.992403338233408E-2</v>
      </c>
      <c r="L18">
        <f t="shared" si="5"/>
        <v>3.5906025024406332</v>
      </c>
      <c r="M18">
        <f t="shared" si="6"/>
        <v>3.5906025024406332</v>
      </c>
    </row>
    <row r="19" spans="1:15" x14ac:dyDescent="0.2">
      <c r="A19" s="2">
        <v>32813</v>
      </c>
      <c r="B19">
        <v>0.48181334840375617</v>
      </c>
      <c r="C19">
        <v>6.6569386131643357E-2</v>
      </c>
      <c r="D19">
        <v>2.7957557635053767E-2</v>
      </c>
      <c r="E19">
        <f t="shared" si="0"/>
        <v>3.2074018833269657E-2</v>
      </c>
      <c r="F19">
        <f t="shared" si="1"/>
        <v>0.14723965705268136</v>
      </c>
      <c r="G19">
        <f t="shared" si="2"/>
        <v>0.14723965705268136</v>
      </c>
      <c r="H19" t="str">
        <f t="shared" si="3"/>
        <v/>
      </c>
      <c r="J19">
        <v>0.72637473325177093</v>
      </c>
      <c r="K19">
        <f t="shared" si="4"/>
        <v>4.8354320094106583E-2</v>
      </c>
      <c r="L19">
        <f t="shared" si="5"/>
        <v>0.72956167077623868</v>
      </c>
      <c r="M19">
        <f t="shared" si="6"/>
        <v>0.72956167077623868</v>
      </c>
    </row>
    <row r="20" spans="1:15" x14ac:dyDescent="0.2">
      <c r="A20" s="2">
        <v>32843</v>
      </c>
      <c r="B20">
        <v>0.49262138475005868</v>
      </c>
      <c r="C20">
        <v>6.8472426807599362E-3</v>
      </c>
      <c r="D20">
        <v>8.0091961317772607E-3</v>
      </c>
      <c r="E20">
        <f t="shared" si="0"/>
        <v>3.3730981711156639E-3</v>
      </c>
      <c r="F20">
        <f t="shared" si="1"/>
        <v>-0.57884685109251222</v>
      </c>
      <c r="G20">
        <f t="shared" si="2"/>
        <v>0.57884685109251222</v>
      </c>
      <c r="H20" t="str">
        <f t="shared" si="3"/>
        <v>yes</v>
      </c>
      <c r="J20">
        <v>0.72637473325177093</v>
      </c>
      <c r="K20">
        <f t="shared" si="4"/>
        <v>4.9736640757471395E-3</v>
      </c>
      <c r="L20">
        <f t="shared" si="5"/>
        <v>-0.3790058335550498</v>
      </c>
      <c r="M20">
        <f t="shared" si="6"/>
        <v>0.3790058335550498</v>
      </c>
    </row>
    <row r="21" spans="1:15" x14ac:dyDescent="0.2">
      <c r="A21" s="2">
        <v>32874</v>
      </c>
      <c r="B21">
        <v>0.49681263927197206</v>
      </c>
      <c r="C21">
        <v>3.6292869122993718E-2</v>
      </c>
      <c r="D21">
        <v>5.2716782172404206E-2</v>
      </c>
      <c r="E21">
        <f t="shared" si="0"/>
        <v>1.803075609574677E-2</v>
      </c>
      <c r="F21">
        <f t="shared" si="1"/>
        <v>-0.65796933438047789</v>
      </c>
      <c r="G21">
        <f t="shared" si="2"/>
        <v>0.65796933438047789</v>
      </c>
      <c r="H21" t="str">
        <f t="shared" si="3"/>
        <v>yes</v>
      </c>
      <c r="J21">
        <v>0.72637473325177093</v>
      </c>
      <c r="K21">
        <f t="shared" si="4"/>
        <v>2.6362223128155997E-2</v>
      </c>
      <c r="L21">
        <f t="shared" si="5"/>
        <v>-0.4999273088797157</v>
      </c>
      <c r="M21">
        <f t="shared" si="6"/>
        <v>0.4999273088797157</v>
      </c>
    </row>
    <row r="22" spans="1:15" x14ac:dyDescent="0.2">
      <c r="A22" s="2">
        <v>32905</v>
      </c>
      <c r="B22">
        <v>0.28480491256043794</v>
      </c>
      <c r="C22">
        <v>5.5444514687130603E-2</v>
      </c>
      <c r="D22">
        <v>-8.1411575836997738E-3</v>
      </c>
      <c r="E22">
        <f t="shared" si="0"/>
        <v>1.5790870157424149E-2</v>
      </c>
      <c r="F22">
        <f t="shared" si="1"/>
        <v>-2.9396345046852583</v>
      </c>
      <c r="G22">
        <f t="shared" si="2"/>
        <v>2.9396345046852583</v>
      </c>
      <c r="H22" t="str">
        <f t="shared" si="3"/>
        <v/>
      </c>
      <c r="J22">
        <v>0.72637473325177093</v>
      </c>
      <c r="K22">
        <f t="shared" si="4"/>
        <v>4.0273494566138386E-2</v>
      </c>
      <c r="L22">
        <f t="shared" si="5"/>
        <v>-5.9469002598320877</v>
      </c>
      <c r="M22">
        <f t="shared" si="6"/>
        <v>5.9469002598320877</v>
      </c>
    </row>
    <row r="23" spans="1:15" x14ac:dyDescent="0.2">
      <c r="A23" s="2">
        <v>32933</v>
      </c>
      <c r="B23">
        <v>0.25055117774827518</v>
      </c>
      <c r="C23">
        <v>-5.4453127595114705E-2</v>
      </c>
      <c r="D23">
        <v>4.3195198042135084E-2</v>
      </c>
      <c r="E23">
        <f t="shared" si="0"/>
        <v>-1.3643295251033092E-2</v>
      </c>
      <c r="F23">
        <f t="shared" si="1"/>
        <v>-1.3158521286955238</v>
      </c>
      <c r="G23">
        <f t="shared" si="2"/>
        <v>1.3158521286955238</v>
      </c>
      <c r="H23" t="str">
        <f t="shared" si="3"/>
        <v>yes</v>
      </c>
      <c r="J23">
        <v>0.72637473325177093</v>
      </c>
      <c r="K23">
        <f t="shared" si="4"/>
        <v>-3.9553376031626092E-2</v>
      </c>
      <c r="L23">
        <f t="shared" si="5"/>
        <v>-1.9156891928830482</v>
      </c>
      <c r="M23">
        <f t="shared" si="6"/>
        <v>1.9156891928830482</v>
      </c>
    </row>
    <row r="24" spans="1:15" x14ac:dyDescent="0.2">
      <c r="A24" s="2">
        <v>32964</v>
      </c>
      <c r="B24">
        <v>0.33478360284953668</v>
      </c>
      <c r="C24">
        <v>-7.6066918574538026E-2</v>
      </c>
      <c r="D24">
        <v>-4.7564402152799216E-2</v>
      </c>
      <c r="E24">
        <f t="shared" si="0"/>
        <v>-2.5465957058046183E-2</v>
      </c>
      <c r="F24">
        <f t="shared" si="1"/>
        <v>-0.46460050152133608</v>
      </c>
      <c r="G24">
        <f t="shared" si="2"/>
        <v>0.46460050152133608</v>
      </c>
      <c r="H24" t="str">
        <f t="shared" si="3"/>
        <v>yes</v>
      </c>
      <c r="J24">
        <v>0.72637473325177093</v>
      </c>
      <c r="K24">
        <f t="shared" si="4"/>
        <v>-5.5253087688864236E-2</v>
      </c>
      <c r="L24">
        <f t="shared" si="5"/>
        <v>0.16164789607499633</v>
      </c>
      <c r="M24">
        <f t="shared" si="6"/>
        <v>0.16164789607499633</v>
      </c>
    </row>
    <row r="25" spans="1:15" x14ac:dyDescent="0.2">
      <c r="A25" s="2">
        <v>32994</v>
      </c>
      <c r="B25">
        <v>0.39699253666881384</v>
      </c>
      <c r="C25">
        <v>-0.10095709098992983</v>
      </c>
      <c r="D25">
        <v>-8.4476899300465952E-2</v>
      </c>
      <c r="E25">
        <f t="shared" si="0"/>
        <v>-4.0079211646796495E-2</v>
      </c>
      <c r="F25">
        <f t="shared" si="1"/>
        <v>-0.52556010011395593</v>
      </c>
      <c r="G25">
        <f t="shared" si="2"/>
        <v>0.52556010011395593</v>
      </c>
      <c r="H25" t="str">
        <f t="shared" si="3"/>
        <v>yes</v>
      </c>
      <c r="J25">
        <v>0.72637473325177093</v>
      </c>
      <c r="K25">
        <f t="shared" si="4"/>
        <v>-7.3332680037685047E-2</v>
      </c>
      <c r="L25">
        <f t="shared" si="5"/>
        <v>-0.13192031614635075</v>
      </c>
      <c r="M25">
        <f t="shared" si="6"/>
        <v>0.13192031614635075</v>
      </c>
    </row>
    <row r="26" spans="1:15" x14ac:dyDescent="0.2">
      <c r="A26" s="2">
        <v>33025</v>
      </c>
      <c r="B26">
        <v>0.44320463360488455</v>
      </c>
      <c r="C26">
        <v>3.5959404665082124E-3</v>
      </c>
      <c r="D26">
        <v>-3.6389703399905562E-2</v>
      </c>
      <c r="E26">
        <f t="shared" si="0"/>
        <v>1.5937374769237499E-3</v>
      </c>
      <c r="F26">
        <f t="shared" si="1"/>
        <v>-1.0437963854612755</v>
      </c>
      <c r="G26">
        <f t="shared" si="2"/>
        <v>1.0437963854612755</v>
      </c>
      <c r="H26" t="str">
        <f t="shared" si="3"/>
        <v>yes</v>
      </c>
      <c r="J26">
        <v>0.72637473325177093</v>
      </c>
      <c r="K26">
        <f t="shared" si="4"/>
        <v>2.6120002971491514E-3</v>
      </c>
      <c r="L26">
        <f t="shared" si="5"/>
        <v>-1.0717785541817835</v>
      </c>
      <c r="M26">
        <f t="shared" si="6"/>
        <v>1.0717785541817835</v>
      </c>
    </row>
    <row r="27" spans="1:15" x14ac:dyDescent="0.2">
      <c r="A27" s="2">
        <v>33055</v>
      </c>
      <c r="B27">
        <v>0.46334366986664044</v>
      </c>
      <c r="C27">
        <v>-6.4907508272084954E-2</v>
      </c>
      <c r="D27">
        <v>-4.8728399554360383E-2</v>
      </c>
      <c r="E27">
        <f t="shared" si="0"/>
        <v>-3.0074483084687166E-2</v>
      </c>
      <c r="F27">
        <f t="shared" si="1"/>
        <v>-0.38281405997878709</v>
      </c>
      <c r="G27">
        <f t="shared" si="2"/>
        <v>0.38281405997878709</v>
      </c>
      <c r="H27" t="str">
        <f t="shared" si="3"/>
        <v>yes</v>
      </c>
      <c r="J27">
        <v>0.72637473325177093</v>
      </c>
      <c r="K27">
        <f t="shared" si="4"/>
        <v>-4.7147174007172825E-2</v>
      </c>
      <c r="L27">
        <f t="shared" si="5"/>
        <v>-3.2449773882345052E-2</v>
      </c>
      <c r="M27">
        <f t="shared" si="6"/>
        <v>3.2449773882345052E-2</v>
      </c>
    </row>
    <row r="28" spans="1:15" x14ac:dyDescent="0.2">
      <c r="A28" s="2">
        <v>33086</v>
      </c>
      <c r="B28">
        <v>0.5017439879811938</v>
      </c>
      <c r="C28">
        <v>0.11473551979174713</v>
      </c>
      <c r="D28">
        <v>6.1006024620554884E-2</v>
      </c>
      <c r="E28">
        <f t="shared" si="0"/>
        <v>5.7567857263406394E-2</v>
      </c>
      <c r="F28">
        <f t="shared" si="1"/>
        <v>-5.6357833157187259E-2</v>
      </c>
      <c r="G28">
        <f t="shared" si="2"/>
        <v>5.6357833157187259E-2</v>
      </c>
      <c r="H28" t="str">
        <f t="shared" si="3"/>
        <v>yes</v>
      </c>
      <c r="J28">
        <v>0.72637473325177093</v>
      </c>
      <c r="K28">
        <f t="shared" si="4"/>
        <v>8.3340982583233608E-2</v>
      </c>
      <c r="L28">
        <f t="shared" si="5"/>
        <v>0.36611069319133049</v>
      </c>
      <c r="M28">
        <f t="shared" si="6"/>
        <v>0.36611069319133049</v>
      </c>
    </row>
    <row r="29" spans="1:15" x14ac:dyDescent="0.2">
      <c r="A29" s="2">
        <v>33117</v>
      </c>
      <c r="B29">
        <v>0.67399936615377398</v>
      </c>
      <c r="C29">
        <v>0.44269467048431027</v>
      </c>
      <c r="D29">
        <v>0.31417368789875727</v>
      </c>
      <c r="E29">
        <f t="shared" si="0"/>
        <v>0.29837592730607898</v>
      </c>
      <c r="F29">
        <f t="shared" si="1"/>
        <v>-5.0283525327458771E-2</v>
      </c>
      <c r="G29">
        <f t="shared" si="2"/>
        <v>5.0283525327458771E-2</v>
      </c>
      <c r="H29" t="str">
        <f t="shared" si="3"/>
        <v>yes</v>
      </c>
      <c r="J29">
        <v>0.72637473325177093</v>
      </c>
      <c r="K29">
        <f t="shared" si="4"/>
        <v>0.32156222318502148</v>
      </c>
      <c r="L29">
        <f t="shared" si="5"/>
        <v>2.3517358616757144E-2</v>
      </c>
      <c r="M29">
        <f t="shared" si="6"/>
        <v>2.3517358616757144E-2</v>
      </c>
    </row>
    <row r="30" spans="1:15" x14ac:dyDescent="0.2">
      <c r="A30" s="2">
        <v>33147</v>
      </c>
      <c r="B30">
        <v>0.77196227903011894</v>
      </c>
      <c r="C30">
        <v>0.24868653035268856</v>
      </c>
      <c r="D30">
        <v>0.30162189326589062</v>
      </c>
      <c r="E30">
        <f t="shared" si="0"/>
        <v>0.19197662073515431</v>
      </c>
      <c r="F30">
        <f t="shared" si="1"/>
        <v>-0.36351894533756551</v>
      </c>
      <c r="G30">
        <f t="shared" si="2"/>
        <v>0.36351894533756551</v>
      </c>
      <c r="H30" t="str">
        <f t="shared" si="3"/>
        <v>yes</v>
      </c>
      <c r="J30">
        <v>0.72637473325177093</v>
      </c>
      <c r="K30">
        <f t="shared" si="4"/>
        <v>0.18063961214824259</v>
      </c>
      <c r="L30">
        <f t="shared" si="5"/>
        <v>-0.40110576791253599</v>
      </c>
      <c r="M30">
        <f t="shared" si="6"/>
        <v>0.40110576791253599</v>
      </c>
      <c r="N30" t="s">
        <v>8</v>
      </c>
    </row>
    <row r="31" spans="1:15" ht="13.5" thickBot="1" x14ac:dyDescent="0.25">
      <c r="A31" s="2">
        <v>33178</v>
      </c>
      <c r="B31">
        <v>0.76382863383273025</v>
      </c>
      <c r="C31">
        <v>2.6014959221844394E-2</v>
      </c>
      <c r="D31">
        <v>0.11858839499998282</v>
      </c>
      <c r="E31">
        <f t="shared" si="0"/>
        <v>1.987097076163559E-2</v>
      </c>
      <c r="F31">
        <f t="shared" si="1"/>
        <v>-0.83243747618273722</v>
      </c>
      <c r="G31">
        <f t="shared" si="2"/>
        <v>0.83243747618273722</v>
      </c>
      <c r="H31" t="str">
        <f t="shared" si="3"/>
        <v>yes</v>
      </c>
      <c r="J31">
        <v>0.72637473325177093</v>
      </c>
      <c r="K31">
        <f t="shared" si="4"/>
        <v>1.8896609065322919E-2</v>
      </c>
      <c r="L31">
        <f t="shared" si="5"/>
        <v>-0.84065380878689133</v>
      </c>
      <c r="M31">
        <f t="shared" si="6"/>
        <v>0.84065380878689133</v>
      </c>
    </row>
    <row r="32" spans="1:15" x14ac:dyDescent="0.2">
      <c r="A32" s="2">
        <v>33208</v>
      </c>
      <c r="B32">
        <v>0.75683198583036948</v>
      </c>
      <c r="C32">
        <v>-8.9258503332472594E-2</v>
      </c>
      <c r="D32">
        <v>-4.1541906209645672E-2</v>
      </c>
      <c r="E32">
        <f t="shared" si="0"/>
        <v>-6.7553690329361885E-2</v>
      </c>
      <c r="F32">
        <f t="shared" si="1"/>
        <v>0.62615769214934336</v>
      </c>
      <c r="G32">
        <f t="shared" si="2"/>
        <v>0.62615769214934336</v>
      </c>
      <c r="H32" t="str">
        <f t="shared" si="3"/>
        <v/>
      </c>
      <c r="J32">
        <v>0.72637473325177093</v>
      </c>
      <c r="K32">
        <f t="shared" si="4"/>
        <v>-6.4835121548577082E-2</v>
      </c>
      <c r="L32">
        <f t="shared" si="5"/>
        <v>0.56071609283839086</v>
      </c>
      <c r="M32">
        <f t="shared" si="6"/>
        <v>0.56071609283839086</v>
      </c>
      <c r="N32" s="9" t="s">
        <v>9</v>
      </c>
      <c r="O32" s="9"/>
    </row>
    <row r="33" spans="1:22" x14ac:dyDescent="0.2">
      <c r="A33" s="2">
        <v>33239</v>
      </c>
      <c r="B33">
        <v>0.77392232219380852</v>
      </c>
      <c r="C33">
        <v>-0.16531705337404187</v>
      </c>
      <c r="D33">
        <v>-0.13610674488491639</v>
      </c>
      <c r="E33">
        <f t="shared" si="0"/>
        <v>-0.12794255784547628</v>
      </c>
      <c r="F33">
        <f t="shared" si="1"/>
        <v>-5.9983706511703358E-2</v>
      </c>
      <c r="G33">
        <f t="shared" si="2"/>
        <v>5.9983706511703358E-2</v>
      </c>
      <c r="H33" t="str">
        <f t="shared" si="3"/>
        <v>yes</v>
      </c>
      <c r="J33">
        <v>0.72637473325177093</v>
      </c>
      <c r="K33">
        <f t="shared" si="4"/>
        <v>-0.12008213054653845</v>
      </c>
      <c r="L33">
        <f t="shared" si="5"/>
        <v>-0.11773563721568234</v>
      </c>
      <c r="M33">
        <f t="shared" si="6"/>
        <v>0.11773563721568234</v>
      </c>
      <c r="N33" s="6" t="s">
        <v>10</v>
      </c>
      <c r="O33" s="6">
        <v>0.85627902110404741</v>
      </c>
    </row>
    <row r="34" spans="1:22" x14ac:dyDescent="0.2">
      <c r="A34" s="2">
        <v>33270</v>
      </c>
      <c r="B34">
        <v>0.79542891022231343</v>
      </c>
      <c r="C34">
        <v>-0.1737095174229992</v>
      </c>
      <c r="D34">
        <v>-0.14579408523631701</v>
      </c>
      <c r="E34">
        <f t="shared" si="0"/>
        <v>-0.13817357213902023</v>
      </c>
      <c r="F34">
        <f t="shared" si="1"/>
        <v>-5.2269014102627825E-2</v>
      </c>
      <c r="G34">
        <f t="shared" si="2"/>
        <v>5.2269014102627825E-2</v>
      </c>
      <c r="H34" t="str">
        <f t="shared" si="3"/>
        <v>yes</v>
      </c>
      <c r="J34">
        <v>0.72637473325177093</v>
      </c>
      <c r="K34">
        <f t="shared" si="4"/>
        <v>-0.12617820438142491</v>
      </c>
      <c r="L34">
        <f t="shared" si="5"/>
        <v>-0.13454510738962289</v>
      </c>
      <c r="M34">
        <f t="shared" si="6"/>
        <v>0.13454510738962289</v>
      </c>
      <c r="N34" s="6" t="s">
        <v>11</v>
      </c>
      <c r="O34" s="6">
        <v>0.73321376198290567</v>
      </c>
    </row>
    <row r="35" spans="1:22" x14ac:dyDescent="0.2">
      <c r="A35" s="2">
        <v>33298</v>
      </c>
      <c r="B35">
        <v>0.86214202408930551</v>
      </c>
      <c r="C35">
        <v>-0.19729704618315644</v>
      </c>
      <c r="D35">
        <v>-0.25687772496623479</v>
      </c>
      <c r="E35">
        <f t="shared" si="0"/>
        <v>-0.17009807474318769</v>
      </c>
      <c r="F35">
        <f t="shared" si="1"/>
        <v>-0.33782473834371518</v>
      </c>
      <c r="G35">
        <f t="shared" si="2"/>
        <v>0.33782473834371518</v>
      </c>
      <c r="H35" t="str">
        <f t="shared" si="3"/>
        <v>yes</v>
      </c>
      <c r="J35">
        <v>0.72637473325177093</v>
      </c>
      <c r="K35">
        <f t="shared" si="4"/>
        <v>-0.14331158929265259</v>
      </c>
      <c r="L35">
        <f t="shared" si="5"/>
        <v>-0.44210192101518286</v>
      </c>
      <c r="M35">
        <f t="shared" si="6"/>
        <v>0.44210192101518286</v>
      </c>
      <c r="N35" s="6" t="s">
        <v>12</v>
      </c>
      <c r="O35" s="6">
        <v>0.73119265411913981</v>
      </c>
    </row>
    <row r="36" spans="1:22" x14ac:dyDescent="0.2">
      <c r="A36" s="2">
        <v>33329</v>
      </c>
      <c r="B36">
        <v>0.86522919793329445</v>
      </c>
      <c r="C36">
        <v>4.8276241613579808E-3</v>
      </c>
      <c r="D36">
        <v>-8.9105618592744629E-2</v>
      </c>
      <c r="E36">
        <f t="shared" si="0"/>
        <v>4.1770013810551593E-3</v>
      </c>
      <c r="F36">
        <f t="shared" si="1"/>
        <v>-1.0468769696796121</v>
      </c>
      <c r="G36">
        <f t="shared" si="2"/>
        <v>1.0468769696796121</v>
      </c>
      <c r="H36" t="str">
        <f t="shared" si="3"/>
        <v>yes</v>
      </c>
      <c r="J36">
        <v>0.72637473325177093</v>
      </c>
      <c r="K36">
        <f t="shared" si="4"/>
        <v>3.5066642124462078E-3</v>
      </c>
      <c r="L36">
        <f t="shared" si="5"/>
        <v>-1.0393540190599353</v>
      </c>
      <c r="M36">
        <f t="shared" si="6"/>
        <v>1.0393540190599353</v>
      </c>
      <c r="N36" s="6" t="s">
        <v>13</v>
      </c>
      <c r="O36" s="6">
        <v>3.80777007330724E-2</v>
      </c>
    </row>
    <row r="37" spans="1:22" ht="13.5" thickBot="1" x14ac:dyDescent="0.25">
      <c r="A37" s="2">
        <v>33359</v>
      </c>
      <c r="B37">
        <v>0.86796453526971551</v>
      </c>
      <c r="C37">
        <v>-1.6083451220379038E-3</v>
      </c>
      <c r="D37">
        <v>-1.1441648845455247E-3</v>
      </c>
      <c r="E37">
        <f t="shared" si="0"/>
        <v>-1.395986526402943E-3</v>
      </c>
      <c r="F37">
        <f t="shared" si="1"/>
        <v>0.22009209097292362</v>
      </c>
      <c r="G37">
        <f t="shared" si="2"/>
        <v>0.22009209097292362</v>
      </c>
      <c r="H37" t="str">
        <f t="shared" si="3"/>
        <v/>
      </c>
      <c r="J37">
        <v>0.72637473325177093</v>
      </c>
      <c r="K37">
        <f t="shared" si="4"/>
        <v>-1.1682612589970693E-3</v>
      </c>
      <c r="L37">
        <f t="shared" si="5"/>
        <v>2.1060228973130844E-2</v>
      </c>
      <c r="M37">
        <f t="shared" si="6"/>
        <v>2.1060228973130844E-2</v>
      </c>
      <c r="N37" s="7" t="s">
        <v>14</v>
      </c>
      <c r="O37" s="7">
        <v>134</v>
      </c>
    </row>
    <row r="38" spans="1:22" x14ac:dyDescent="0.2">
      <c r="A38" s="2">
        <v>33390</v>
      </c>
      <c r="B38">
        <v>0.86574015381409974</v>
      </c>
      <c r="C38">
        <v>-3.2504337901623922E-3</v>
      </c>
      <c r="D38">
        <v>2.8218576649502489E-2</v>
      </c>
      <c r="E38">
        <f t="shared" si="0"/>
        <v>-2.8140310494577368E-3</v>
      </c>
      <c r="F38">
        <f t="shared" si="1"/>
        <v>-1.0997226431513636</v>
      </c>
      <c r="G38">
        <f t="shared" si="2"/>
        <v>1.0997226431513636</v>
      </c>
      <c r="H38" t="str">
        <f t="shared" si="3"/>
        <v>yes</v>
      </c>
      <c r="J38">
        <v>0.72637473325177093</v>
      </c>
      <c r="K38">
        <f t="shared" si="4"/>
        <v>-2.3610329772817502E-3</v>
      </c>
      <c r="L38">
        <f t="shared" si="5"/>
        <v>-1.0836694567060448</v>
      </c>
      <c r="M38">
        <f t="shared" si="6"/>
        <v>1.0836694567060448</v>
      </c>
    </row>
    <row r="39" spans="1:22" ht="13.5" thickBot="1" x14ac:dyDescent="0.25">
      <c r="A39" s="2">
        <v>33420</v>
      </c>
      <c r="B39">
        <v>0.85785593713193664</v>
      </c>
      <c r="C39">
        <v>-5.6141193669405016E-2</v>
      </c>
      <c r="D39">
        <v>3.3333364197584386E-3</v>
      </c>
      <c r="E39">
        <f t="shared" si="0"/>
        <v>-4.8161056306972989E-2</v>
      </c>
      <c r="F39">
        <f t="shared" si="1"/>
        <v>-15.448303514009888</v>
      </c>
      <c r="G39">
        <f t="shared" si="2"/>
        <v>15.448303514009888</v>
      </c>
      <c r="H39" t="str">
        <f t="shared" si="3"/>
        <v/>
      </c>
      <c r="J39">
        <v>0.72637473325177093</v>
      </c>
      <c r="K39">
        <f t="shared" si="4"/>
        <v>-4.0779544576050077E-2</v>
      </c>
      <c r="L39">
        <f t="shared" si="5"/>
        <v>-13.233852045154595</v>
      </c>
      <c r="M39">
        <f t="shared" si="6"/>
        <v>13.233852045154595</v>
      </c>
      <c r="N39" t="s">
        <v>15</v>
      </c>
    </row>
    <row r="40" spans="1:22" x14ac:dyDescent="0.2">
      <c r="A40" s="2">
        <v>33451</v>
      </c>
      <c r="B40">
        <v>0.86432874141659344</v>
      </c>
      <c r="C40">
        <v>6.6143757019711702E-2</v>
      </c>
      <c r="D40">
        <v>2.7354003082042486E-2</v>
      </c>
      <c r="E40">
        <f t="shared" si="0"/>
        <v>5.716995025741238E-2</v>
      </c>
      <c r="F40">
        <f t="shared" si="1"/>
        <v>1.0900030641198415</v>
      </c>
      <c r="G40">
        <f t="shared" si="2"/>
        <v>1.0900030641198415</v>
      </c>
      <c r="H40" t="str">
        <f t="shared" si="3"/>
        <v/>
      </c>
      <c r="J40">
        <v>0.72637473325177093</v>
      </c>
      <c r="K40">
        <f t="shared" si="4"/>
        <v>4.804515386146304E-2</v>
      </c>
      <c r="L40">
        <f t="shared" si="5"/>
        <v>0.75642130760027593</v>
      </c>
      <c r="M40">
        <f t="shared" si="6"/>
        <v>0.75642130760027593</v>
      </c>
      <c r="N40" s="8"/>
      <c r="O40" s="8" t="s">
        <v>20</v>
      </c>
      <c r="P40" s="8" t="s">
        <v>21</v>
      </c>
      <c r="Q40" s="8" t="s">
        <v>22</v>
      </c>
      <c r="R40" s="8" t="s">
        <v>23</v>
      </c>
      <c r="S40" s="8" t="s">
        <v>24</v>
      </c>
    </row>
    <row r="41" spans="1:22" x14ac:dyDescent="0.2">
      <c r="A41" s="2">
        <v>33482</v>
      </c>
      <c r="B41">
        <v>1.068451627017033</v>
      </c>
      <c r="C41">
        <v>1.6124693454981558E-2</v>
      </c>
      <c r="D41">
        <v>2.504793886917191E-2</v>
      </c>
      <c r="E41">
        <f t="shared" si="0"/>
        <v>1.7228454957125949E-2</v>
      </c>
      <c r="F41">
        <f t="shared" si="1"/>
        <v>-0.31218073282947434</v>
      </c>
      <c r="G41">
        <f t="shared" si="2"/>
        <v>0.31218073282947434</v>
      </c>
      <c r="H41" t="str">
        <f t="shared" si="3"/>
        <v>yes</v>
      </c>
      <c r="J41">
        <v>0.72637473325177093</v>
      </c>
      <c r="K41">
        <f t="shared" si="4"/>
        <v>1.1712569907128807E-2</v>
      </c>
      <c r="L41">
        <f t="shared" si="5"/>
        <v>-0.53239386408978306</v>
      </c>
      <c r="M41">
        <f t="shared" si="6"/>
        <v>0.53239386408978306</v>
      </c>
      <c r="N41" s="6" t="s">
        <v>16</v>
      </c>
      <c r="O41" s="6">
        <v>1</v>
      </c>
      <c r="P41" s="6">
        <v>0.52599612956197861</v>
      </c>
      <c r="Q41" s="6">
        <v>0.52599612956197861</v>
      </c>
      <c r="R41" s="6">
        <v>362.77814515882972</v>
      </c>
      <c r="S41" s="6">
        <v>1.0810099457681672E-39</v>
      </c>
    </row>
    <row r="42" spans="1:22" x14ac:dyDescent="0.2">
      <c r="A42" s="2">
        <v>33512</v>
      </c>
      <c r="B42">
        <v>0.98481673405026915</v>
      </c>
      <c r="C42">
        <v>3.757881350886929E-2</v>
      </c>
      <c r="D42">
        <v>3.770134086808348E-2</v>
      </c>
      <c r="E42">
        <f t="shared" si="0"/>
        <v>3.7008244389288791E-2</v>
      </c>
      <c r="F42">
        <f t="shared" si="1"/>
        <v>-1.8383868128717874E-2</v>
      </c>
      <c r="G42">
        <f t="shared" si="2"/>
        <v>1.8383868128717874E-2</v>
      </c>
      <c r="H42" t="str">
        <f t="shared" si="3"/>
        <v>yes</v>
      </c>
      <c r="J42">
        <v>0.72637473325177093</v>
      </c>
      <c r="K42">
        <f t="shared" si="4"/>
        <v>2.7296300638422977E-2</v>
      </c>
      <c r="L42">
        <f t="shared" si="5"/>
        <v>-0.27598594612503596</v>
      </c>
      <c r="M42">
        <f t="shared" si="6"/>
        <v>0.27598594612503596</v>
      </c>
      <c r="N42" s="6" t="s">
        <v>17</v>
      </c>
      <c r="O42" s="6">
        <v>132</v>
      </c>
      <c r="P42" s="6">
        <v>0.19138829069149971</v>
      </c>
      <c r="Q42" s="6">
        <v>1.449911293117422E-3</v>
      </c>
      <c r="R42" s="6"/>
      <c r="S42" s="6"/>
    </row>
    <row r="43" spans="1:22" ht="13.5" thickBot="1" x14ac:dyDescent="0.25">
      <c r="A43" s="2">
        <v>33543</v>
      </c>
      <c r="B43">
        <v>0.89376034950807115</v>
      </c>
      <c r="C43">
        <v>7.7812567147895306E-2</v>
      </c>
      <c r="D43">
        <v>5.5213628210286497E-2</v>
      </c>
      <c r="E43">
        <f t="shared" si="0"/>
        <v>6.954578721022317E-2</v>
      </c>
      <c r="F43">
        <f t="shared" si="1"/>
        <v>0.25957647531061073</v>
      </c>
      <c r="G43">
        <f t="shared" si="2"/>
        <v>0.25957647531061073</v>
      </c>
      <c r="H43" t="str">
        <f t="shared" si="3"/>
        <v/>
      </c>
      <c r="J43">
        <v>0.72637473325177093</v>
      </c>
      <c r="K43">
        <f t="shared" si="4"/>
        <v>5.6521082705687967E-2</v>
      </c>
      <c r="L43">
        <f t="shared" si="5"/>
        <v>2.3679923558399409E-2</v>
      </c>
      <c r="M43">
        <f t="shared" si="6"/>
        <v>2.3679923558399409E-2</v>
      </c>
      <c r="N43" s="7" t="s">
        <v>18</v>
      </c>
      <c r="O43" s="7">
        <v>133</v>
      </c>
      <c r="P43" s="7">
        <v>0.71738442025347826</v>
      </c>
      <c r="Q43" s="7"/>
      <c r="R43" s="7"/>
      <c r="S43" s="7"/>
    </row>
    <row r="44" spans="1:22" ht="13.5" thickBot="1" x14ac:dyDescent="0.25">
      <c r="A44" s="2">
        <v>33573</v>
      </c>
      <c r="B44">
        <v>0.90790828233096799</v>
      </c>
      <c r="C44">
        <v>-5.0012847599654062E-2</v>
      </c>
      <c r="D44">
        <v>1.8061327470354292E-2</v>
      </c>
      <c r="E44">
        <f t="shared" si="0"/>
        <v>-4.5407078558682396E-2</v>
      </c>
      <c r="F44">
        <f t="shared" si="1"/>
        <v>-3.5140499021023337</v>
      </c>
      <c r="G44">
        <f t="shared" si="2"/>
        <v>3.5140499021023337</v>
      </c>
      <c r="H44" t="str">
        <f t="shared" si="3"/>
        <v/>
      </c>
      <c r="J44">
        <v>0.72637473325177093</v>
      </c>
      <c r="K44">
        <f t="shared" si="4"/>
        <v>-3.632806883436019E-2</v>
      </c>
      <c r="L44">
        <f t="shared" si="5"/>
        <v>-3.0113731337848102</v>
      </c>
      <c r="M44">
        <f t="shared" si="6"/>
        <v>3.0113731337848102</v>
      </c>
    </row>
    <row r="45" spans="1:22" x14ac:dyDescent="0.2">
      <c r="A45" s="2">
        <v>33604</v>
      </c>
      <c r="B45">
        <v>0.90508092711975374</v>
      </c>
      <c r="C45">
        <v>-0.14292917948749914</v>
      </c>
      <c r="D45">
        <v>-0.10992421859792049</v>
      </c>
      <c r="E45">
        <f t="shared" si="0"/>
        <v>-0.12936247428301142</v>
      </c>
      <c r="F45">
        <f t="shared" si="1"/>
        <v>0.17683323959929115</v>
      </c>
      <c r="G45">
        <f t="shared" si="2"/>
        <v>0.17683323959929115</v>
      </c>
      <c r="H45" t="str">
        <f t="shared" si="3"/>
        <v/>
      </c>
      <c r="J45">
        <v>0.72637473325177093</v>
      </c>
      <c r="K45">
        <f t="shared" si="4"/>
        <v>-0.10382014462412668</v>
      </c>
      <c r="L45">
        <f t="shared" si="5"/>
        <v>-5.552983729746782E-2</v>
      </c>
      <c r="M45">
        <f t="shared" si="6"/>
        <v>5.552983729746782E-2</v>
      </c>
      <c r="N45" s="8"/>
      <c r="O45" s="8" t="s">
        <v>25</v>
      </c>
      <c r="P45" s="8" t="s">
        <v>13</v>
      </c>
      <c r="Q45" s="8" t="s">
        <v>26</v>
      </c>
      <c r="R45" s="8" t="s">
        <v>27</v>
      </c>
      <c r="S45" s="8" t="s">
        <v>28</v>
      </c>
      <c r="T45" s="8" t="s">
        <v>29</v>
      </c>
      <c r="U45" s="8" t="s">
        <v>30</v>
      </c>
      <c r="V45" s="8" t="s">
        <v>31</v>
      </c>
    </row>
    <row r="46" spans="1:22" x14ac:dyDescent="0.2">
      <c r="A46" s="2">
        <v>33635</v>
      </c>
      <c r="B46">
        <v>0.92527217022791908</v>
      </c>
      <c r="C46">
        <v>-7.352127092461881E-3</v>
      </c>
      <c r="D46">
        <v>-5.2899542482766661E-2</v>
      </c>
      <c r="E46">
        <f t="shared" si="0"/>
        <v>-6.8027185906336853E-3</v>
      </c>
      <c r="F46">
        <f t="shared" si="1"/>
        <v>-0.87140307323357591</v>
      </c>
      <c r="G46">
        <f t="shared" si="2"/>
        <v>0.87140307323357591</v>
      </c>
      <c r="H46" t="str">
        <f t="shared" si="3"/>
        <v>yes</v>
      </c>
      <c r="J46">
        <v>0.72637473325177093</v>
      </c>
      <c r="K46">
        <f t="shared" si="4"/>
        <v>-5.3403993556201167E-3</v>
      </c>
      <c r="L46">
        <f t="shared" si="5"/>
        <v>-0.8990463980409682</v>
      </c>
      <c r="M46">
        <f t="shared" si="6"/>
        <v>0.8990463980409682</v>
      </c>
      <c r="N46" s="6" t="s">
        <v>19</v>
      </c>
      <c r="O46" s="6">
        <v>5.5431041155814891E-4</v>
      </c>
      <c r="P46" s="6">
        <v>3.2918243501669593E-3</v>
      </c>
      <c r="Q46" s="6">
        <v>0.16839003318328166</v>
      </c>
      <c r="R46" s="6">
        <v>0.86653419031903045</v>
      </c>
      <c r="S46" s="6">
        <v>-5.9572355069091292E-3</v>
      </c>
      <c r="T46" s="6">
        <v>7.0658563300254277E-3</v>
      </c>
      <c r="U46" s="6">
        <v>-5.9572355069091292E-3</v>
      </c>
      <c r="V46" s="6">
        <v>7.0658563300254277E-3</v>
      </c>
    </row>
    <row r="47" spans="1:22" ht="13.5" thickBot="1" x14ac:dyDescent="0.25">
      <c r="A47" s="2">
        <v>33664</v>
      </c>
      <c r="B47">
        <v>0.58182961339318717</v>
      </c>
      <c r="C47">
        <v>-3.867793754172468E-3</v>
      </c>
      <c r="D47">
        <v>-1.8462062839735331E-2</v>
      </c>
      <c r="E47">
        <f t="shared" si="0"/>
        <v>-2.2503969446747512E-3</v>
      </c>
      <c r="F47">
        <f t="shared" si="1"/>
        <v>-0.87810696105793284</v>
      </c>
      <c r="G47">
        <f t="shared" si="2"/>
        <v>0.87810696105793284</v>
      </c>
      <c r="H47" t="str">
        <f t="shared" si="3"/>
        <v>yes</v>
      </c>
      <c r="J47">
        <v>0.72637473325177093</v>
      </c>
      <c r="K47">
        <f t="shared" si="4"/>
        <v>-2.809467656459892E-3</v>
      </c>
      <c r="L47">
        <f t="shared" si="5"/>
        <v>-0.84782482429790229</v>
      </c>
      <c r="M47">
        <f t="shared" si="6"/>
        <v>0.84782482429790229</v>
      </c>
      <c r="N47" s="7" t="s">
        <v>32</v>
      </c>
      <c r="O47" s="7">
        <v>0.72637473325177093</v>
      </c>
      <c r="P47" s="7">
        <v>3.8136441874063919E-2</v>
      </c>
      <c r="Q47" s="7">
        <v>19.046735813751116</v>
      </c>
      <c r="R47" s="7">
        <v>1.0810099457682164E-39</v>
      </c>
      <c r="S47" s="7">
        <v>0.65093717461735279</v>
      </c>
      <c r="T47" s="7">
        <v>0.80181229188618908</v>
      </c>
      <c r="U47" s="7">
        <v>0.65093717461735279</v>
      </c>
      <c r="V47" s="7">
        <v>0.80181229188618908</v>
      </c>
    </row>
    <row r="48" spans="1:22" x14ac:dyDescent="0.2">
      <c r="A48" s="2">
        <v>33695</v>
      </c>
      <c r="B48">
        <v>0.5979068131533114</v>
      </c>
      <c r="C48">
        <v>-2.353760514890265E-2</v>
      </c>
      <c r="D48">
        <v>1.3460663139545694E-2</v>
      </c>
      <c r="E48">
        <f t="shared" si="0"/>
        <v>-1.4073294483841358E-2</v>
      </c>
      <c r="F48">
        <f t="shared" si="1"/>
        <v>-2.0455127164200277</v>
      </c>
      <c r="G48">
        <f t="shared" si="2"/>
        <v>2.0455127164200277</v>
      </c>
      <c r="H48" t="str">
        <f t="shared" si="3"/>
        <v/>
      </c>
      <c r="J48">
        <v>0.72637473325177093</v>
      </c>
      <c r="K48">
        <f t="shared" si="4"/>
        <v>-1.7097121661419672E-2</v>
      </c>
      <c r="L48">
        <f t="shared" si="5"/>
        <v>-2.2701544852712741</v>
      </c>
      <c r="M48">
        <f t="shared" si="6"/>
        <v>2.2701544852712741</v>
      </c>
    </row>
    <row r="49" spans="1:13" x14ac:dyDescent="0.2">
      <c r="A49" s="2">
        <v>33725</v>
      </c>
      <c r="B49">
        <v>0.55510217172144061</v>
      </c>
      <c r="C49">
        <v>7.3398617745655162E-2</v>
      </c>
      <c r="D49">
        <v>2.5303880310698579E-2</v>
      </c>
      <c r="E49">
        <f t="shared" si="0"/>
        <v>4.0743732111965046E-2</v>
      </c>
      <c r="F49">
        <f t="shared" si="1"/>
        <v>0.61017723810282321</v>
      </c>
      <c r="G49">
        <f t="shared" si="2"/>
        <v>0.61017723810282321</v>
      </c>
      <c r="H49" t="str">
        <f t="shared" si="3"/>
        <v/>
      </c>
      <c r="J49">
        <v>0.72637473325177093</v>
      </c>
      <c r="K49">
        <f t="shared" si="4"/>
        <v>5.3314901386048968E-2</v>
      </c>
      <c r="L49">
        <f t="shared" si="5"/>
        <v>1.1069852027203599</v>
      </c>
      <c r="M49">
        <f t="shared" si="6"/>
        <v>1.1069852027203599</v>
      </c>
    </row>
    <row r="50" spans="1:13" x14ac:dyDescent="0.2">
      <c r="A50" s="2">
        <v>33756</v>
      </c>
      <c r="B50">
        <v>0.57039029366224503</v>
      </c>
      <c r="C50">
        <v>4.9816960847036296E-2</v>
      </c>
      <c r="D50">
        <v>4.4617065488806694E-2</v>
      </c>
      <c r="E50">
        <f t="shared" si="0"/>
        <v>2.8415110926901594E-2</v>
      </c>
      <c r="F50">
        <f t="shared" si="1"/>
        <v>-0.36313357645562244</v>
      </c>
      <c r="G50">
        <f t="shared" si="2"/>
        <v>0.36313357645562244</v>
      </c>
      <c r="H50" t="str">
        <f t="shared" si="3"/>
        <v>yes</v>
      </c>
      <c r="J50">
        <v>0.72637473325177093</v>
      </c>
      <c r="K50">
        <f t="shared" si="4"/>
        <v>3.6185781646679904E-2</v>
      </c>
      <c r="L50">
        <f t="shared" si="5"/>
        <v>-0.18896993223908884</v>
      </c>
      <c r="M50">
        <f t="shared" si="6"/>
        <v>0.18896993223908884</v>
      </c>
    </row>
    <row r="51" spans="1:13" x14ac:dyDescent="0.2">
      <c r="A51" s="2">
        <v>33786</v>
      </c>
      <c r="B51">
        <v>0.64883350123272698</v>
      </c>
      <c r="C51">
        <v>5.8471869951329108E-2</v>
      </c>
      <c r="D51">
        <v>6.7294460305904913E-2</v>
      </c>
      <c r="E51">
        <f t="shared" si="0"/>
        <v>3.7938508104145549E-2</v>
      </c>
      <c r="F51">
        <f t="shared" si="1"/>
        <v>-0.43623133417392834</v>
      </c>
      <c r="G51">
        <f t="shared" si="2"/>
        <v>0.43623133417392834</v>
      </c>
      <c r="H51" t="str">
        <f t="shared" si="3"/>
        <v>yes</v>
      </c>
      <c r="J51">
        <v>0.72637473325177093</v>
      </c>
      <c r="K51">
        <f t="shared" si="4"/>
        <v>4.247248893862892E-2</v>
      </c>
      <c r="L51">
        <f t="shared" si="5"/>
        <v>-0.36885608792226138</v>
      </c>
      <c r="M51">
        <f t="shared" si="6"/>
        <v>0.36885608792226138</v>
      </c>
    </row>
    <row r="52" spans="1:13" x14ac:dyDescent="0.2">
      <c r="A52" s="2">
        <v>33817</v>
      </c>
      <c r="B52">
        <v>0.63634253288227605</v>
      </c>
      <c r="C52">
        <v>-4.1238189302271057E-2</v>
      </c>
      <c r="D52">
        <v>1.398624197473987E-2</v>
      </c>
      <c r="E52">
        <f t="shared" si="0"/>
        <v>-2.6241613832085946E-2</v>
      </c>
      <c r="F52">
        <f t="shared" si="1"/>
        <v>-2.8762448039637905</v>
      </c>
      <c r="G52">
        <f t="shared" si="2"/>
        <v>2.8762448039637905</v>
      </c>
      <c r="H52" t="str">
        <f t="shared" si="3"/>
        <v/>
      </c>
      <c r="J52">
        <v>0.72637473325177093</v>
      </c>
      <c r="K52">
        <f t="shared" si="4"/>
        <v>-2.9954378754223174E-2</v>
      </c>
      <c r="L52">
        <f t="shared" si="5"/>
        <v>-3.1417031686083274</v>
      </c>
      <c r="M52">
        <f t="shared" si="6"/>
        <v>3.1417031686083274</v>
      </c>
    </row>
    <row r="53" spans="1:13" x14ac:dyDescent="0.2">
      <c r="A53" s="2">
        <v>33848</v>
      </c>
      <c r="B53">
        <v>0.64387505663658762</v>
      </c>
      <c r="C53">
        <v>-2.6341834334068188E-2</v>
      </c>
      <c r="D53">
        <v>-2.6202372394024072E-2</v>
      </c>
      <c r="E53">
        <f t="shared" si="0"/>
        <v>-1.6960850073759762E-2</v>
      </c>
      <c r="F53">
        <f t="shared" si="1"/>
        <v>-0.35269792297021196</v>
      </c>
      <c r="G53">
        <f t="shared" si="2"/>
        <v>0.35269792297021196</v>
      </c>
      <c r="H53" t="str">
        <f t="shared" si="3"/>
        <v>yes</v>
      </c>
      <c r="J53">
        <v>0.72637473325177093</v>
      </c>
      <c r="K53">
        <f t="shared" si="4"/>
        <v>-1.9134042887771121E-2</v>
      </c>
      <c r="L53">
        <f t="shared" si="5"/>
        <v>-0.26975914241509719</v>
      </c>
      <c r="M53">
        <f t="shared" si="6"/>
        <v>0.26975914241509719</v>
      </c>
    </row>
    <row r="54" spans="1:13" x14ac:dyDescent="0.2">
      <c r="A54" s="2">
        <v>33878</v>
      </c>
      <c r="B54">
        <v>0.62207309646673159</v>
      </c>
      <c r="C54">
        <v>2.4052224955342351E-2</v>
      </c>
      <c r="D54">
        <v>-4.9285462011492047E-3</v>
      </c>
      <c r="E54">
        <f t="shared" si="0"/>
        <v>1.4962242054884211E-2</v>
      </c>
      <c r="F54">
        <f t="shared" si="1"/>
        <v>-4.035832767763325</v>
      </c>
      <c r="G54">
        <f t="shared" si="2"/>
        <v>4.035832767763325</v>
      </c>
      <c r="H54" t="str">
        <f t="shared" si="3"/>
        <v/>
      </c>
      <c r="J54">
        <v>0.72637473325177093</v>
      </c>
      <c r="K54">
        <f t="shared" si="4"/>
        <v>1.7470928486048389E-2</v>
      </c>
      <c r="L54">
        <f t="shared" si="5"/>
        <v>-4.5448442142988608</v>
      </c>
      <c r="M54">
        <f t="shared" si="6"/>
        <v>4.5448442142988608</v>
      </c>
    </row>
    <row r="55" spans="1:13" x14ac:dyDescent="0.2">
      <c r="A55" s="2">
        <v>33909</v>
      </c>
      <c r="B55">
        <v>0.61258092340457049</v>
      </c>
      <c r="C55">
        <v>6.7019176891394108E-4</v>
      </c>
      <c r="D55">
        <v>2.467309418458621E-3</v>
      </c>
      <c r="E55">
        <f t="shared" si="0"/>
        <v>4.1054669265944453E-4</v>
      </c>
      <c r="F55">
        <f t="shared" si="1"/>
        <v>-0.83360550987726478</v>
      </c>
      <c r="G55">
        <f t="shared" si="2"/>
        <v>0.83360550987726478</v>
      </c>
      <c r="H55" t="str">
        <f t="shared" si="3"/>
        <v>yes</v>
      </c>
      <c r="J55">
        <v>0.72637473325177093</v>
      </c>
      <c r="K55">
        <f t="shared" si="4"/>
        <v>4.8681036737239646E-4</v>
      </c>
      <c r="L55">
        <f t="shared" si="5"/>
        <v>-0.80269585819661127</v>
      </c>
      <c r="M55">
        <f t="shared" si="6"/>
        <v>0.80269585819661127</v>
      </c>
    </row>
    <row r="56" spans="1:13" x14ac:dyDescent="0.2">
      <c r="A56" s="2">
        <v>33939</v>
      </c>
      <c r="B56">
        <v>0.67424958795598977</v>
      </c>
      <c r="C56">
        <v>-5.5982895244903512E-2</v>
      </c>
      <c r="D56">
        <v>-3.9713688268022171E-2</v>
      </c>
      <c r="E56">
        <f t="shared" si="0"/>
        <v>-3.7746444051459535E-2</v>
      </c>
      <c r="F56">
        <f t="shared" si="1"/>
        <v>-4.9535671511695856E-2</v>
      </c>
      <c r="G56">
        <f t="shared" si="2"/>
        <v>4.9535671511695856E-2</v>
      </c>
      <c r="H56" t="str">
        <f t="shared" si="3"/>
        <v>yes</v>
      </c>
      <c r="J56">
        <v>0.72637473325177093</v>
      </c>
      <c r="K56">
        <f t="shared" si="4"/>
        <v>-4.0664560600178624E-2</v>
      </c>
      <c r="L56">
        <f t="shared" si="5"/>
        <v>2.3943188699552361E-2</v>
      </c>
      <c r="M56">
        <f t="shared" si="6"/>
        <v>2.3943188699552361E-2</v>
      </c>
    </row>
    <row r="57" spans="1:13" x14ac:dyDescent="0.2">
      <c r="A57" s="2">
        <v>33970</v>
      </c>
      <c r="B57">
        <v>0.6184112836418012</v>
      </c>
      <c r="C57">
        <v>-5.1243116275808138E-2</v>
      </c>
      <c r="D57">
        <v>-4.6715394915541768E-2</v>
      </c>
      <c r="E57">
        <f t="shared" si="0"/>
        <v>-3.1689321313928584E-2</v>
      </c>
      <c r="F57">
        <f t="shared" si="1"/>
        <v>-0.32165143051405848</v>
      </c>
      <c r="G57">
        <f t="shared" si="2"/>
        <v>0.32165143051405848</v>
      </c>
      <c r="H57" t="str">
        <f t="shared" si="3"/>
        <v>yes</v>
      </c>
      <c r="J57">
        <v>0.72637473325177093</v>
      </c>
      <c r="K57">
        <f t="shared" si="4"/>
        <v>-3.7221704915829615E-2</v>
      </c>
      <c r="L57">
        <f t="shared" si="5"/>
        <v>-0.20322401248830485</v>
      </c>
      <c r="M57">
        <f t="shared" si="6"/>
        <v>0.20322401248830485</v>
      </c>
    </row>
    <row r="58" spans="1:13" x14ac:dyDescent="0.2">
      <c r="A58" s="2">
        <v>34001</v>
      </c>
      <c r="B58">
        <v>0.64324865780619445</v>
      </c>
      <c r="C58">
        <v>-4.0472462786411534E-2</v>
      </c>
      <c r="D58">
        <v>-4.6750333090135314E-2</v>
      </c>
      <c r="E58">
        <f t="shared" si="0"/>
        <v>-2.6033857365470373E-2</v>
      </c>
      <c r="F58">
        <f t="shared" si="1"/>
        <v>-0.44313001331398599</v>
      </c>
      <c r="G58">
        <f t="shared" si="2"/>
        <v>0.44313001331398599</v>
      </c>
      <c r="H58" t="str">
        <f t="shared" si="3"/>
        <v>yes</v>
      </c>
      <c r="J58">
        <v>0.72637473325177093</v>
      </c>
      <c r="K58">
        <f t="shared" si="4"/>
        <v>-2.9398174360521903E-2</v>
      </c>
      <c r="L58">
        <f t="shared" si="5"/>
        <v>-0.37116652615411744</v>
      </c>
      <c r="M58">
        <f t="shared" si="6"/>
        <v>0.37116652615411744</v>
      </c>
    </row>
    <row r="59" spans="1:13" x14ac:dyDescent="0.2">
      <c r="A59" s="2">
        <v>34029</v>
      </c>
      <c r="B59">
        <v>0.59772007522863568</v>
      </c>
      <c r="C59">
        <v>5.3185040983101166E-2</v>
      </c>
      <c r="D59">
        <v>1.4533514616167758E-2</v>
      </c>
      <c r="E59">
        <f t="shared" si="0"/>
        <v>3.1789766697457297E-2</v>
      </c>
      <c r="F59">
        <f t="shared" si="1"/>
        <v>1.1873419841676065</v>
      </c>
      <c r="G59">
        <f t="shared" si="2"/>
        <v>1.1873419841676065</v>
      </c>
      <c r="H59" t="str">
        <f t="shared" si="3"/>
        <v/>
      </c>
      <c r="J59">
        <v>0.72637473325177093</v>
      </c>
      <c r="K59">
        <f t="shared" si="4"/>
        <v>3.8632269957084617E-2</v>
      </c>
      <c r="L59">
        <f t="shared" si="5"/>
        <v>1.6581505559645069</v>
      </c>
      <c r="M59">
        <f t="shared" si="6"/>
        <v>1.6581505559645069</v>
      </c>
    </row>
    <row r="60" spans="1:13" x14ac:dyDescent="0.2">
      <c r="A60" s="2">
        <v>34060</v>
      </c>
      <c r="B60">
        <v>0.6368779816473199</v>
      </c>
      <c r="C60">
        <v>1.8002745208438066E-2</v>
      </c>
      <c r="D60">
        <v>2.5206814033346316E-2</v>
      </c>
      <c r="E60">
        <f t="shared" si="0"/>
        <v>1.1465552032460994E-2</v>
      </c>
      <c r="F60">
        <f t="shared" si="1"/>
        <v>-0.54514076958345015</v>
      </c>
      <c r="G60">
        <f t="shared" si="2"/>
        <v>0.54514076958345015</v>
      </c>
      <c r="H60" t="str">
        <f t="shared" si="3"/>
        <v>yes</v>
      </c>
      <c r="J60">
        <v>0.72637473325177093</v>
      </c>
      <c r="K60">
        <f t="shared" si="4"/>
        <v>1.3076739248578797E-2</v>
      </c>
      <c r="L60">
        <f t="shared" si="5"/>
        <v>-0.48122205244663352</v>
      </c>
      <c r="M60">
        <f t="shared" si="6"/>
        <v>0.48122205244663352</v>
      </c>
    </row>
    <row r="61" spans="1:13" x14ac:dyDescent="0.2">
      <c r="A61" s="2">
        <v>34090</v>
      </c>
      <c r="B61">
        <v>0.71556267843156784</v>
      </c>
      <c r="C61">
        <v>-1.1173898937405938E-3</v>
      </c>
      <c r="D61">
        <v>2.1943615299879985E-2</v>
      </c>
      <c r="E61">
        <f t="shared" si="0"/>
        <v>-7.9956250521738428E-4</v>
      </c>
      <c r="F61">
        <f t="shared" si="1"/>
        <v>-1.0364371364650089</v>
      </c>
      <c r="G61">
        <f t="shared" si="2"/>
        <v>1.0364371364650089</v>
      </c>
      <c r="H61" t="str">
        <f t="shared" si="3"/>
        <v>yes</v>
      </c>
      <c r="J61">
        <v>0.72637473325177093</v>
      </c>
      <c r="K61">
        <f t="shared" si="4"/>
        <v>-8.1164378600404844E-4</v>
      </c>
      <c r="L61">
        <f t="shared" si="5"/>
        <v>-1.0369876966448863</v>
      </c>
      <c r="M61">
        <f t="shared" si="6"/>
        <v>1.0369876966448863</v>
      </c>
    </row>
    <row r="62" spans="1:13" x14ac:dyDescent="0.2">
      <c r="A62" s="2">
        <v>34121</v>
      </c>
      <c r="B62">
        <v>0.69645793128280364</v>
      </c>
      <c r="C62">
        <v>-9.2153734313817782E-3</v>
      </c>
      <c r="D62">
        <v>-1.0644060045946667E-2</v>
      </c>
      <c r="E62">
        <f t="shared" si="0"/>
        <v>-6.4181199160186645E-3</v>
      </c>
      <c r="F62">
        <f t="shared" si="1"/>
        <v>-0.39702332678377461</v>
      </c>
      <c r="G62">
        <f t="shared" si="2"/>
        <v>0.39702332678377461</v>
      </c>
      <c r="H62" t="str">
        <f t="shared" si="3"/>
        <v>yes</v>
      </c>
      <c r="J62">
        <v>0.72637473325177093</v>
      </c>
      <c r="K62">
        <f t="shared" si="4"/>
        <v>-6.6938144180353964E-3</v>
      </c>
      <c r="L62">
        <f t="shared" si="5"/>
        <v>-0.37112207286124355</v>
      </c>
      <c r="M62">
        <f t="shared" si="6"/>
        <v>0.37112207286124355</v>
      </c>
    </row>
    <row r="63" spans="1:13" x14ac:dyDescent="0.2">
      <c r="A63" s="2">
        <v>34151</v>
      </c>
      <c r="B63">
        <v>0.5437901441308165</v>
      </c>
      <c r="C63">
        <v>-5.3119008585973793E-2</v>
      </c>
      <c r="D63">
        <v>-2.8767248294324321E-2</v>
      </c>
      <c r="E63">
        <f t="shared" si="0"/>
        <v>-2.8885593335052768E-2</v>
      </c>
      <c r="F63">
        <f t="shared" si="1"/>
        <v>4.1138811581014623E-3</v>
      </c>
      <c r="G63">
        <f t="shared" si="2"/>
        <v>4.1138811581014623E-3</v>
      </c>
      <c r="H63" t="str">
        <f t="shared" si="3"/>
        <v/>
      </c>
      <c r="J63">
        <v>0.72637473325177093</v>
      </c>
      <c r="K63">
        <f t="shared" si="4"/>
        <v>-3.8584305692235241E-2</v>
      </c>
      <c r="L63">
        <f t="shared" si="5"/>
        <v>0.34125813138157507</v>
      </c>
      <c r="M63">
        <f t="shared" si="6"/>
        <v>0.34125813138157507</v>
      </c>
    </row>
    <row r="64" spans="1:13" x14ac:dyDescent="0.2">
      <c r="A64" s="2">
        <v>34182</v>
      </c>
      <c r="B64">
        <v>0.68676144883662882</v>
      </c>
      <c r="C64">
        <v>-4.8374344196490726E-2</v>
      </c>
      <c r="D64">
        <v>-6.0142909664533027E-2</v>
      </c>
      <c r="E64">
        <f t="shared" si="0"/>
        <v>-3.3221634706903737E-2</v>
      </c>
      <c r="F64">
        <f t="shared" si="1"/>
        <v>-0.44762175803917048</v>
      </c>
      <c r="G64">
        <f t="shared" si="2"/>
        <v>0.44762175803917048</v>
      </c>
      <c r="H64" t="str">
        <f t="shared" si="3"/>
        <v>yes</v>
      </c>
      <c r="J64">
        <v>0.72637473325177093</v>
      </c>
      <c r="K64">
        <f t="shared" si="4"/>
        <v>-3.5137901361955305E-2</v>
      </c>
      <c r="L64">
        <f t="shared" si="5"/>
        <v>-0.41575986998386721</v>
      </c>
      <c r="M64">
        <f t="shared" si="6"/>
        <v>0.41575986998386721</v>
      </c>
    </row>
    <row r="65" spans="1:13" x14ac:dyDescent="0.2">
      <c r="A65" s="2">
        <v>34213</v>
      </c>
      <c r="B65">
        <v>0.67353569239637312</v>
      </c>
      <c r="C65">
        <v>5.6481893109845487E-4</v>
      </c>
      <c r="D65">
        <v>-1.6509808963812253E-2</v>
      </c>
      <c r="E65">
        <f t="shared" si="0"/>
        <v>3.8042570983597715E-4</v>
      </c>
      <c r="F65">
        <f t="shared" si="1"/>
        <v>-1.0230424053161264</v>
      </c>
      <c r="G65">
        <f t="shared" si="2"/>
        <v>1.0230424053161264</v>
      </c>
      <c r="H65" t="str">
        <f t="shared" si="3"/>
        <v>yes</v>
      </c>
      <c r="J65">
        <v>0.72637473325177093</v>
      </c>
      <c r="K65">
        <f t="shared" si="4"/>
        <v>4.1027020041219055E-4</v>
      </c>
      <c r="L65">
        <f t="shared" si="5"/>
        <v>-1.0248500876849309</v>
      </c>
      <c r="M65">
        <f t="shared" si="6"/>
        <v>1.0248500876849309</v>
      </c>
    </row>
    <row r="66" spans="1:13" x14ac:dyDescent="0.2">
      <c r="A66" s="2">
        <v>34243</v>
      </c>
      <c r="B66">
        <v>0.6879707471426042</v>
      </c>
      <c r="C66">
        <v>-4.1647530484145684E-2</v>
      </c>
      <c r="D66">
        <v>-1.5578505587688448E-2</v>
      </c>
      <c r="E66">
        <f t="shared" si="0"/>
        <v>-2.8652282663822092E-2</v>
      </c>
      <c r="F66">
        <f t="shared" si="1"/>
        <v>0.83921894834801947</v>
      </c>
      <c r="G66">
        <f t="shared" si="2"/>
        <v>0.83921894834801947</v>
      </c>
      <c r="H66" t="str">
        <f t="shared" si="3"/>
        <v/>
      </c>
      <c r="J66">
        <v>0.72637473325177093</v>
      </c>
      <c r="K66">
        <f t="shared" si="4"/>
        <v>-3.0251713846016319E-2</v>
      </c>
      <c r="L66">
        <f t="shared" si="5"/>
        <v>0.94188805054086677</v>
      </c>
      <c r="M66">
        <f t="shared" si="6"/>
        <v>0.94188805054086677</v>
      </c>
    </row>
    <row r="67" spans="1:13" x14ac:dyDescent="0.2">
      <c r="A67" s="2">
        <v>34274</v>
      </c>
      <c r="B67">
        <v>0.66074834601773436</v>
      </c>
      <c r="C67">
        <v>3.1491701915472778E-2</v>
      </c>
      <c r="D67">
        <v>1.1408109313961967E-2</v>
      </c>
      <c r="E67">
        <f t="shared" si="0"/>
        <v>2.0808089953932154E-2</v>
      </c>
      <c r="F67">
        <f t="shared" si="1"/>
        <v>0.82397357715234154</v>
      </c>
      <c r="G67">
        <f t="shared" si="2"/>
        <v>0.82397357715234154</v>
      </c>
      <c r="H67" t="str">
        <f t="shared" si="3"/>
        <v/>
      </c>
      <c r="J67">
        <v>0.72637473325177093</v>
      </c>
      <c r="K67">
        <f t="shared" si="4"/>
        <v>2.2874776578495824E-2</v>
      </c>
      <c r="L67">
        <f t="shared" si="5"/>
        <v>1.0051330109977314</v>
      </c>
      <c r="M67">
        <f t="shared" si="6"/>
        <v>1.0051330109977314</v>
      </c>
    </row>
    <row r="68" spans="1:13" x14ac:dyDescent="0.2">
      <c r="A68" s="2">
        <v>34304</v>
      </c>
      <c r="B68">
        <v>0.55839336605154688</v>
      </c>
      <c r="C68">
        <v>-8.5704897128281943E-2</v>
      </c>
      <c r="D68">
        <v>-3.2153209583808615E-2</v>
      </c>
      <c r="E68">
        <f t="shared" si="0"/>
        <v>-4.7857045994562905E-2</v>
      </c>
      <c r="F68">
        <f t="shared" si="1"/>
        <v>0.48840649546421233</v>
      </c>
      <c r="G68">
        <f t="shared" si="2"/>
        <v>0.48840649546421233</v>
      </c>
      <c r="H68" t="str">
        <f t="shared" si="3"/>
        <v/>
      </c>
      <c r="J68">
        <v>0.72637473325177093</v>
      </c>
      <c r="K68">
        <f t="shared" si="4"/>
        <v>-6.2253871789926266E-2</v>
      </c>
      <c r="L68">
        <f t="shared" si="5"/>
        <v>0.93616353066275027</v>
      </c>
      <c r="M68">
        <f t="shared" si="6"/>
        <v>0.93616353066275027</v>
      </c>
    </row>
    <row r="69" spans="1:13" x14ac:dyDescent="0.2">
      <c r="A69" s="2">
        <v>34335</v>
      </c>
      <c r="B69">
        <v>0.66926872832298512</v>
      </c>
      <c r="C69">
        <v>-0.1203925120611495</v>
      </c>
      <c r="D69">
        <v>-0.10728042848015333</v>
      </c>
      <c r="E69">
        <f t="shared" si="0"/>
        <v>-8.0574943446775169E-2</v>
      </c>
      <c r="F69">
        <f t="shared" si="1"/>
        <v>-0.24893156572653533</v>
      </c>
      <c r="G69">
        <f t="shared" si="2"/>
        <v>0.24893156572653533</v>
      </c>
      <c r="H69" t="str">
        <f t="shared" si="3"/>
        <v>yes</v>
      </c>
      <c r="J69">
        <v>0.72637473325177093</v>
      </c>
      <c r="K69">
        <f t="shared" si="4"/>
        <v>-8.745007883392808E-2</v>
      </c>
      <c r="L69">
        <f t="shared" si="5"/>
        <v>-0.18484592135921443</v>
      </c>
      <c r="M69">
        <f t="shared" si="6"/>
        <v>0.18484592135921443</v>
      </c>
    </row>
    <row r="70" spans="1:13" x14ac:dyDescent="0.2">
      <c r="A70" s="2">
        <v>34366</v>
      </c>
      <c r="B70">
        <v>0.63106186238851814</v>
      </c>
      <c r="C70">
        <v>5.0936469988045907E-2</v>
      </c>
      <c r="D70">
        <v>1.7687535942727154E-2</v>
      </c>
      <c r="E70">
        <f t="shared" ref="E70:E133" si="7">B70*C70</f>
        <v>3.2144063614153111E-2</v>
      </c>
      <c r="F70">
        <f t="shared" ref="F70:F133" si="8">(E70-D70)/(D70)</f>
        <v>0.81732852547899759</v>
      </c>
      <c r="G70">
        <f t="shared" ref="G70:G133" si="9">ABS(F70)</f>
        <v>0.81732852547899759</v>
      </c>
      <c r="H70" t="str">
        <f t="shared" ref="H70:H133" si="10">IF(ABS(D70)&gt;ABS(E70), "yes","")</f>
        <v/>
      </c>
      <c r="J70">
        <v>0.72637473325177093</v>
      </c>
      <c r="K70">
        <f t="shared" ref="K70:K101" si="11">C70*J70</f>
        <v>3.6998964800353681E-2</v>
      </c>
      <c r="L70">
        <f t="shared" ref="L70:L133" si="12">(K70-D70)/(D70)</f>
        <v>1.091810013568741</v>
      </c>
      <c r="M70">
        <f t="shared" ref="M70:M133" si="13">ABS(L70)</f>
        <v>1.091810013568741</v>
      </c>
    </row>
    <row r="71" spans="1:13" x14ac:dyDescent="0.2">
      <c r="A71" s="3">
        <v>34394</v>
      </c>
      <c r="B71">
        <v>0.66024955060438484</v>
      </c>
      <c r="C71">
        <v>-3.6395953399594436E-2</v>
      </c>
      <c r="D71">
        <v>4.0376905460769736E-3</v>
      </c>
      <c r="E71">
        <f t="shared" si="7"/>
        <v>-2.4030411875900357E-2</v>
      </c>
      <c r="F71">
        <f t="shared" si="8"/>
        <v>-6.9515239223194918</v>
      </c>
      <c r="G71">
        <f t="shared" si="9"/>
        <v>6.9515239223194918</v>
      </c>
      <c r="H71" t="str">
        <f t="shared" si="10"/>
        <v/>
      </c>
      <c r="J71">
        <v>0.72637473325177093</v>
      </c>
      <c r="K71">
        <f t="shared" si="11"/>
        <v>-2.6437100942074295E-2</v>
      </c>
      <c r="L71">
        <f t="shared" si="12"/>
        <v>-7.5475797712533037</v>
      </c>
      <c r="M71">
        <f t="shared" si="13"/>
        <v>7.5475797712533037</v>
      </c>
    </row>
    <row r="72" spans="1:13" x14ac:dyDescent="0.2">
      <c r="A72" s="3">
        <v>34425</v>
      </c>
      <c r="B72">
        <v>0.61581077839572318</v>
      </c>
      <c r="C72">
        <v>-3.4185174877323206E-4</v>
      </c>
      <c r="D72">
        <v>-2.1725226488804188E-2</v>
      </c>
      <c r="E72">
        <f t="shared" si="7"/>
        <v>-2.1051599150798323E-4</v>
      </c>
      <c r="F72">
        <f t="shared" si="8"/>
        <v>-0.99031006688853296</v>
      </c>
      <c r="G72">
        <f t="shared" si="9"/>
        <v>0.99031006688853296</v>
      </c>
      <c r="H72" t="str">
        <f t="shared" si="10"/>
        <v>yes</v>
      </c>
      <c r="J72">
        <v>0.72637473325177093</v>
      </c>
      <c r="K72">
        <f t="shared" si="11"/>
        <v>-2.4831247282680786E-4</v>
      </c>
      <c r="L72">
        <f t="shared" si="12"/>
        <v>-0.98857031603538059</v>
      </c>
      <c r="M72">
        <f t="shared" si="13"/>
        <v>0.98857031603538059</v>
      </c>
    </row>
    <row r="73" spans="1:13" x14ac:dyDescent="0.2">
      <c r="A73" s="3">
        <v>34455</v>
      </c>
      <c r="B73">
        <v>0.59506506026128347</v>
      </c>
      <c r="C73">
        <v>0.10041388250013845</v>
      </c>
      <c r="D73">
        <v>5.4753327643674354E-2</v>
      </c>
      <c r="E73">
        <f t="shared" si="7"/>
        <v>5.9752793041014329E-2</v>
      </c>
      <c r="F73">
        <f t="shared" si="8"/>
        <v>9.1308886829229316E-2</v>
      </c>
      <c r="G73">
        <f t="shared" si="9"/>
        <v>9.1308886829229316E-2</v>
      </c>
      <c r="H73" t="str">
        <f t="shared" si="10"/>
        <v/>
      </c>
      <c r="J73">
        <v>0.72637473325177093</v>
      </c>
      <c r="K73">
        <f t="shared" si="11"/>
        <v>7.2938107115812736E-2</v>
      </c>
      <c r="L73">
        <f t="shared" si="12"/>
        <v>0.33212190481794884</v>
      </c>
      <c r="M73">
        <f t="shared" si="13"/>
        <v>0.33212190481794884</v>
      </c>
    </row>
    <row r="74" spans="1:13" x14ac:dyDescent="0.2">
      <c r="A74" s="3">
        <v>34486</v>
      </c>
      <c r="B74">
        <v>0.63335995379462695</v>
      </c>
      <c r="C74">
        <v>7.3001503478909921E-2</v>
      </c>
      <c r="D74">
        <v>5.8673401685173036E-2</v>
      </c>
      <c r="E74">
        <f t="shared" si="7"/>
        <v>4.6236228870340686E-2</v>
      </c>
      <c r="F74">
        <f t="shared" si="8"/>
        <v>-0.21197292908918328</v>
      </c>
      <c r="G74">
        <f t="shared" si="9"/>
        <v>0.21197292908918328</v>
      </c>
      <c r="H74" t="str">
        <f t="shared" si="10"/>
        <v>yes</v>
      </c>
      <c r="J74">
        <v>0.72637473325177093</v>
      </c>
      <c r="K74">
        <f t="shared" si="11"/>
        <v>5.302644761647142E-2</v>
      </c>
      <c r="L74">
        <f t="shared" si="12"/>
        <v>-9.6243849964618988E-2</v>
      </c>
      <c r="M74">
        <f t="shared" si="13"/>
        <v>9.6243849964618988E-2</v>
      </c>
    </row>
    <row r="75" spans="1:13" x14ac:dyDescent="0.2">
      <c r="A75" s="3">
        <v>34516</v>
      </c>
      <c r="B75">
        <v>0.66859409569458494</v>
      </c>
      <c r="C75">
        <v>4.4015802596172542E-2</v>
      </c>
      <c r="D75">
        <v>4.9606824075987904E-2</v>
      </c>
      <c r="E75">
        <f t="shared" si="7"/>
        <v>2.9428705733059345E-2</v>
      </c>
      <c r="F75">
        <f t="shared" si="8"/>
        <v>-0.40676093901959232</v>
      </c>
      <c r="G75">
        <f t="shared" si="9"/>
        <v>0.40676093901959232</v>
      </c>
      <c r="H75" t="str">
        <f t="shared" si="10"/>
        <v>yes</v>
      </c>
      <c r="J75">
        <v>0.72637473325177093</v>
      </c>
      <c r="K75">
        <f t="shared" si="11"/>
        <v>3.1971966869657434E-2</v>
      </c>
      <c r="L75">
        <f t="shared" si="12"/>
        <v>-0.3554925664928143</v>
      </c>
      <c r="M75">
        <f t="shared" si="13"/>
        <v>0.3554925664928143</v>
      </c>
    </row>
    <row r="76" spans="1:13" x14ac:dyDescent="0.2">
      <c r="A76" s="3">
        <v>34547</v>
      </c>
      <c r="B76">
        <v>0.67022258460311412</v>
      </c>
      <c r="C76">
        <v>5.6987033759975568E-2</v>
      </c>
      <c r="D76">
        <v>6.3262196777966531E-2</v>
      </c>
      <c r="E76">
        <f t="shared" si="7"/>
        <v>3.8193997055475749E-2</v>
      </c>
      <c r="F76">
        <f t="shared" si="8"/>
        <v>-0.39625876114409192</v>
      </c>
      <c r="G76">
        <f t="shared" si="9"/>
        <v>0.39625876114409192</v>
      </c>
      <c r="H76" t="str">
        <f t="shared" si="10"/>
        <v>yes</v>
      </c>
      <c r="J76">
        <v>0.72637473325177093</v>
      </c>
      <c r="K76">
        <f t="shared" si="11"/>
        <v>4.1393941446211918E-2</v>
      </c>
      <c r="L76">
        <f t="shared" si="12"/>
        <v>-0.34567650896642693</v>
      </c>
      <c r="M76">
        <f t="shared" si="13"/>
        <v>0.34567650896642693</v>
      </c>
    </row>
    <row r="77" spans="1:13" x14ac:dyDescent="0.2">
      <c r="A77" s="3">
        <v>34578</v>
      </c>
      <c r="B77">
        <v>0.61641264101367488</v>
      </c>
      <c r="C77">
        <v>-6.5421686207628282E-2</v>
      </c>
      <c r="D77">
        <v>1.0940920128590542E-3</v>
      </c>
      <c r="E77">
        <f t="shared" si="7"/>
        <v>-4.0326754374812056E-2</v>
      </c>
      <c r="F77">
        <f t="shared" si="8"/>
        <v>-37.85864982181085</v>
      </c>
      <c r="G77">
        <f t="shared" si="9"/>
        <v>37.85864982181085</v>
      </c>
      <c r="H77" t="str">
        <f t="shared" si="10"/>
        <v/>
      </c>
      <c r="J77">
        <v>0.72637473325177093</v>
      </c>
      <c r="K77">
        <f t="shared" si="11"/>
        <v>-4.7520659867947054E-2</v>
      </c>
      <c r="L77">
        <f t="shared" si="12"/>
        <v>-44.433878786636271</v>
      </c>
      <c r="M77">
        <f t="shared" si="13"/>
        <v>44.433878786636271</v>
      </c>
    </row>
    <row r="78" spans="1:13" x14ac:dyDescent="0.2">
      <c r="A78" s="3">
        <v>34608</v>
      </c>
      <c r="B78">
        <v>0.6296838849028501</v>
      </c>
      <c r="C78">
        <v>-5.2345454092721372E-2</v>
      </c>
      <c r="D78">
        <v>-3.6752465992995441E-2</v>
      </c>
      <c r="E78">
        <f t="shared" si="7"/>
        <v>-3.296108889010859E-2</v>
      </c>
      <c r="F78">
        <f t="shared" si="8"/>
        <v>-0.10315980167451727</v>
      </c>
      <c r="G78">
        <f t="shared" si="9"/>
        <v>0.10315980167451727</v>
      </c>
      <c r="H78" t="str">
        <f t="shared" si="10"/>
        <v>yes</v>
      </c>
      <c r="J78">
        <v>0.72637473325177093</v>
      </c>
      <c r="K78">
        <f t="shared" si="11"/>
        <v>-3.8022415253543308E-2</v>
      </c>
      <c r="L78">
        <f t="shared" si="12"/>
        <v>3.4554123818246747E-2</v>
      </c>
      <c r="M78">
        <f t="shared" si="13"/>
        <v>3.4554123818246747E-2</v>
      </c>
    </row>
    <row r="79" spans="1:13" x14ac:dyDescent="0.2">
      <c r="A79" s="3">
        <v>34639</v>
      </c>
      <c r="B79">
        <v>0.61382833607665788</v>
      </c>
      <c r="C79">
        <v>3.1319046083256613E-2</v>
      </c>
      <c r="D79">
        <v>-1.6009490016910495E-2</v>
      </c>
      <c r="E79">
        <f t="shared" si="7"/>
        <v>1.9224517944793577E-2</v>
      </c>
      <c r="F79">
        <f t="shared" si="8"/>
        <v>-2.2008201338385618</v>
      </c>
      <c r="G79">
        <f t="shared" si="9"/>
        <v>2.2008201338385618</v>
      </c>
      <c r="H79" t="str">
        <f t="shared" si="10"/>
        <v/>
      </c>
      <c r="J79">
        <v>0.72637473325177093</v>
      </c>
      <c r="K79">
        <f t="shared" si="11"/>
        <v>2.2749363744425443E-2</v>
      </c>
      <c r="L79">
        <f t="shared" si="12"/>
        <v>-2.4209924064036863</v>
      </c>
      <c r="M79">
        <f t="shared" si="13"/>
        <v>2.4209924064036863</v>
      </c>
    </row>
    <row r="80" spans="1:13" x14ac:dyDescent="0.2">
      <c r="A80" s="3">
        <v>34669</v>
      </c>
      <c r="B80">
        <v>0.64267521754631995</v>
      </c>
      <c r="C80">
        <v>5.105817120302001E-2</v>
      </c>
      <c r="D80">
        <v>2.7289925482180667E-2</v>
      </c>
      <c r="E80">
        <f t="shared" si="7"/>
        <v>3.2813821285418134E-2</v>
      </c>
      <c r="F80">
        <f t="shared" si="8"/>
        <v>0.20241520288666126</v>
      </c>
      <c r="G80">
        <f t="shared" si="9"/>
        <v>0.20241520288666126</v>
      </c>
      <c r="H80" t="str">
        <f t="shared" si="10"/>
        <v/>
      </c>
      <c r="J80">
        <v>0.72637473325177093</v>
      </c>
      <c r="K80">
        <f t="shared" si="11"/>
        <v>3.7087365487916912E-2</v>
      </c>
      <c r="L80">
        <f t="shared" si="12"/>
        <v>0.35901307286945944</v>
      </c>
      <c r="M80">
        <f t="shared" si="13"/>
        <v>0.35901307286945944</v>
      </c>
    </row>
    <row r="81" spans="1:13" x14ac:dyDescent="0.2">
      <c r="A81" s="3">
        <v>34700</v>
      </c>
      <c r="B81">
        <v>0.43096740036708536</v>
      </c>
      <c r="C81">
        <v>-8.5248697260742468E-2</v>
      </c>
      <c r="D81">
        <v>-1.0146648495743229E-2</v>
      </c>
      <c r="E81">
        <f t="shared" si="7"/>
        <v>-3.6739409443142849E-2</v>
      </c>
      <c r="F81">
        <f t="shared" si="8"/>
        <v>2.6208418433491554</v>
      </c>
      <c r="G81">
        <f t="shared" si="9"/>
        <v>2.6208418433491554</v>
      </c>
      <c r="H81" t="str">
        <f t="shared" si="10"/>
        <v/>
      </c>
      <c r="J81">
        <v>0.72637473325177093</v>
      </c>
      <c r="K81">
        <f t="shared" si="11"/>
        <v>-6.1922499732832786E-2</v>
      </c>
      <c r="L81">
        <f t="shared" si="12"/>
        <v>5.1027540038280437</v>
      </c>
      <c r="M81">
        <f t="shared" si="13"/>
        <v>5.1027540038280437</v>
      </c>
    </row>
    <row r="82" spans="1:13" x14ac:dyDescent="0.2">
      <c r="A82" s="3">
        <v>34731</v>
      </c>
      <c r="B82">
        <v>0.43953695831488288</v>
      </c>
      <c r="C82">
        <v>3.9145377387254723E-2</v>
      </c>
      <c r="D82">
        <v>1.9080264583135904E-2</v>
      </c>
      <c r="E82">
        <f t="shared" si="7"/>
        <v>1.7205840108882139E-2</v>
      </c>
      <c r="F82">
        <f t="shared" si="8"/>
        <v>-9.8238914145376929E-2</v>
      </c>
      <c r="G82">
        <f t="shared" si="9"/>
        <v>9.8238914145376929E-2</v>
      </c>
      <c r="H82" t="str">
        <f t="shared" si="10"/>
        <v>yes</v>
      </c>
      <c r="J82">
        <v>0.72637473325177093</v>
      </c>
      <c r="K82">
        <f t="shared" si="11"/>
        <v>2.8434213057707054E-2</v>
      </c>
      <c r="L82">
        <f t="shared" si="12"/>
        <v>0.49024207362609845</v>
      </c>
      <c r="M82">
        <f t="shared" si="13"/>
        <v>0.49024207362609845</v>
      </c>
    </row>
    <row r="83" spans="1:13" x14ac:dyDescent="0.2">
      <c r="A83" s="3">
        <v>34759</v>
      </c>
      <c r="B83">
        <v>0.45614893149531788</v>
      </c>
      <c r="C83">
        <v>3.7878501414715188E-2</v>
      </c>
      <c r="D83">
        <v>3.1192679395612887E-2</v>
      </c>
      <c r="E83">
        <f t="shared" si="7"/>
        <v>1.7278237946966219E-2</v>
      </c>
      <c r="F83">
        <f t="shared" si="8"/>
        <v>-0.44608035341150182</v>
      </c>
      <c r="G83">
        <f t="shared" si="9"/>
        <v>0.44608035341150182</v>
      </c>
      <c r="H83" t="str">
        <f t="shared" si="10"/>
        <v>yes</v>
      </c>
      <c r="J83">
        <v>0.72637473325177093</v>
      </c>
      <c r="K83">
        <f t="shared" si="11"/>
        <v>2.7513986361090571E-2</v>
      </c>
      <c r="L83">
        <f t="shared" si="12"/>
        <v>-0.1179344995620898</v>
      </c>
      <c r="M83">
        <f t="shared" si="13"/>
        <v>0.1179344995620898</v>
      </c>
    </row>
    <row r="84" spans="1:13" x14ac:dyDescent="0.2">
      <c r="A84" s="3">
        <v>34790</v>
      </c>
      <c r="B84">
        <v>0.43943472521772381</v>
      </c>
      <c r="C84">
        <v>-5.8792181741964267E-3</v>
      </c>
      <c r="D84">
        <v>8.0494129279437936E-3</v>
      </c>
      <c r="E84">
        <f t="shared" si="7"/>
        <v>-2.5835326228730547E-3</v>
      </c>
      <c r="F84">
        <f t="shared" si="8"/>
        <v>-1.3209591365233904</v>
      </c>
      <c r="G84">
        <f t="shared" si="9"/>
        <v>1.3209591365233904</v>
      </c>
      <c r="H84" t="str">
        <f t="shared" si="10"/>
        <v>yes</v>
      </c>
      <c r="J84">
        <v>0.72637473325177093</v>
      </c>
      <c r="K84">
        <f t="shared" si="11"/>
        <v>-4.2705155330108931E-3</v>
      </c>
      <c r="L84">
        <f t="shared" si="12"/>
        <v>-1.5305375151255642</v>
      </c>
      <c r="M84">
        <f t="shared" si="13"/>
        <v>1.5305375151255642</v>
      </c>
    </row>
    <row r="85" spans="1:13" x14ac:dyDescent="0.2">
      <c r="A85" s="3">
        <v>34820</v>
      </c>
      <c r="B85">
        <v>0.40434286792137897</v>
      </c>
      <c r="C85">
        <v>9.0091899522683469E-2</v>
      </c>
      <c r="D85">
        <v>3.2600152934241226E-2</v>
      </c>
      <c r="E85">
        <f t="shared" si="7"/>
        <v>3.6428017029486545E-2</v>
      </c>
      <c r="F85">
        <f t="shared" si="8"/>
        <v>0.11741859318778723</v>
      </c>
      <c r="G85">
        <f t="shared" si="9"/>
        <v>0.11741859318778723</v>
      </c>
      <c r="H85" t="str">
        <f t="shared" si="10"/>
        <v/>
      </c>
      <c r="J85">
        <v>0.72637473325177093</v>
      </c>
      <c r="K85">
        <f t="shared" si="11"/>
        <v>6.5440479483934555E-2</v>
      </c>
      <c r="L85">
        <f t="shared" si="12"/>
        <v>1.0073672542560326</v>
      </c>
      <c r="M85">
        <f t="shared" si="13"/>
        <v>1.0073672542560326</v>
      </c>
    </row>
    <row r="86" spans="1:13" x14ac:dyDescent="0.2">
      <c r="A86" s="3">
        <v>34851</v>
      </c>
      <c r="B86">
        <v>0.37219484795011615</v>
      </c>
      <c r="C86">
        <v>-5.4297908791567668E-3</v>
      </c>
      <c r="D86">
        <v>8.2432202992298309E-3</v>
      </c>
      <c r="E86">
        <f t="shared" si="7"/>
        <v>-2.0209401906686802E-3</v>
      </c>
      <c r="F86">
        <f t="shared" si="8"/>
        <v>-1.2451639186274688</v>
      </c>
      <c r="G86">
        <f t="shared" si="9"/>
        <v>1.2451639186274688</v>
      </c>
      <c r="H86" t="str">
        <f t="shared" si="10"/>
        <v>yes</v>
      </c>
      <c r="J86">
        <v>0.72637473325177093</v>
      </c>
      <c r="K86">
        <f t="shared" si="11"/>
        <v>-3.944062901460395E-3</v>
      </c>
      <c r="L86">
        <f t="shared" si="12"/>
        <v>-1.4784614214215397</v>
      </c>
      <c r="M86">
        <f t="shared" si="13"/>
        <v>1.4784614214215397</v>
      </c>
    </row>
    <row r="87" spans="1:13" x14ac:dyDescent="0.2">
      <c r="A87" s="3">
        <v>34881</v>
      </c>
      <c r="B87">
        <v>0.42227300361462927</v>
      </c>
      <c r="C87">
        <v>-7.6031841231123776E-2</v>
      </c>
      <c r="D87">
        <v>-5.4837143032933175E-2</v>
      </c>
      <c r="E87">
        <f t="shared" si="7"/>
        <v>-3.2106193967017249E-2</v>
      </c>
      <c r="F87">
        <f t="shared" si="8"/>
        <v>-0.41451738381528286</v>
      </c>
      <c r="G87">
        <f t="shared" si="9"/>
        <v>0.41451738381528286</v>
      </c>
      <c r="H87" t="str">
        <f t="shared" si="10"/>
        <v>yes</v>
      </c>
      <c r="J87">
        <v>0.72637473325177093</v>
      </c>
      <c r="K87">
        <f t="shared" si="11"/>
        <v>-5.5227608392898531E-2</v>
      </c>
      <c r="L87">
        <f t="shared" si="12"/>
        <v>7.1204541004416758E-3</v>
      </c>
      <c r="M87">
        <f t="shared" si="13"/>
        <v>7.1204541004416758E-3</v>
      </c>
    </row>
    <row r="88" spans="1:13" x14ac:dyDescent="0.2">
      <c r="A88" s="3">
        <v>34912</v>
      </c>
      <c r="B88">
        <v>0.42094149751703758</v>
      </c>
      <c r="C88">
        <v>-7.8764921407977723E-2</v>
      </c>
      <c r="D88">
        <v>-5.9744250649290245E-2</v>
      </c>
      <c r="E88">
        <f t="shared" si="7"/>
        <v>-3.3155423969285912E-2</v>
      </c>
      <c r="F88">
        <f t="shared" si="8"/>
        <v>-0.4450441070235468</v>
      </c>
      <c r="G88">
        <f t="shared" si="9"/>
        <v>0.4450441070235468</v>
      </c>
      <c r="H88" t="str">
        <f t="shared" si="10"/>
        <v>yes</v>
      </c>
      <c r="J88">
        <v>0.72637473325177093</v>
      </c>
      <c r="K88">
        <f t="shared" si="11"/>
        <v>-5.721284877731652E-2</v>
      </c>
      <c r="L88">
        <f t="shared" si="12"/>
        <v>-4.2370635575187311E-2</v>
      </c>
      <c r="M88">
        <f t="shared" si="13"/>
        <v>4.2370635575187311E-2</v>
      </c>
    </row>
    <row r="89" spans="1:13" x14ac:dyDescent="0.2">
      <c r="A89" s="3">
        <v>34943</v>
      </c>
      <c r="B89">
        <v>0.4631299241119689</v>
      </c>
      <c r="C89">
        <v>1.144993921639733E-2</v>
      </c>
      <c r="D89">
        <v>-9.8295096137977975E-3</v>
      </c>
      <c r="E89">
        <f t="shared" si="7"/>
        <v>5.3028094803767517E-3</v>
      </c>
      <c r="F89">
        <f t="shared" si="8"/>
        <v>-1.5394785384749139</v>
      </c>
      <c r="G89">
        <f t="shared" si="9"/>
        <v>1.5394785384749139</v>
      </c>
      <c r="H89" t="str">
        <f t="shared" si="10"/>
        <v>yes</v>
      </c>
      <c r="J89">
        <v>0.72637473325177093</v>
      </c>
      <c r="K89">
        <f t="shared" si="11"/>
        <v>8.3169465440596016E-3</v>
      </c>
      <c r="L89">
        <f t="shared" si="12"/>
        <v>-1.8461201902061326</v>
      </c>
      <c r="M89">
        <f t="shared" si="13"/>
        <v>1.8461201902061326</v>
      </c>
    </row>
    <row r="90" spans="1:13" x14ac:dyDescent="0.2">
      <c r="A90" s="3">
        <v>34973</v>
      </c>
      <c r="B90">
        <v>0.45018149897766846</v>
      </c>
      <c r="C90">
        <v>2.7602750035388392E-2</v>
      </c>
      <c r="D90">
        <v>1.1554143556649509E-2</v>
      </c>
      <c r="E90">
        <f t="shared" si="7"/>
        <v>1.2426247386837038E-2</v>
      </c>
      <c r="F90">
        <f t="shared" si="8"/>
        <v>7.5479746803528827E-2</v>
      </c>
      <c r="G90">
        <f t="shared" si="9"/>
        <v>7.5479746803528827E-2</v>
      </c>
      <c r="H90" t="str">
        <f t="shared" si="10"/>
        <v/>
      </c>
      <c r="J90">
        <v>0.72637473325177093</v>
      </c>
      <c r="K90">
        <f t="shared" si="11"/>
        <v>2.0049940193970554E-2</v>
      </c>
      <c r="L90">
        <f t="shared" si="12"/>
        <v>0.73530301884051297</v>
      </c>
      <c r="M90">
        <f t="shared" si="13"/>
        <v>0.73530301884051297</v>
      </c>
    </row>
    <row r="91" spans="1:13" x14ac:dyDescent="0.2">
      <c r="A91" s="3">
        <v>35004</v>
      </c>
      <c r="B91">
        <v>0.47825956830138905</v>
      </c>
      <c r="C91">
        <v>-3.0286172729897278E-2</v>
      </c>
      <c r="D91">
        <v>-1.7966290271483491E-2</v>
      </c>
      <c r="E91">
        <f t="shared" si="7"/>
        <v>-1.4484651895301974E-2</v>
      </c>
      <c r="F91">
        <f t="shared" si="8"/>
        <v>-0.19378727180578026</v>
      </c>
      <c r="G91">
        <f t="shared" si="9"/>
        <v>0.19378727180578026</v>
      </c>
      <c r="H91" t="str">
        <f t="shared" si="10"/>
        <v>yes</v>
      </c>
      <c r="J91">
        <v>0.72637473325177093</v>
      </c>
      <c r="K91">
        <f t="shared" si="11"/>
        <v>-2.1999110637896193E-2</v>
      </c>
      <c r="L91">
        <f t="shared" si="12"/>
        <v>0.22446594736441985</v>
      </c>
      <c r="M91">
        <f t="shared" si="13"/>
        <v>0.22446594736441985</v>
      </c>
    </row>
    <row r="92" spans="1:13" x14ac:dyDescent="0.2">
      <c r="A92" s="3">
        <v>35034</v>
      </c>
      <c r="B92">
        <v>0.48067778166262654</v>
      </c>
      <c r="C92">
        <v>4.3526116342592222E-2</v>
      </c>
      <c r="D92">
        <v>2.5975486403260521E-2</v>
      </c>
      <c r="E92">
        <f t="shared" si="7"/>
        <v>2.0922037047946623E-2</v>
      </c>
      <c r="F92">
        <f t="shared" si="8"/>
        <v>-0.19454686148551095</v>
      </c>
      <c r="G92">
        <f t="shared" si="9"/>
        <v>0.19454686148551095</v>
      </c>
      <c r="H92" t="str">
        <f t="shared" si="10"/>
        <v>yes</v>
      </c>
      <c r="J92">
        <v>0.72637473325177093</v>
      </c>
      <c r="K92">
        <f t="shared" si="11"/>
        <v>3.1616271147835974E-2</v>
      </c>
      <c r="L92">
        <f t="shared" si="12"/>
        <v>0.21715800262617621</v>
      </c>
      <c r="M92">
        <f t="shared" si="13"/>
        <v>0.21715800262617621</v>
      </c>
    </row>
    <row r="93" spans="1:13" x14ac:dyDescent="0.2">
      <c r="A93" s="3">
        <v>35065</v>
      </c>
      <c r="B93">
        <v>0.65122728767284987</v>
      </c>
      <c r="C93">
        <v>7.5408622936778982E-2</v>
      </c>
      <c r="D93">
        <v>7.2519409468583984E-2</v>
      </c>
      <c r="E93">
        <f t="shared" si="7"/>
        <v>4.9108152982263231E-2</v>
      </c>
      <c r="F93">
        <f t="shared" si="8"/>
        <v>-0.32282745623380599</v>
      </c>
      <c r="G93">
        <f t="shared" si="9"/>
        <v>0.32282745623380599</v>
      </c>
      <c r="H93" t="str">
        <f t="shared" si="10"/>
        <v>yes</v>
      </c>
      <c r="J93">
        <v>0.72637473325177093</v>
      </c>
      <c r="K93">
        <f t="shared" si="11"/>
        <v>5.4774918370586206E-2</v>
      </c>
      <c r="L93">
        <f t="shared" si="12"/>
        <v>-0.24468609477142586</v>
      </c>
      <c r="M93">
        <f t="shared" si="13"/>
        <v>0.24468609477142586</v>
      </c>
    </row>
    <row r="94" spans="1:13" x14ac:dyDescent="0.2">
      <c r="A94" s="3">
        <v>35096</v>
      </c>
      <c r="B94">
        <v>0.6453648627605717</v>
      </c>
      <c r="C94">
        <v>-9.9874610019948917E-3</v>
      </c>
      <c r="D94">
        <v>1.2638398871722849E-2</v>
      </c>
      <c r="E94">
        <f t="shared" si="7"/>
        <v>-6.4455563988789948E-3</v>
      </c>
      <c r="F94">
        <f t="shared" si="8"/>
        <v>-1.5099978616199778</v>
      </c>
      <c r="G94">
        <f t="shared" si="9"/>
        <v>1.5099978616199778</v>
      </c>
      <c r="H94" t="str">
        <f t="shared" si="10"/>
        <v>yes</v>
      </c>
      <c r="J94">
        <v>0.72637473325177093</v>
      </c>
      <c r="K94">
        <f t="shared" si="11"/>
        <v>-7.2546393211865038E-3</v>
      </c>
      <c r="L94">
        <f t="shared" si="12"/>
        <v>-1.5740156957237703</v>
      </c>
      <c r="M94">
        <f t="shared" si="13"/>
        <v>1.5740156957237703</v>
      </c>
    </row>
    <row r="95" spans="1:13" x14ac:dyDescent="0.2">
      <c r="A95" s="3">
        <v>35125</v>
      </c>
      <c r="B95">
        <v>0.64464053031760948</v>
      </c>
      <c r="C95">
        <v>-1.0228117974174972E-2</v>
      </c>
      <c r="D95">
        <v>-2.0619287202735703E-2</v>
      </c>
      <c r="E95">
        <f t="shared" si="7"/>
        <v>-6.5934593950232271E-3</v>
      </c>
      <c r="F95">
        <f t="shared" si="8"/>
        <v>-0.68022854863050619</v>
      </c>
      <c r="G95">
        <f t="shared" si="9"/>
        <v>0.68022854863050619</v>
      </c>
      <c r="H95" t="str">
        <f t="shared" si="10"/>
        <v>yes</v>
      </c>
      <c r="J95">
        <v>0.72637473325177093</v>
      </c>
      <c r="K95">
        <f t="shared" si="11"/>
        <v>-7.4294464651589887E-3</v>
      </c>
      <c r="L95">
        <f t="shared" si="12"/>
        <v>-0.63968461217353467</v>
      </c>
      <c r="M95">
        <f t="shared" si="13"/>
        <v>0.63968461217353467</v>
      </c>
    </row>
    <row r="96" spans="1:13" x14ac:dyDescent="0.2">
      <c r="A96" s="3">
        <v>35156</v>
      </c>
      <c r="B96">
        <v>0.57088216474731213</v>
      </c>
      <c r="C96">
        <v>0.10219241195163549</v>
      </c>
      <c r="D96">
        <v>3.1030625390976976E-2</v>
      </c>
      <c r="E96">
        <f t="shared" si="7"/>
        <v>5.833982535569876E-2</v>
      </c>
      <c r="F96">
        <f t="shared" si="8"/>
        <v>0.88007249678772825</v>
      </c>
      <c r="G96">
        <f t="shared" si="9"/>
        <v>0.88007249678772825</v>
      </c>
      <c r="H96" t="str">
        <f t="shared" si="10"/>
        <v/>
      </c>
      <c r="J96">
        <v>0.72637473325177093</v>
      </c>
      <c r="K96">
        <f t="shared" si="11"/>
        <v>7.422998597172431E-2</v>
      </c>
      <c r="L96">
        <f t="shared" si="12"/>
        <v>1.3921524312335889</v>
      </c>
      <c r="M96">
        <f t="shared" si="13"/>
        <v>1.3921524312335889</v>
      </c>
    </row>
    <row r="97" spans="1:13" x14ac:dyDescent="0.2">
      <c r="A97" s="3">
        <v>35186</v>
      </c>
      <c r="B97">
        <v>0.60093288498604702</v>
      </c>
      <c r="C97">
        <v>6.2071633301670627E-2</v>
      </c>
      <c r="D97">
        <v>2.8587960123302506E-2</v>
      </c>
      <c r="E97">
        <f t="shared" si="7"/>
        <v>3.7300885675768919E-2</v>
      </c>
      <c r="F97">
        <f t="shared" si="8"/>
        <v>0.30477604959873883</v>
      </c>
      <c r="G97">
        <f t="shared" si="9"/>
        <v>0.30477604959873883</v>
      </c>
      <c r="H97" t="str">
        <f t="shared" si="10"/>
        <v/>
      </c>
      <c r="J97">
        <v>0.72637473325177093</v>
      </c>
      <c r="K97">
        <f t="shared" si="11"/>
        <v>4.5087266082002746E-2</v>
      </c>
      <c r="L97">
        <f t="shared" si="12"/>
        <v>0.5771417718346189</v>
      </c>
      <c r="M97">
        <f t="shared" si="13"/>
        <v>0.5771417718346189</v>
      </c>
    </row>
    <row r="98" spans="1:13" x14ac:dyDescent="0.2">
      <c r="A98" s="3">
        <v>35217</v>
      </c>
      <c r="B98">
        <v>0.51122288929666027</v>
      </c>
      <c r="C98">
        <v>-8.7390477748183301E-2</v>
      </c>
      <c r="D98">
        <v>-1.1133718248455321E-2</v>
      </c>
      <c r="E98">
        <f t="shared" si="7"/>
        <v>-4.4676012531441767E-2</v>
      </c>
      <c r="F98">
        <f t="shared" si="8"/>
        <v>3.0126767657013471</v>
      </c>
      <c r="G98">
        <f t="shared" si="9"/>
        <v>3.0126767657013471</v>
      </c>
      <c r="H98" t="str">
        <f t="shared" si="10"/>
        <v/>
      </c>
      <c r="J98">
        <v>0.72637473325177093</v>
      </c>
      <c r="K98">
        <f t="shared" si="11"/>
        <v>-6.347823496308147E-2</v>
      </c>
      <c r="L98">
        <f t="shared" si="12"/>
        <v>4.7014407538010374</v>
      </c>
      <c r="M98">
        <f t="shared" si="13"/>
        <v>4.7014407538010374</v>
      </c>
    </row>
    <row r="99" spans="1:13" x14ac:dyDescent="0.2">
      <c r="A99" s="3">
        <v>35247</v>
      </c>
      <c r="B99">
        <v>0.45986849251648226</v>
      </c>
      <c r="C99">
        <v>-3.99987774218186E-2</v>
      </c>
      <c r="D99">
        <v>-4.5906737085989512E-3</v>
      </c>
      <c r="E99">
        <f t="shared" si="7"/>
        <v>-1.8394177475474026E-2</v>
      </c>
      <c r="F99">
        <f t="shared" si="8"/>
        <v>3.0068579566043327</v>
      </c>
      <c r="G99">
        <f t="shared" si="9"/>
        <v>3.0068579566043327</v>
      </c>
      <c r="H99" t="str">
        <f t="shared" si="10"/>
        <v/>
      </c>
      <c r="J99">
        <v>0.72637473325177093</v>
      </c>
      <c r="K99">
        <f t="shared" si="11"/>
        <v>-2.9054101280170445E-2</v>
      </c>
      <c r="L99">
        <f t="shared" si="12"/>
        <v>5.3289406140428133</v>
      </c>
      <c r="M99">
        <f t="shared" si="13"/>
        <v>5.3289406140428133</v>
      </c>
    </row>
    <row r="100" spans="1:13" x14ac:dyDescent="0.2">
      <c r="A100" s="3">
        <v>35278</v>
      </c>
      <c r="B100">
        <v>0.37642515066650256</v>
      </c>
      <c r="C100">
        <v>6.3466603026880369E-2</v>
      </c>
      <c r="D100">
        <v>2.4742489145906956E-2</v>
      </c>
      <c r="E100">
        <f t="shared" si="7"/>
        <v>2.389042560668455E-2</v>
      </c>
      <c r="F100">
        <f t="shared" si="8"/>
        <v>-3.443726030140988E-2</v>
      </c>
      <c r="G100">
        <f t="shared" si="9"/>
        <v>3.443726030140988E-2</v>
      </c>
      <c r="H100" t="str">
        <f t="shared" si="10"/>
        <v>yes</v>
      </c>
      <c r="J100">
        <v>0.72637473325177093</v>
      </c>
      <c r="K100">
        <f t="shared" si="11"/>
        <v>4.6100536844046268E-2</v>
      </c>
      <c r="L100">
        <f t="shared" si="12"/>
        <v>0.86321338052087138</v>
      </c>
      <c r="M100">
        <f t="shared" si="13"/>
        <v>0.86321338052087138</v>
      </c>
    </row>
    <row r="101" spans="1:13" x14ac:dyDescent="0.2">
      <c r="A101" s="3">
        <v>35309</v>
      </c>
      <c r="B101">
        <v>0.37984979707357253</v>
      </c>
      <c r="C101">
        <v>4.3214521596568661E-2</v>
      </c>
      <c r="D101">
        <v>3.3835049048802961E-2</v>
      </c>
      <c r="E101">
        <f t="shared" si="7"/>
        <v>1.6415027259088125E-2</v>
      </c>
      <c r="F101">
        <f t="shared" si="8"/>
        <v>-0.5148513827950586</v>
      </c>
      <c r="G101">
        <f t="shared" si="9"/>
        <v>0.5148513827950586</v>
      </c>
      <c r="H101" t="str">
        <f t="shared" si="10"/>
        <v>yes</v>
      </c>
      <c r="J101">
        <v>0.72637473325177093</v>
      </c>
      <c r="K101">
        <f t="shared" si="11"/>
        <v>3.1389936597310458E-2</v>
      </c>
      <c r="L101">
        <f t="shared" si="12"/>
        <v>-7.2265668891619575E-2</v>
      </c>
      <c r="M101">
        <f t="shared" si="13"/>
        <v>7.2265668891619575E-2</v>
      </c>
    </row>
    <row r="102" spans="1:13" x14ac:dyDescent="0.2">
      <c r="A102" s="3">
        <v>35339</v>
      </c>
      <c r="B102">
        <v>0.38870599037426889</v>
      </c>
      <c r="C102">
        <v>0.11086962540105284</v>
      </c>
      <c r="D102">
        <v>5.4422434021073975E-2</v>
      </c>
      <c r="E102">
        <f t="shared" si="7"/>
        <v>4.3095687543940442E-2</v>
      </c>
      <c r="F102">
        <f t="shared" si="8"/>
        <v>-0.20812642214325588</v>
      </c>
      <c r="G102">
        <f t="shared" si="9"/>
        <v>0.20812642214325588</v>
      </c>
      <c r="H102" t="str">
        <f t="shared" si="10"/>
        <v>yes</v>
      </c>
      <c r="J102">
        <v>0.72637473325177093</v>
      </c>
      <c r="K102">
        <f t="shared" ref="K102:K133" si="14">C102*J102</f>
        <v>8.0532894576413522E-2</v>
      </c>
      <c r="L102">
        <f t="shared" si="12"/>
        <v>0.47977384740323825</v>
      </c>
      <c r="M102">
        <f t="shared" si="13"/>
        <v>0.47977384740323825</v>
      </c>
    </row>
    <row r="103" spans="1:13" x14ac:dyDescent="0.2">
      <c r="A103" s="3">
        <v>35370</v>
      </c>
      <c r="B103">
        <v>0.38163222287629633</v>
      </c>
      <c r="C103">
        <v>5.2837089213614782E-2</v>
      </c>
      <c r="D103">
        <v>6.4966511728311666E-2</v>
      </c>
      <c r="E103">
        <f t="shared" si="7"/>
        <v>2.0164335806904989E-2</v>
      </c>
      <c r="F103">
        <f t="shared" si="8"/>
        <v>-0.68961953981411617</v>
      </c>
      <c r="G103">
        <f t="shared" si="9"/>
        <v>0.68961953981411617</v>
      </c>
      <c r="H103" t="str">
        <f t="shared" si="10"/>
        <v>yes</v>
      </c>
      <c r="J103">
        <v>0.72637473325177093</v>
      </c>
      <c r="K103">
        <f t="shared" si="14"/>
        <v>3.8379526583339464E-2</v>
      </c>
      <c r="L103">
        <f t="shared" si="12"/>
        <v>-0.40924138356324735</v>
      </c>
      <c r="M103">
        <f t="shared" si="13"/>
        <v>0.40924138356324735</v>
      </c>
    </row>
    <row r="104" spans="1:13" x14ac:dyDescent="0.2">
      <c r="A104" s="3">
        <v>35400</v>
      </c>
      <c r="B104">
        <v>0.36574588568755761</v>
      </c>
      <c r="C104">
        <v>-4.996862902142471E-2</v>
      </c>
      <c r="D104">
        <v>4.2698613121653723E-3</v>
      </c>
      <c r="E104">
        <f t="shared" si="7"/>
        <v>-1.8275820478033975E-2</v>
      </c>
      <c r="F104">
        <f t="shared" si="8"/>
        <v>-5.2801906530228191</v>
      </c>
      <c r="G104">
        <f t="shared" si="9"/>
        <v>5.2801906530228191</v>
      </c>
      <c r="H104" t="str">
        <f t="shared" si="10"/>
        <v/>
      </c>
      <c r="J104">
        <v>0.72637473325177093</v>
      </c>
      <c r="K104">
        <f t="shared" si="14"/>
        <v>-3.6295949576394072E-2</v>
      </c>
      <c r="L104">
        <f t="shared" si="12"/>
        <v>-9.5004984759065447</v>
      </c>
      <c r="M104">
        <f t="shared" si="13"/>
        <v>9.5004984759065447</v>
      </c>
    </row>
    <row r="105" spans="1:13" x14ac:dyDescent="0.2">
      <c r="A105" s="3">
        <v>35431</v>
      </c>
      <c r="B105">
        <v>0.32628130382630682</v>
      </c>
      <c r="C105">
        <v>4.1200432489626751E-2</v>
      </c>
      <c r="D105">
        <v>2.4411986688838119E-2</v>
      </c>
      <c r="E105">
        <f t="shared" si="7"/>
        <v>1.3442930830923148E-2</v>
      </c>
      <c r="F105">
        <f t="shared" si="8"/>
        <v>-0.44933073238690346</v>
      </c>
      <c r="G105">
        <f t="shared" si="9"/>
        <v>0.44933073238690346</v>
      </c>
      <c r="H105" t="str">
        <f t="shared" si="10"/>
        <v>yes</v>
      </c>
      <c r="J105">
        <v>0.72637473325177093</v>
      </c>
      <c r="K105">
        <f t="shared" si="14"/>
        <v>2.9926953159510227E-2</v>
      </c>
      <c r="L105">
        <f t="shared" si="12"/>
        <v>0.22591223487737333</v>
      </c>
      <c r="M105">
        <f t="shared" si="13"/>
        <v>0.22591223487737333</v>
      </c>
    </row>
    <row r="106" spans="1:13" x14ac:dyDescent="0.2">
      <c r="A106" s="3">
        <v>35462</v>
      </c>
      <c r="B106">
        <v>0.33159303933851281</v>
      </c>
      <c r="C106">
        <v>-2.0987860087523236E-2</v>
      </c>
      <c r="D106">
        <v>2.9063753072145616E-3</v>
      </c>
      <c r="E106">
        <f t="shared" si="7"/>
        <v>-6.9594283156332948E-3</v>
      </c>
      <c r="F106">
        <f t="shared" si="8"/>
        <v>-3.394538757041373</v>
      </c>
      <c r="G106">
        <f t="shared" si="9"/>
        <v>3.394538757041373</v>
      </c>
      <c r="H106" t="str">
        <f t="shared" si="10"/>
        <v/>
      </c>
      <c r="J106">
        <v>0.72637473325177093</v>
      </c>
      <c r="K106">
        <f t="shared" si="14"/>
        <v>-1.5245051272600179E-2</v>
      </c>
      <c r="L106">
        <f t="shared" si="12"/>
        <v>-6.2453828776885905</v>
      </c>
      <c r="M106">
        <f t="shared" si="13"/>
        <v>6.2453828776885905</v>
      </c>
    </row>
    <row r="107" spans="1:13" x14ac:dyDescent="0.2">
      <c r="A107" s="3">
        <v>35490</v>
      </c>
      <c r="B107">
        <v>0.43963193676221934</v>
      </c>
      <c r="C107">
        <v>-0.12098423095378584</v>
      </c>
      <c r="D107">
        <v>-8.2949082980751015E-2</v>
      </c>
      <c r="E107">
        <f t="shared" si="7"/>
        <v>-5.318853177190052E-2</v>
      </c>
      <c r="F107">
        <f t="shared" si="8"/>
        <v>-0.35878095500774448</v>
      </c>
      <c r="G107">
        <f t="shared" si="9"/>
        <v>0.35878095500774448</v>
      </c>
      <c r="H107" t="str">
        <f t="shared" si="10"/>
        <v>yes</v>
      </c>
      <c r="J107">
        <v>0.72637473325177093</v>
      </c>
      <c r="K107">
        <f t="shared" si="14"/>
        <v>-8.7879888486726843E-2</v>
      </c>
      <c r="L107">
        <f t="shared" si="12"/>
        <v>5.9443761507526963E-2</v>
      </c>
      <c r="M107">
        <f t="shared" si="13"/>
        <v>5.9443761507526963E-2</v>
      </c>
    </row>
    <row r="108" spans="1:13" x14ac:dyDescent="0.2">
      <c r="A108" s="3">
        <v>35521</v>
      </c>
      <c r="B108">
        <v>0.53579675893488166</v>
      </c>
      <c r="C108">
        <v>-6.5222132585674539E-2</v>
      </c>
      <c r="D108">
        <v>-7.0441797120781954E-2</v>
      </c>
      <c r="E108">
        <f t="shared" si="7"/>
        <v>-3.4945807250225551E-2</v>
      </c>
      <c r="F108">
        <f t="shared" si="8"/>
        <v>-0.50390522844971919</v>
      </c>
      <c r="G108">
        <f t="shared" si="9"/>
        <v>0.50390522844971919</v>
      </c>
      <c r="H108" t="str">
        <f t="shared" si="10"/>
        <v>yes</v>
      </c>
      <c r="J108">
        <v>0.72637473325177093</v>
      </c>
      <c r="K108">
        <f t="shared" si="14"/>
        <v>-4.7375709159030978E-2</v>
      </c>
      <c r="L108">
        <f t="shared" si="12"/>
        <v>-0.32744888552745266</v>
      </c>
      <c r="M108">
        <f t="shared" si="13"/>
        <v>0.32744888552745266</v>
      </c>
    </row>
    <row r="109" spans="1:13" x14ac:dyDescent="0.2">
      <c r="A109" s="3">
        <v>35551</v>
      </c>
      <c r="B109">
        <v>0.56849433867519517</v>
      </c>
      <c r="C109">
        <v>-9.5939183110340748E-2</v>
      </c>
      <c r="D109">
        <v>-5.9210841840203046E-2</v>
      </c>
      <c r="E109">
        <f t="shared" si="7"/>
        <v>-5.4540882455351616E-2</v>
      </c>
      <c r="F109">
        <f t="shared" si="8"/>
        <v>-7.8870004879420835E-2</v>
      </c>
      <c r="G109">
        <f t="shared" si="9"/>
        <v>7.8870004879420835E-2</v>
      </c>
      <c r="H109" t="str">
        <f t="shared" si="10"/>
        <v>yes</v>
      </c>
      <c r="J109">
        <v>0.72637473325177093</v>
      </c>
      <c r="K109">
        <f t="shared" si="14"/>
        <v>-6.9687798540166573E-2</v>
      </c>
      <c r="L109">
        <f t="shared" si="12"/>
        <v>0.1769432146943378</v>
      </c>
      <c r="M109">
        <f t="shared" si="13"/>
        <v>0.1769432146943378</v>
      </c>
    </row>
    <row r="110" spans="1:13" x14ac:dyDescent="0.2">
      <c r="A110" s="3">
        <v>35582</v>
      </c>
      <c r="B110">
        <v>0.58627487214308482</v>
      </c>
      <c r="C110">
        <v>7.6728203730142969E-2</v>
      </c>
      <c r="D110">
        <v>2.7947725106547111E-2</v>
      </c>
      <c r="E110">
        <f t="shared" si="7"/>
        <v>4.4983817831658134E-2</v>
      </c>
      <c r="F110">
        <f t="shared" si="8"/>
        <v>0.60956992600160154</v>
      </c>
      <c r="G110">
        <f t="shared" si="9"/>
        <v>0.60956992600160154</v>
      </c>
      <c r="H110" t="str">
        <f t="shared" si="10"/>
        <v/>
      </c>
      <c r="J110">
        <v>0.72637473325177093</v>
      </c>
      <c r="K110">
        <f t="shared" si="14"/>
        <v>5.5733428517370134E-2</v>
      </c>
      <c r="L110">
        <f t="shared" si="12"/>
        <v>0.99420268751369201</v>
      </c>
      <c r="M110">
        <f t="shared" si="13"/>
        <v>0.99420268751369201</v>
      </c>
    </row>
    <row r="111" spans="1:13" x14ac:dyDescent="0.2">
      <c r="A111" s="3">
        <v>35612</v>
      </c>
      <c r="B111">
        <v>0.58923165858466775</v>
      </c>
      <c r="C111">
        <v>-7.3786381160624248E-2</v>
      </c>
      <c r="D111">
        <v>-3.5226502815340621E-2</v>
      </c>
      <c r="E111">
        <f t="shared" si="7"/>
        <v>-4.3477271752235105E-2</v>
      </c>
      <c r="F111">
        <f t="shared" si="8"/>
        <v>0.23422049529428157</v>
      </c>
      <c r="G111">
        <f t="shared" si="9"/>
        <v>0.23422049529428157</v>
      </c>
      <c r="H111" t="str">
        <f t="shared" si="10"/>
        <v/>
      </c>
      <c r="J111">
        <v>0.72637473325177093</v>
      </c>
      <c r="K111">
        <f t="shared" si="14"/>
        <v>-5.3596562933161937E-2</v>
      </c>
      <c r="L111">
        <f t="shared" si="12"/>
        <v>0.5214840716411232</v>
      </c>
      <c r="M111">
        <f t="shared" si="13"/>
        <v>0.5214840716411232</v>
      </c>
    </row>
    <row r="112" spans="1:13" x14ac:dyDescent="0.2">
      <c r="A112" s="3">
        <v>35643</v>
      </c>
      <c r="B112">
        <v>0.56588889954770205</v>
      </c>
      <c r="C112">
        <v>3.9283669913219459E-2</v>
      </c>
      <c r="D112">
        <v>-2.9575484917816485E-2</v>
      </c>
      <c r="E112">
        <f t="shared" si="7"/>
        <v>2.2230192737386932E-2</v>
      </c>
      <c r="F112">
        <f t="shared" si="8"/>
        <v>-1.7516425444640908</v>
      </c>
      <c r="G112">
        <f t="shared" si="9"/>
        <v>1.7516425444640908</v>
      </c>
      <c r="H112" t="str">
        <f t="shared" si="10"/>
        <v>yes</v>
      </c>
      <c r="J112">
        <v>0.72637473325177093</v>
      </c>
      <c r="K112">
        <f t="shared" si="14"/>
        <v>2.8534665254365404E-2</v>
      </c>
      <c r="L112">
        <f t="shared" si="12"/>
        <v>-1.9648080271095039</v>
      </c>
      <c r="M112">
        <f t="shared" si="13"/>
        <v>1.9648080271095039</v>
      </c>
    </row>
    <row r="113" spans="1:13" x14ac:dyDescent="0.2">
      <c r="A113" s="3">
        <v>35674</v>
      </c>
      <c r="B113">
        <v>0.56115427772738113</v>
      </c>
      <c r="C113">
        <v>1.2592189652149463E-2</v>
      </c>
      <c r="D113">
        <v>2.0282682164653371E-2</v>
      </c>
      <c r="E113">
        <f t="shared" si="7"/>
        <v>7.0661610892581344E-3</v>
      </c>
      <c r="F113">
        <f t="shared" si="8"/>
        <v>-0.65161604210451352</v>
      </c>
      <c r="G113">
        <f t="shared" si="9"/>
        <v>0.65161604210451352</v>
      </c>
      <c r="H113" t="str">
        <f t="shared" si="10"/>
        <v>yes</v>
      </c>
      <c r="J113">
        <v>0.72637473325177093</v>
      </c>
      <c r="K113">
        <f t="shared" si="14"/>
        <v>9.1466483996357761E-3</v>
      </c>
      <c r="L113">
        <f t="shared" si="12"/>
        <v>-0.54904147659644142</v>
      </c>
      <c r="M113">
        <f t="shared" si="13"/>
        <v>0.54904147659644142</v>
      </c>
    </row>
    <row r="114" spans="1:13" x14ac:dyDescent="0.2">
      <c r="A114" s="3">
        <v>35704</v>
      </c>
      <c r="B114">
        <v>0.58084090897922702</v>
      </c>
      <c r="C114">
        <v>-1.1568620539214904E-2</v>
      </c>
      <c r="D114">
        <v>1.552022875909697E-2</v>
      </c>
      <c r="E114">
        <f t="shared" si="7"/>
        <v>-6.7195280696333397E-3</v>
      </c>
      <c r="F114">
        <f t="shared" si="8"/>
        <v>-1.4329529012705293</v>
      </c>
      <c r="G114">
        <f t="shared" si="9"/>
        <v>1.4329529012705293</v>
      </c>
      <c r="H114" t="str">
        <f t="shared" si="10"/>
        <v>yes</v>
      </c>
      <c r="J114">
        <v>0.72637473325177093</v>
      </c>
      <c r="K114">
        <f t="shared" si="14"/>
        <v>-8.4031536582631836E-3</v>
      </c>
      <c r="L114">
        <f t="shared" si="12"/>
        <v>-1.5414323325187969</v>
      </c>
      <c r="M114">
        <f t="shared" si="13"/>
        <v>1.5414323325187969</v>
      </c>
    </row>
    <row r="115" spans="1:13" x14ac:dyDescent="0.2">
      <c r="A115" s="3">
        <v>35735</v>
      </c>
      <c r="B115">
        <v>0.51164631418938733</v>
      </c>
      <c r="C115">
        <v>7.9527324468094976E-2</v>
      </c>
      <c r="D115">
        <v>3.5303716711073754E-2</v>
      </c>
      <c r="E115">
        <f t="shared" si="7"/>
        <v>4.068986244144427E-2</v>
      </c>
      <c r="F115">
        <f t="shared" si="8"/>
        <v>0.15256596846306095</v>
      </c>
      <c r="G115">
        <f t="shared" si="9"/>
        <v>0.15256596846306095</v>
      </c>
      <c r="H115" t="str">
        <f t="shared" si="10"/>
        <v/>
      </c>
      <c r="J115">
        <v>0.72637473325177093</v>
      </c>
      <c r="K115">
        <f t="shared" si="14"/>
        <v>5.7766639096739521E-2</v>
      </c>
      <c r="L115">
        <f t="shared" si="12"/>
        <v>0.63627641728214401</v>
      </c>
      <c r="M115">
        <f t="shared" si="13"/>
        <v>0.63627641728214401</v>
      </c>
    </row>
    <row r="116" spans="1:13" x14ac:dyDescent="0.2">
      <c r="A116" s="3">
        <v>35765</v>
      </c>
      <c r="B116">
        <v>0.51772215396545018</v>
      </c>
      <c r="C116">
        <v>-3.8670870063449443E-2</v>
      </c>
      <c r="D116">
        <v>1.3779745598017593E-2</v>
      </c>
      <c r="E116">
        <f t="shared" si="7"/>
        <v>-2.0020766144967089E-2</v>
      </c>
      <c r="F116">
        <f t="shared" si="8"/>
        <v>-2.4529126102188235</v>
      </c>
      <c r="G116">
        <f t="shared" si="9"/>
        <v>2.4529126102188235</v>
      </c>
      <c r="H116" t="str">
        <f t="shared" si="10"/>
        <v/>
      </c>
      <c r="J116">
        <v>0.72637473325177093</v>
      </c>
      <c r="K116">
        <f t="shared" si="14"/>
        <v>-2.8089542926951983E-2</v>
      </c>
      <c r="L116">
        <f t="shared" si="12"/>
        <v>-3.0384660026664823</v>
      </c>
      <c r="M116">
        <f t="shared" si="13"/>
        <v>3.0384660026664823</v>
      </c>
    </row>
    <row r="117" spans="1:13" x14ac:dyDescent="0.2">
      <c r="A117" s="3">
        <v>35796</v>
      </c>
      <c r="B117">
        <v>0.58841464647373587</v>
      </c>
      <c r="C117">
        <v>-0.10404331567916447</v>
      </c>
      <c r="D117">
        <v>-0.11102440183706122</v>
      </c>
      <c r="E117">
        <f t="shared" si="7"/>
        <v>-6.1220610813310865E-2</v>
      </c>
      <c r="F117">
        <f t="shared" si="8"/>
        <v>-0.44858418689651774</v>
      </c>
      <c r="G117">
        <f t="shared" si="9"/>
        <v>0.44858418689651774</v>
      </c>
      <c r="H117" t="str">
        <f t="shared" si="10"/>
        <v>yes</v>
      </c>
      <c r="J117">
        <v>0.72637473325177093</v>
      </c>
      <c r="K117">
        <f t="shared" si="14"/>
        <v>-7.557443567308289E-2</v>
      </c>
      <c r="L117">
        <f t="shared" si="12"/>
        <v>-0.31929887103561699</v>
      </c>
      <c r="M117">
        <f t="shared" si="13"/>
        <v>0.31929887103561699</v>
      </c>
    </row>
    <row r="118" spans="1:13" x14ac:dyDescent="0.2">
      <c r="A118" s="3">
        <v>35827</v>
      </c>
      <c r="B118">
        <v>0.7101191208649702</v>
      </c>
      <c r="C118">
        <v>-0.1191325417418715</v>
      </c>
      <c r="D118">
        <v>-0.16660733476121831</v>
      </c>
      <c r="E118">
        <f t="shared" si="7"/>
        <v>-8.4598295808147164E-2</v>
      </c>
      <c r="F118">
        <f t="shared" si="8"/>
        <v>-0.49222946319024025</v>
      </c>
      <c r="G118">
        <f t="shared" si="9"/>
        <v>0.49222946319024025</v>
      </c>
      <c r="H118" t="str">
        <f t="shared" si="10"/>
        <v>yes</v>
      </c>
      <c r="J118">
        <v>0.72637473325177093</v>
      </c>
      <c r="K118">
        <f t="shared" si="14"/>
        <v>-8.6534868229357381E-2</v>
      </c>
      <c r="L118">
        <f t="shared" si="12"/>
        <v>-0.48060589077078036</v>
      </c>
      <c r="M118">
        <f t="shared" si="13"/>
        <v>0.48060589077078036</v>
      </c>
    </row>
    <row r="119" spans="1:13" x14ac:dyDescent="0.2">
      <c r="A119" s="3">
        <v>35855</v>
      </c>
      <c r="B119">
        <v>0.77328231064048203</v>
      </c>
      <c r="C119">
        <v>-7.3998135648479749E-2</v>
      </c>
      <c r="D119">
        <v>-0.11183303016344379</v>
      </c>
      <c r="E119">
        <f t="shared" si="7"/>
        <v>-5.7221449317344242E-2</v>
      </c>
      <c r="F119">
        <f t="shared" si="8"/>
        <v>-0.48833140590293234</v>
      </c>
      <c r="G119">
        <f t="shared" si="9"/>
        <v>0.48833140590293234</v>
      </c>
      <c r="H119" t="str">
        <f t="shared" si="10"/>
        <v>yes</v>
      </c>
      <c r="J119">
        <v>0.72637473325177093</v>
      </c>
      <c r="K119">
        <f t="shared" si="14"/>
        <v>-5.3750376042792841E-2</v>
      </c>
      <c r="L119">
        <f t="shared" si="12"/>
        <v>-0.51936940308031754</v>
      </c>
      <c r="M119">
        <f t="shared" si="13"/>
        <v>0.51936940308031754</v>
      </c>
    </row>
    <row r="120" spans="1:13" x14ac:dyDescent="0.2">
      <c r="A120" s="3">
        <v>35886</v>
      </c>
      <c r="B120">
        <v>0.78201247937192919</v>
      </c>
      <c r="C120">
        <v>-6.5763806726678878E-2</v>
      </c>
      <c r="D120">
        <v>-8.4260343617739847E-2</v>
      </c>
      <c r="E120">
        <f t="shared" si="7"/>
        <v>-5.1428117551266507E-2</v>
      </c>
      <c r="F120">
        <f t="shared" si="8"/>
        <v>-0.38965217392682183</v>
      </c>
      <c r="G120">
        <f t="shared" si="9"/>
        <v>0.38965217392682183</v>
      </c>
      <c r="H120" t="str">
        <f t="shared" si="10"/>
        <v>yes</v>
      </c>
      <c r="J120">
        <v>0.72637473325177093</v>
      </c>
      <c r="K120">
        <f t="shared" si="14"/>
        <v>-4.7769167568712391E-2</v>
      </c>
      <c r="L120">
        <f t="shared" si="12"/>
        <v>-0.43307651597737784</v>
      </c>
      <c r="M120">
        <f t="shared" si="13"/>
        <v>0.43307651597737784</v>
      </c>
    </row>
    <row r="121" spans="1:13" x14ac:dyDescent="0.2">
      <c r="A121" s="3">
        <v>35916</v>
      </c>
      <c r="B121">
        <v>0.85954158811774384</v>
      </c>
      <c r="C121">
        <v>2.4645491080299519E-2</v>
      </c>
      <c r="D121">
        <v>3.7740327982847113E-2</v>
      </c>
      <c r="E121">
        <f t="shared" si="7"/>
        <v>2.1183824543102338E-2</v>
      </c>
      <c r="F121">
        <f t="shared" si="8"/>
        <v>-0.43869527173345357</v>
      </c>
      <c r="G121">
        <f t="shared" si="9"/>
        <v>0.43869527173345357</v>
      </c>
      <c r="H121" t="str">
        <f t="shared" si="10"/>
        <v>yes</v>
      </c>
      <c r="J121">
        <v>0.72637473325177093</v>
      </c>
      <c r="K121">
        <f t="shared" si="14"/>
        <v>1.7901862009311462E-2</v>
      </c>
      <c r="L121">
        <f t="shared" si="12"/>
        <v>-0.52565695726206152</v>
      </c>
      <c r="M121">
        <f t="shared" si="13"/>
        <v>0.52565695726206152</v>
      </c>
    </row>
    <row r="122" spans="1:13" x14ac:dyDescent="0.2">
      <c r="A122" s="3">
        <v>35947</v>
      </c>
      <c r="B122">
        <v>0.89598777943610786</v>
      </c>
      <c r="C122">
        <v>5.4264849654017441E-2</v>
      </c>
      <c r="D122">
        <v>2.3899569198845713E-2</v>
      </c>
      <c r="E122">
        <f t="shared" si="7"/>
        <v>4.8620642142937334E-2</v>
      </c>
      <c r="F122">
        <f t="shared" si="8"/>
        <v>1.0343731612235749</v>
      </c>
      <c r="G122">
        <f t="shared" si="9"/>
        <v>1.0343731612235749</v>
      </c>
      <c r="H122" t="str">
        <f t="shared" si="10"/>
        <v/>
      </c>
      <c r="J122">
        <v>0.72637473325177093</v>
      </c>
      <c r="K122">
        <f t="shared" si="14"/>
        <v>3.9416615692384374E-2</v>
      </c>
      <c r="L122">
        <f t="shared" si="12"/>
        <v>0.64926051028100096</v>
      </c>
      <c r="M122">
        <f t="shared" si="13"/>
        <v>0.64926051028100096</v>
      </c>
    </row>
    <row r="123" spans="1:13" x14ac:dyDescent="0.2">
      <c r="A123" s="3">
        <v>35977</v>
      </c>
      <c r="B123">
        <v>0.80499569835784457</v>
      </c>
      <c r="C123">
        <v>-0.11339625608535918</v>
      </c>
      <c r="D123">
        <v>-3.530220129665735E-2</v>
      </c>
      <c r="E123">
        <f t="shared" si="7"/>
        <v>-9.1283498358598697E-2</v>
      </c>
      <c r="F123">
        <f t="shared" si="8"/>
        <v>1.5857735496863203</v>
      </c>
      <c r="G123">
        <f t="shared" si="9"/>
        <v>1.5857735496863203</v>
      </c>
      <c r="H123" t="str">
        <f t="shared" si="10"/>
        <v/>
      </c>
      <c r="J123">
        <v>0.72637473325177093</v>
      </c>
      <c r="K123">
        <f t="shared" si="14"/>
        <v>-8.2368175265752283E-2</v>
      </c>
      <c r="L123">
        <f t="shared" si="12"/>
        <v>1.3332305703426901</v>
      </c>
      <c r="M123">
        <f t="shared" si="13"/>
        <v>1.3332305703426901</v>
      </c>
    </row>
    <row r="124" spans="1:13" x14ac:dyDescent="0.2">
      <c r="A124" s="4">
        <v>36008</v>
      </c>
      <c r="B124">
        <v>0.8775703580314862</v>
      </c>
      <c r="C124">
        <v>-3.4913063680359666E-2</v>
      </c>
      <c r="D124">
        <v>2.2909517465557624E-3</v>
      </c>
      <c r="E124">
        <f t="shared" si="7"/>
        <v>-3.0638669793949309E-2</v>
      </c>
      <c r="F124">
        <f t="shared" si="8"/>
        <v>-14.373773515750283</v>
      </c>
      <c r="G124">
        <f t="shared" si="9"/>
        <v>14.373773515750283</v>
      </c>
      <c r="H124" t="str">
        <f t="shared" si="10"/>
        <v/>
      </c>
      <c r="J124">
        <v>0.72637473325177093</v>
      </c>
      <c r="K124">
        <f t="shared" si="14"/>
        <v>-2.5359967317823345E-2</v>
      </c>
      <c r="L124">
        <f t="shared" si="12"/>
        <v>-12.069620892692196</v>
      </c>
      <c r="M124">
        <f t="shared" si="13"/>
        <v>12.069620892692196</v>
      </c>
    </row>
    <row r="125" spans="1:13" x14ac:dyDescent="0.2">
      <c r="A125" s="3">
        <v>36039</v>
      </c>
      <c r="B125">
        <v>0.86598209196357634</v>
      </c>
      <c r="C125">
        <v>-2.8501117324818685E-2</v>
      </c>
      <c r="D125">
        <v>-2.7844026171173229E-2</v>
      </c>
      <c r="E125">
        <f t="shared" si="7"/>
        <v>-2.4681457204245815E-2</v>
      </c>
      <c r="F125">
        <f t="shared" si="8"/>
        <v>-0.11358159726920544</v>
      </c>
      <c r="G125">
        <f t="shared" si="9"/>
        <v>0.11358159726920544</v>
      </c>
      <c r="H125" t="str">
        <f t="shared" si="10"/>
        <v>yes</v>
      </c>
      <c r="J125">
        <v>0.72637473325177093</v>
      </c>
      <c r="K125">
        <f t="shared" si="14"/>
        <v>-2.07024914941926E-2</v>
      </c>
      <c r="L125">
        <f t="shared" si="12"/>
        <v>-0.2564835499391328</v>
      </c>
      <c r="M125">
        <f t="shared" si="13"/>
        <v>0.2564835499391328</v>
      </c>
    </row>
    <row r="126" spans="1:13" x14ac:dyDescent="0.2">
      <c r="A126" s="3">
        <v>36069</v>
      </c>
      <c r="B126">
        <v>0.83955988861028075</v>
      </c>
      <c r="C126">
        <v>0.11008591237401791</v>
      </c>
      <c r="D126">
        <v>8.2753961028912276E-2</v>
      </c>
      <c r="E126">
        <f t="shared" si="7"/>
        <v>9.2423716330291603E-2</v>
      </c>
      <c r="F126">
        <f t="shared" si="8"/>
        <v>0.11684945567742604</v>
      </c>
      <c r="G126">
        <f t="shared" si="9"/>
        <v>0.11684945567742604</v>
      </c>
      <c r="H126" t="str">
        <f t="shared" si="10"/>
        <v/>
      </c>
      <c r="J126">
        <v>0.72637473325177093</v>
      </c>
      <c r="K126">
        <f t="shared" si="14"/>
        <v>7.9963625235455082E-2</v>
      </c>
      <c r="L126">
        <f t="shared" si="12"/>
        <v>-3.3718455996110161E-2</v>
      </c>
      <c r="M126">
        <f t="shared" si="13"/>
        <v>3.3718455996110161E-2</v>
      </c>
    </row>
    <row r="127" spans="1:13" x14ac:dyDescent="0.2">
      <c r="A127" s="3">
        <v>36100</v>
      </c>
      <c r="B127">
        <v>0.88047881337701106</v>
      </c>
      <c r="C127">
        <v>-5.2913385412849762E-2</v>
      </c>
      <c r="D127">
        <v>-7.9739458391442277E-3</v>
      </c>
      <c r="E127">
        <f t="shared" si="7"/>
        <v>-4.6589114800066403E-2</v>
      </c>
      <c r="F127">
        <f t="shared" si="8"/>
        <v>4.8426675751118964</v>
      </c>
      <c r="G127">
        <f t="shared" si="9"/>
        <v>4.8426675751118964</v>
      </c>
      <c r="H127" t="str">
        <f t="shared" si="10"/>
        <v/>
      </c>
      <c r="J127">
        <v>0.72637473325177093</v>
      </c>
      <c r="K127">
        <f t="shared" si="14"/>
        <v>-3.8434946214706896E-2</v>
      </c>
      <c r="L127">
        <f t="shared" si="12"/>
        <v>3.8200661241049731</v>
      </c>
      <c r="M127">
        <f t="shared" si="13"/>
        <v>3.8200661241049731</v>
      </c>
    </row>
    <row r="128" spans="1:13" x14ac:dyDescent="0.2">
      <c r="A128" s="3">
        <v>36130</v>
      </c>
      <c r="B128">
        <v>0.82838216780078633</v>
      </c>
      <c r="C128">
        <v>-0.11832687628771434</v>
      </c>
      <c r="D128">
        <v>-6.5412265186168078E-2</v>
      </c>
      <c r="E128">
        <f t="shared" si="7"/>
        <v>-9.8019874288312256E-2</v>
      </c>
      <c r="F128">
        <f t="shared" si="8"/>
        <v>0.49849380707640295</v>
      </c>
      <c r="G128">
        <f t="shared" si="9"/>
        <v>0.49849380707640295</v>
      </c>
      <c r="H128" t="str">
        <f t="shared" si="10"/>
        <v/>
      </c>
      <c r="J128">
        <v>0.72637473325177093</v>
      </c>
      <c r="K128">
        <f t="shared" si="14"/>
        <v>-8.5949653200003806E-2</v>
      </c>
      <c r="L128">
        <f t="shared" si="12"/>
        <v>0.31396845767968473</v>
      </c>
      <c r="M128">
        <f t="shared" si="13"/>
        <v>0.31396845767968473</v>
      </c>
    </row>
    <row r="129" spans="1:13" x14ac:dyDescent="0.2">
      <c r="A129" s="3">
        <v>36161</v>
      </c>
      <c r="B129">
        <v>0.83686036445821188</v>
      </c>
      <c r="C129">
        <v>-0.11846494769437189</v>
      </c>
      <c r="D129">
        <v>-0.12568127768062354</v>
      </c>
      <c r="E129">
        <f t="shared" si="7"/>
        <v>-9.9138619303035067E-2</v>
      </c>
      <c r="F129">
        <f t="shared" si="8"/>
        <v>-0.21119023348121635</v>
      </c>
      <c r="G129">
        <f t="shared" si="9"/>
        <v>0.21119023348121635</v>
      </c>
      <c r="H129" t="str">
        <f t="shared" si="10"/>
        <v>yes</v>
      </c>
      <c r="J129">
        <v>0.72637473325177093</v>
      </c>
      <c r="K129">
        <f t="shared" si="14"/>
        <v>-8.6049944781184384E-2</v>
      </c>
      <c r="L129">
        <f t="shared" si="12"/>
        <v>-0.31533203378269897</v>
      </c>
      <c r="M129">
        <f t="shared" si="13"/>
        <v>0.31533203378269897</v>
      </c>
    </row>
    <row r="130" spans="1:13" x14ac:dyDescent="0.2">
      <c r="A130" s="3">
        <v>36192</v>
      </c>
      <c r="B130">
        <v>0.63997338566026818</v>
      </c>
      <c r="C130">
        <v>9.61603691875315E-2</v>
      </c>
      <c r="D130">
        <v>1.1388646964008811E-2</v>
      </c>
      <c r="E130">
        <f t="shared" si="7"/>
        <v>6.1540077035285863E-2</v>
      </c>
      <c r="F130">
        <f t="shared" si="8"/>
        <v>4.4036337441812945</v>
      </c>
      <c r="G130">
        <f t="shared" si="9"/>
        <v>4.4036337441812945</v>
      </c>
      <c r="H130" t="str">
        <f t="shared" si="10"/>
        <v/>
      </c>
      <c r="J130">
        <v>0.72637473325177093</v>
      </c>
      <c r="K130">
        <f t="shared" si="14"/>
        <v>6.9848462517985002E-2</v>
      </c>
      <c r="L130">
        <f t="shared" si="12"/>
        <v>5.133166015131116</v>
      </c>
      <c r="M130">
        <f t="shared" si="13"/>
        <v>5.133166015131116</v>
      </c>
    </row>
    <row r="131" spans="1:13" x14ac:dyDescent="0.2">
      <c r="A131" s="3">
        <v>36220</v>
      </c>
      <c r="B131">
        <v>0.58135193554082176</v>
      </c>
      <c r="C131">
        <v>-7.3384625988727609E-2</v>
      </c>
      <c r="D131">
        <v>-2.2017622141068536E-2</v>
      </c>
      <c r="E131">
        <f t="shared" si="7"/>
        <v>-4.2662294357486086E-2</v>
      </c>
      <c r="F131">
        <f t="shared" si="8"/>
        <v>0.93764313349305417</v>
      </c>
      <c r="G131">
        <f t="shared" si="9"/>
        <v>0.93764313349305417</v>
      </c>
      <c r="H131" t="str">
        <f t="shared" si="10"/>
        <v/>
      </c>
      <c r="J131">
        <v>0.72637473325177093</v>
      </c>
      <c r="K131">
        <f t="shared" si="14"/>
        <v>-5.3304738127342995E-2</v>
      </c>
      <c r="L131">
        <f t="shared" si="12"/>
        <v>1.4210034029022565</v>
      </c>
      <c r="M131">
        <f t="shared" si="13"/>
        <v>1.4210034029022565</v>
      </c>
    </row>
    <row r="132" spans="1:13" x14ac:dyDescent="0.2">
      <c r="A132" s="3">
        <v>36251</v>
      </c>
      <c r="B132">
        <v>0.43111232828554963</v>
      </c>
      <c r="C132">
        <v>0.21022433510229047</v>
      </c>
      <c r="D132">
        <v>4.8662945798927541E-2</v>
      </c>
      <c r="E132">
        <f t="shared" si="7"/>
        <v>9.0630302568230042E-2</v>
      </c>
      <c r="F132">
        <f t="shared" si="8"/>
        <v>0.86240888380882608</v>
      </c>
      <c r="G132">
        <f t="shared" si="9"/>
        <v>0.86240888380882608</v>
      </c>
      <c r="H132" t="str">
        <f t="shared" si="10"/>
        <v/>
      </c>
      <c r="J132">
        <v>0.72637473325177093</v>
      </c>
      <c r="K132">
        <f t="shared" si="14"/>
        <v>0.15270164533295713</v>
      </c>
      <c r="L132">
        <f t="shared" si="12"/>
        <v>2.1379449563927229</v>
      </c>
      <c r="M132">
        <f t="shared" si="13"/>
        <v>2.1379449563927229</v>
      </c>
    </row>
    <row r="133" spans="1:13" x14ac:dyDescent="0.2">
      <c r="A133" s="3">
        <v>36281</v>
      </c>
      <c r="B133">
        <v>0.6585474846944499</v>
      </c>
      <c r="C133">
        <v>0.1903558001692055</v>
      </c>
      <c r="D133">
        <v>0.27488316404660607</v>
      </c>
      <c r="E133">
        <f t="shared" si="7"/>
        <v>0.12535833339842961</v>
      </c>
      <c r="F133">
        <f t="shared" si="8"/>
        <v>-0.54395776171590027</v>
      </c>
      <c r="G133">
        <f t="shared" si="9"/>
        <v>0.54395776171590027</v>
      </c>
      <c r="H133" t="str">
        <f t="shared" si="10"/>
        <v>yes</v>
      </c>
      <c r="J133">
        <v>0.72637473325177093</v>
      </c>
      <c r="K133">
        <f t="shared" si="14"/>
        <v>0.13826964357083407</v>
      </c>
      <c r="L133">
        <f t="shared" si="12"/>
        <v>-0.49698758725219472</v>
      </c>
      <c r="M133">
        <f t="shared" si="13"/>
        <v>0.49698758725219472</v>
      </c>
    </row>
    <row r="134" spans="1:13" x14ac:dyDescent="0.2">
      <c r="A134" s="3">
        <v>36312</v>
      </c>
      <c r="B134">
        <v>0.66620047102756441</v>
      </c>
      <c r="C134">
        <v>1.5264066415462912E-2</v>
      </c>
      <c r="D134">
        <v>5.1282608403126706E-2</v>
      </c>
      <c r="E134">
        <f>B134*C134</f>
        <v>1.0168928235777419E-2</v>
      </c>
      <c r="F134">
        <f>(E134-D134)/(D134)</f>
        <v>-0.80170805361847741</v>
      </c>
      <c r="G134">
        <f>ABS(F134)</f>
        <v>0.80170805361847741</v>
      </c>
      <c r="H134" t="str">
        <f>IF(ABS(D134)&gt;ABS(E134), "yes","")</f>
        <v>yes</v>
      </c>
      <c r="J134">
        <v>0.72637473325177093</v>
      </c>
      <c r="K134">
        <f>C134*J134</f>
        <v>1.1087432170869188E-2</v>
      </c>
      <c r="L134">
        <f>(K134-D134)/(D134)</f>
        <v>-0.78379742146280562</v>
      </c>
      <c r="M134">
        <f>ABS(L134)</f>
        <v>0.78379742146280562</v>
      </c>
    </row>
    <row r="135" spans="1:13" x14ac:dyDescent="0.2">
      <c r="A135" s="3">
        <v>36342</v>
      </c>
      <c r="B135">
        <v>0.69419179757751881</v>
      </c>
      <c r="C135">
        <v>2.0130600736371265E-2</v>
      </c>
      <c r="D135">
        <v>2.015372261162417E-2</v>
      </c>
      <c r="E135">
        <f>B135*C135</f>
        <v>1.3974497911496893E-2</v>
      </c>
      <c r="F135">
        <f>(E135-D135)/(D135)</f>
        <v>-0.30660463176977804</v>
      </c>
      <c r="G135">
        <f>ABS(F135)</f>
        <v>0.30660463176977804</v>
      </c>
      <c r="H135" t="str">
        <f>IF(ABS(D135)&gt;ABS(E135), "yes","")</f>
        <v>yes</v>
      </c>
      <c r="J135">
        <v>0.72637473325177093</v>
      </c>
      <c r="K135">
        <f>C135*J135</f>
        <v>1.4622359740079581E-2</v>
      </c>
      <c r="L135">
        <f>(K135-D135)/(D135)</f>
        <v>-0.27445861879404038</v>
      </c>
      <c r="M135">
        <f>ABS(L135)</f>
        <v>0.27445861879404038</v>
      </c>
    </row>
    <row r="136" spans="1:13" x14ac:dyDescent="0.2">
      <c r="A136" s="3">
        <v>36373</v>
      </c>
      <c r="B136">
        <v>0.68628932401352483</v>
      </c>
      <c r="C136">
        <v>0.16707554202322028</v>
      </c>
      <c r="D136">
        <v>0.10466931854512723</v>
      </c>
      <c r="E136">
        <f>B136*C136</f>
        <v>0.1146621607943091</v>
      </c>
      <c r="F136">
        <f>(E136-D136)/(D136)</f>
        <v>9.547059623659962E-2</v>
      </c>
      <c r="G136">
        <f>ABS(F136)</f>
        <v>9.547059623659962E-2</v>
      </c>
      <c r="H136" t="str">
        <f>IF(ABS(D136)&gt;ABS(E136), "yes","")</f>
        <v/>
      </c>
      <c r="J136">
        <v>0.72637473325177093</v>
      </c>
      <c r="K136">
        <f>C136*J136</f>
        <v>0.12135945227001167</v>
      </c>
      <c r="L136">
        <f>(K136-D136)/(D136)</f>
        <v>0.1594558363126119</v>
      </c>
      <c r="M136">
        <f>ABS(L136)</f>
        <v>0.1594558363126119</v>
      </c>
    </row>
    <row r="137" spans="1:13" x14ac:dyDescent="0.2">
      <c r="A137" s="3">
        <v>36404</v>
      </c>
      <c r="B137">
        <v>0.6867677628614195</v>
      </c>
      <c r="C137">
        <v>7.8269511141132397E-2</v>
      </c>
      <c r="D137">
        <v>8.807716427583813E-2</v>
      </c>
      <c r="E137">
        <f>B137*C137</f>
        <v>5.3752977066652448E-2</v>
      </c>
      <c r="F137">
        <f>(E137-D137)/(D137)</f>
        <v>-0.38970586180193023</v>
      </c>
      <c r="G137">
        <f>ABS(F137)</f>
        <v>0.38970586180193023</v>
      </c>
      <c r="H137" t="str">
        <f>IF(ABS(D137)&gt;ABS(E137), "yes","")</f>
        <v>yes</v>
      </c>
      <c r="J137">
        <v>0.72637473325177093</v>
      </c>
      <c r="K137">
        <f>C137*J137</f>
        <v>5.6852995276886559E-2</v>
      </c>
      <c r="L137">
        <f>(K137-D137)/(D137)</f>
        <v>-0.35450924488400198</v>
      </c>
      <c r="M137">
        <f>ABS(L137)</f>
        <v>0.35450924488400198</v>
      </c>
    </row>
    <row r="138" spans="1:13" x14ac:dyDescent="0.2">
      <c r="A138" s="5">
        <v>36434</v>
      </c>
      <c r="B138">
        <v>0.6969114855469869</v>
      </c>
      <c r="C138">
        <v>0.11743322105724695</v>
      </c>
      <c r="D138">
        <v>0.10884474589988909</v>
      </c>
      <c r="E138">
        <f>B138*C138</f>
        <v>8.184056053957367E-2</v>
      </c>
      <c r="F138">
        <f>(E138-D138)/(D138)</f>
        <v>-0.24809819837470845</v>
      </c>
      <c r="G138">
        <f>ABS(F138)</f>
        <v>0.24809819837470845</v>
      </c>
      <c r="H138" t="str">
        <f>IF(ABS(D138)&gt;ABS(E138), "yes","")</f>
        <v>yes</v>
      </c>
      <c r="J138">
        <v>0.72637473325177093</v>
      </c>
      <c r="K138">
        <f>C138*J138</f>
        <v>8.5300524620354007E-2</v>
      </c>
      <c r="L138">
        <f>(K138-D138)/(D138)</f>
        <v>-0.21631013132402443</v>
      </c>
      <c r="M138">
        <f>ABS(L138)</f>
        <v>0.21631013132402443</v>
      </c>
    </row>
    <row r="140" spans="1:13" x14ac:dyDescent="0.2">
      <c r="F140">
        <f>AVERAGE(F5:F138)</f>
        <v>-0.55502292049411672</v>
      </c>
      <c r="G140">
        <f>AVERAGE(G5:G138)</f>
        <v>1.6887841993055641</v>
      </c>
      <c r="L140">
        <f>AVERAGE(L5:L138)</f>
        <v>-0.42381635094687087</v>
      </c>
      <c r="M140">
        <f>AVERAGE(M5:M138)</f>
        <v>1.9589230607591464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138"/>
  <sheetViews>
    <sheetView tabSelected="1" topLeftCell="N1" workbookViewId="0">
      <selection activeCell="R22" sqref="R22"/>
    </sheetView>
  </sheetViews>
  <sheetFormatPr defaultRowHeight="12.75" x14ac:dyDescent="0.2"/>
  <cols>
    <col min="1" max="3" width="10" customWidth="1"/>
    <col min="9" max="9" width="9.85546875" customWidth="1"/>
  </cols>
  <sheetData>
    <row r="1" spans="1:17" x14ac:dyDescent="0.2">
      <c r="A1" t="s">
        <v>37</v>
      </c>
    </row>
    <row r="2" spans="1:17" x14ac:dyDescent="0.2">
      <c r="M2">
        <v>100000</v>
      </c>
      <c r="P2">
        <f>COUNTIF(P6:P138,"=1")</f>
        <v>67</v>
      </c>
    </row>
    <row r="3" spans="1:17" x14ac:dyDescent="0.2">
      <c r="I3">
        <v>0.66390093759208435</v>
      </c>
      <c r="P3">
        <f>COUNT(O6:O138)</f>
        <v>133</v>
      </c>
    </row>
    <row r="4" spans="1:17" ht="63.75" x14ac:dyDescent="0.2">
      <c r="A4" s="1" t="s">
        <v>1</v>
      </c>
      <c r="B4" s="1" t="s">
        <v>33</v>
      </c>
      <c r="C4" s="1" t="s">
        <v>34</v>
      </c>
      <c r="D4" s="1" t="s">
        <v>35</v>
      </c>
      <c r="E4" s="1" t="s">
        <v>5</v>
      </c>
      <c r="F4" s="1"/>
      <c r="G4" s="1" t="s">
        <v>42</v>
      </c>
      <c r="H4" s="1" t="s">
        <v>36</v>
      </c>
      <c r="I4" s="1" t="s">
        <v>2</v>
      </c>
      <c r="J4" s="1" t="s">
        <v>38</v>
      </c>
      <c r="K4" s="1" t="s">
        <v>43</v>
      </c>
      <c r="L4" s="1" t="s">
        <v>40</v>
      </c>
      <c r="M4" s="1" t="s">
        <v>39</v>
      </c>
      <c r="N4" s="1" t="s">
        <v>41</v>
      </c>
      <c r="O4" s="1" t="s">
        <v>44</v>
      </c>
    </row>
    <row r="5" spans="1:17" x14ac:dyDescent="0.2">
      <c r="A5" s="2">
        <v>32387</v>
      </c>
      <c r="B5" s="10">
        <v>14.76</v>
      </c>
      <c r="C5" s="19">
        <v>13.2989</v>
      </c>
      <c r="D5">
        <v>-0.11550372706050467</v>
      </c>
      <c r="E5">
        <v>-2.7398974188114503E-2</v>
      </c>
      <c r="I5">
        <v>0.11865886606106069</v>
      </c>
      <c r="Q5">
        <v>0.11865886606106069</v>
      </c>
    </row>
    <row r="6" spans="1:17" x14ac:dyDescent="0.2">
      <c r="A6" s="2">
        <v>32417</v>
      </c>
      <c r="B6" s="10">
        <v>14.06</v>
      </c>
      <c r="C6" s="19">
        <v>12.430999999999999</v>
      </c>
      <c r="D6">
        <v>-6.748797223081919E-2</v>
      </c>
      <c r="E6">
        <v>-4.8586932789807573E-2</v>
      </c>
      <c r="G6" s="22">
        <f>C5</f>
        <v>13.2989</v>
      </c>
      <c r="H6">
        <f>D5</f>
        <v>-0.11550372706050467</v>
      </c>
      <c r="I6">
        <v>0.16727432700841849</v>
      </c>
      <c r="J6">
        <f>I6*100000/(1000*G6)</f>
        <v>1.2578057358760384</v>
      </c>
      <c r="K6">
        <f>J6*G6*1000</f>
        <v>16727.432700841844</v>
      </c>
      <c r="L6" s="23">
        <f>K6*H6</f>
        <v>-1932.0808211009969</v>
      </c>
      <c r="M6">
        <f t="shared" ref="M6:M37" si="0">$M$2*E6</f>
        <v>-4858.693278980757</v>
      </c>
      <c r="N6">
        <f>M6-L6</f>
        <v>-2926.6124578797599</v>
      </c>
      <c r="O6">
        <f>$M$2*E6</f>
        <v>-4858.693278980757</v>
      </c>
      <c r="P6" t="str">
        <f>IF(N6&gt;O6,"1","")</f>
        <v>1</v>
      </c>
      <c r="Q6">
        <v>0.16727432700841849</v>
      </c>
    </row>
    <row r="7" spans="1:17" x14ac:dyDescent="0.2">
      <c r="A7" s="2">
        <v>32448</v>
      </c>
      <c r="B7" s="10">
        <v>12.59</v>
      </c>
      <c r="C7" s="19">
        <v>12.9307</v>
      </c>
      <c r="D7">
        <v>3.9410976173143888E-2</v>
      </c>
      <c r="E7">
        <v>-0.11043103832626307</v>
      </c>
      <c r="G7" s="22">
        <f t="shared" ref="G7:G70" si="1">C6</f>
        <v>12.430999999999999</v>
      </c>
      <c r="H7">
        <f t="shared" ref="H7:H70" si="2">D6</f>
        <v>-6.748797223081919E-2</v>
      </c>
      <c r="I7">
        <v>0.21824800075917303</v>
      </c>
      <c r="J7">
        <f t="shared" ref="J7:J70" si="3">I7*100000/(1000*G7)</f>
        <v>1.7556753339166038</v>
      </c>
      <c r="K7">
        <v>72637.473325177096</v>
      </c>
      <c r="L7">
        <f t="shared" ref="L7:L70" si="4">K7*H7</f>
        <v>-4902.1557826864218</v>
      </c>
      <c r="M7">
        <f t="shared" si="0"/>
        <v>-11043.103832626306</v>
      </c>
      <c r="N7">
        <f>M7-L7</f>
        <v>-6140.9480499398842</v>
      </c>
      <c r="O7">
        <f t="shared" ref="O7:O70" si="5">$M$2*E7</f>
        <v>-11043.103832626306</v>
      </c>
      <c r="P7" t="str">
        <f t="shared" ref="P7:P70" si="6">IF(N7&gt;O7,"1","")</f>
        <v>1</v>
      </c>
      <c r="Q7">
        <v>0.21824800075917303</v>
      </c>
    </row>
    <row r="8" spans="1:17" x14ac:dyDescent="0.2">
      <c r="A8" s="2">
        <v>32478</v>
      </c>
      <c r="B8" s="10">
        <v>12.08</v>
      </c>
      <c r="C8" s="19">
        <v>15.1762</v>
      </c>
      <c r="D8">
        <v>0.16012408226636823</v>
      </c>
      <c r="E8">
        <v>-4.1351655549586933E-2</v>
      </c>
      <c r="G8" s="22">
        <f t="shared" si="1"/>
        <v>12.9307</v>
      </c>
      <c r="H8">
        <f t="shared" si="2"/>
        <v>3.9410976173143888E-2</v>
      </c>
      <c r="I8">
        <v>0.19869634061169428</v>
      </c>
      <c r="J8">
        <f t="shared" si="3"/>
        <v>1.536624781424782</v>
      </c>
      <c r="K8">
        <f t="shared" ref="K8:K70" si="7">J8*G8*1000</f>
        <v>19869.634061169429</v>
      </c>
      <c r="L8">
        <f t="shared" si="4"/>
        <v>783.08167455383659</v>
      </c>
      <c r="M8">
        <f t="shared" si="0"/>
        <v>-4135.1655549586931</v>
      </c>
      <c r="N8">
        <f t="shared" ref="N8:N14" si="8">M8-L8</f>
        <v>-4918.2472295125299</v>
      </c>
      <c r="O8">
        <f t="shared" si="5"/>
        <v>-4135.1655549586931</v>
      </c>
      <c r="P8" t="str">
        <f t="shared" si="6"/>
        <v/>
      </c>
      <c r="Q8">
        <v>0.19869634061169428</v>
      </c>
    </row>
    <row r="9" spans="1:17" x14ac:dyDescent="0.2">
      <c r="A9" s="2">
        <v>32509</v>
      </c>
      <c r="B9" s="10">
        <v>13.28</v>
      </c>
      <c r="C9" s="19">
        <v>16.922599999999999</v>
      </c>
      <c r="D9">
        <v>0.10892159542643776</v>
      </c>
      <c r="E9">
        <v>9.4707951541618762E-2</v>
      </c>
      <c r="G9" s="22">
        <f t="shared" si="1"/>
        <v>15.1762</v>
      </c>
      <c r="H9">
        <f t="shared" si="2"/>
        <v>0.16012408226636823</v>
      </c>
      <c r="I9">
        <v>0.42432810880272653</v>
      </c>
      <c r="J9">
        <f t="shared" si="3"/>
        <v>2.7960102581853601</v>
      </c>
      <c r="K9">
        <f t="shared" si="7"/>
        <v>42432.810880272664</v>
      </c>
      <c r="L9">
        <f t="shared" si="4"/>
        <v>6794.5149001860254</v>
      </c>
      <c r="M9">
        <f t="shared" si="0"/>
        <v>9470.7951541618768</v>
      </c>
      <c r="N9">
        <f t="shared" si="8"/>
        <v>2676.2802539758513</v>
      </c>
      <c r="O9">
        <f t="shared" si="5"/>
        <v>9470.7951541618768</v>
      </c>
      <c r="P9" t="str">
        <f t="shared" si="6"/>
        <v/>
      </c>
      <c r="Q9">
        <v>0.42432810880272653</v>
      </c>
    </row>
    <row r="10" spans="1:17" x14ac:dyDescent="0.2">
      <c r="A10" s="2">
        <v>32540</v>
      </c>
      <c r="B10" s="10">
        <v>15.02</v>
      </c>
      <c r="C10" s="19">
        <v>16.677499999999998</v>
      </c>
      <c r="D10">
        <v>-1.4589501073994718E-2</v>
      </c>
      <c r="E10">
        <v>0.12312350228770096</v>
      </c>
      <c r="G10" s="22">
        <f t="shared" si="1"/>
        <v>16.922599999999999</v>
      </c>
      <c r="H10">
        <f t="shared" si="2"/>
        <v>0.10892159542643776</v>
      </c>
      <c r="I10">
        <v>0.55595135428617082</v>
      </c>
      <c r="J10">
        <f t="shared" si="3"/>
        <v>3.28525967810012</v>
      </c>
      <c r="K10">
        <f t="shared" si="7"/>
        <v>55595.13542861709</v>
      </c>
      <c r="L10">
        <f t="shared" si="4"/>
        <v>6055.5108488338465</v>
      </c>
      <c r="M10">
        <f t="shared" si="0"/>
        <v>12312.350228770096</v>
      </c>
      <c r="N10">
        <f t="shared" si="8"/>
        <v>6256.8393799362493</v>
      </c>
      <c r="O10">
        <f t="shared" si="5"/>
        <v>12312.350228770096</v>
      </c>
      <c r="P10" t="str">
        <f t="shared" si="6"/>
        <v/>
      </c>
      <c r="Q10">
        <v>0.55595135428617082</v>
      </c>
    </row>
    <row r="11" spans="1:17" x14ac:dyDescent="0.2">
      <c r="A11" s="2">
        <v>32568</v>
      </c>
      <c r="B11" s="10">
        <v>16.22</v>
      </c>
      <c r="C11" s="19">
        <v>18.6568</v>
      </c>
      <c r="D11">
        <v>0.1121501852938122</v>
      </c>
      <c r="E11">
        <v>7.6862402351278156E-2</v>
      </c>
      <c r="G11" s="22">
        <f t="shared" si="1"/>
        <v>16.677499999999998</v>
      </c>
      <c r="H11">
        <f t="shared" si="2"/>
        <v>-1.4589501073994718E-2</v>
      </c>
      <c r="I11">
        <v>0.56633191419273499</v>
      </c>
      <c r="J11">
        <f t="shared" si="3"/>
        <v>3.3957842254098933</v>
      </c>
      <c r="K11">
        <f t="shared" si="7"/>
        <v>56633.191419273491</v>
      </c>
      <c r="L11">
        <f t="shared" si="4"/>
        <v>-826.25000703523904</v>
      </c>
      <c r="M11">
        <f t="shared" si="0"/>
        <v>7686.2402351278151</v>
      </c>
      <c r="N11">
        <f t="shared" si="8"/>
        <v>8512.4902421630541</v>
      </c>
      <c r="O11">
        <f t="shared" si="5"/>
        <v>7686.2402351278151</v>
      </c>
      <c r="P11" t="str">
        <f t="shared" si="6"/>
        <v>1</v>
      </c>
      <c r="Q11">
        <v>0.56633191419273499</v>
      </c>
    </row>
    <row r="12" spans="1:17" x14ac:dyDescent="0.2">
      <c r="A12" s="2">
        <v>32599</v>
      </c>
      <c r="B12" s="10">
        <v>16.89</v>
      </c>
      <c r="C12" s="19">
        <v>19.732500000000002</v>
      </c>
      <c r="D12">
        <v>5.605633170507484E-2</v>
      </c>
      <c r="E12">
        <v>4.0476682132441918E-2</v>
      </c>
      <c r="G12" s="22">
        <f t="shared" si="1"/>
        <v>18.6568</v>
      </c>
      <c r="H12">
        <f t="shared" si="2"/>
        <v>0.1121501852938122</v>
      </c>
      <c r="I12">
        <v>0.55685041232480548</v>
      </c>
      <c r="J12">
        <f t="shared" si="3"/>
        <v>2.9847048385832808</v>
      </c>
      <c r="K12">
        <f t="shared" si="7"/>
        <v>55685.041232480558</v>
      </c>
      <c r="L12">
        <f t="shared" si="4"/>
        <v>6245.0876923162668</v>
      </c>
      <c r="M12">
        <f t="shared" si="0"/>
        <v>4047.668213244192</v>
      </c>
      <c r="N12">
        <f t="shared" si="8"/>
        <v>-2197.4194790720749</v>
      </c>
      <c r="O12">
        <f t="shared" si="5"/>
        <v>4047.668213244192</v>
      </c>
      <c r="P12" t="str">
        <f t="shared" si="6"/>
        <v/>
      </c>
      <c r="Q12">
        <v>0.55685041232480548</v>
      </c>
    </row>
    <row r="13" spans="1:17" x14ac:dyDescent="0.2">
      <c r="A13" s="2">
        <v>32629</v>
      </c>
      <c r="B13" s="10">
        <v>18.02</v>
      </c>
      <c r="C13" s="19">
        <v>18.317</v>
      </c>
      <c r="D13">
        <v>-7.4437432222340658E-2</v>
      </c>
      <c r="E13">
        <v>6.4760521360483075E-2</v>
      </c>
      <c r="G13" s="22">
        <f t="shared" si="1"/>
        <v>19.732500000000002</v>
      </c>
      <c r="H13">
        <f t="shared" si="2"/>
        <v>5.605633170507484E-2</v>
      </c>
      <c r="I13">
        <v>0.65949737872834058</v>
      </c>
      <c r="J13">
        <f t="shared" si="3"/>
        <v>3.3421886670636796</v>
      </c>
      <c r="K13">
        <f t="shared" si="7"/>
        <v>65949.73787283407</v>
      </c>
      <c r="L13">
        <f t="shared" si="4"/>
        <v>3696.9003820623234</v>
      </c>
      <c r="M13">
        <f t="shared" si="0"/>
        <v>6476.0521360483071</v>
      </c>
      <c r="N13">
        <f t="shared" si="8"/>
        <v>2779.1517539859838</v>
      </c>
      <c r="O13">
        <f t="shared" si="5"/>
        <v>6476.0521360483071</v>
      </c>
      <c r="P13" t="str">
        <f t="shared" si="6"/>
        <v/>
      </c>
      <c r="Q13">
        <v>0.65949737872834058</v>
      </c>
    </row>
    <row r="14" spans="1:17" x14ac:dyDescent="0.2">
      <c r="A14" s="2">
        <v>32660</v>
      </c>
      <c r="B14" s="10">
        <v>18</v>
      </c>
      <c r="C14" s="19">
        <v>17.507999999999999</v>
      </c>
      <c r="D14">
        <v>-4.5171671049431081E-2</v>
      </c>
      <c r="E14">
        <v>-1.1104942840271764E-3</v>
      </c>
      <c r="G14" s="22">
        <f t="shared" si="1"/>
        <v>18.317</v>
      </c>
      <c r="H14">
        <f t="shared" si="2"/>
        <v>-7.4437432222340658E-2</v>
      </c>
      <c r="I14">
        <v>0.60410169310927109</v>
      </c>
      <c r="J14">
        <f t="shared" si="3"/>
        <v>3.2980383966221054</v>
      </c>
      <c r="K14">
        <f t="shared" si="7"/>
        <v>60410.1693109271</v>
      </c>
      <c r="L14">
        <f t="shared" si="4"/>
        <v>-4496.7778836222597</v>
      </c>
      <c r="M14">
        <f t="shared" si="0"/>
        <v>-111.04942840271764</v>
      </c>
      <c r="N14">
        <f t="shared" si="8"/>
        <v>4385.7284552195424</v>
      </c>
      <c r="O14">
        <f t="shared" si="5"/>
        <v>-111.04942840271764</v>
      </c>
      <c r="P14" t="str">
        <f t="shared" si="6"/>
        <v>1</v>
      </c>
      <c r="Q14">
        <v>0.60410169310927109</v>
      </c>
    </row>
    <row r="15" spans="1:17" x14ac:dyDescent="0.2">
      <c r="A15" s="2">
        <v>32690</v>
      </c>
      <c r="B15" s="10">
        <v>17.489999999999998</v>
      </c>
      <c r="C15" s="19">
        <v>17.7286</v>
      </c>
      <c r="D15">
        <v>1.2521235428846172E-2</v>
      </c>
      <c r="E15">
        <v>-2.8742468865654094E-2</v>
      </c>
      <c r="G15" s="22">
        <f t="shared" si="1"/>
        <v>17.507999999999999</v>
      </c>
      <c r="H15">
        <f t="shared" si="2"/>
        <v>-4.5171671049431081E-2</v>
      </c>
      <c r="I15">
        <v>0.61140795035139484</v>
      </c>
      <c r="J15">
        <f t="shared" si="3"/>
        <v>3.4921632987856683</v>
      </c>
      <c r="K15">
        <f t="shared" si="7"/>
        <v>61140.795035139476</v>
      </c>
      <c r="L15">
        <f t="shared" si="4"/>
        <v>-2761.8318810280093</v>
      </c>
      <c r="M15">
        <f t="shared" si="0"/>
        <v>-2874.2468865654096</v>
      </c>
      <c r="N15">
        <f t="shared" ref="N15:N78" si="9">M15-L15</f>
        <v>-112.41500553740025</v>
      </c>
      <c r="O15">
        <f t="shared" si="5"/>
        <v>-2874.2468865654096</v>
      </c>
      <c r="P15" t="str">
        <f t="shared" si="6"/>
        <v>1</v>
      </c>
      <c r="Q15">
        <v>0.61140795035139484</v>
      </c>
    </row>
    <row r="16" spans="1:17" x14ac:dyDescent="0.2">
      <c r="A16" s="2">
        <v>32721</v>
      </c>
      <c r="B16" s="10">
        <v>17.18</v>
      </c>
      <c r="C16" s="19">
        <v>17.0793</v>
      </c>
      <c r="D16">
        <v>-3.7311950843479609E-2</v>
      </c>
      <c r="E16">
        <v>-1.7883372474401363E-2</v>
      </c>
      <c r="G16" s="22">
        <f t="shared" si="1"/>
        <v>17.7286</v>
      </c>
      <c r="H16">
        <f t="shared" si="2"/>
        <v>1.2521235428846172E-2</v>
      </c>
      <c r="I16">
        <v>0.59343879007058142</v>
      </c>
      <c r="J16">
        <f t="shared" si="3"/>
        <v>3.3473528088545148</v>
      </c>
      <c r="K16">
        <f t="shared" si="7"/>
        <v>59343.879007058145</v>
      </c>
      <c r="L16">
        <f t="shared" si="4"/>
        <v>743.0586803083371</v>
      </c>
      <c r="M16">
        <f t="shared" si="0"/>
        <v>-1788.3372474401363</v>
      </c>
      <c r="N16">
        <f t="shared" si="9"/>
        <v>-2531.3959277484732</v>
      </c>
      <c r="O16">
        <f t="shared" si="5"/>
        <v>-1788.3372474401363</v>
      </c>
      <c r="P16" t="str">
        <f t="shared" si="6"/>
        <v/>
      </c>
      <c r="Q16">
        <v>0.59343879007058142</v>
      </c>
    </row>
    <row r="17" spans="1:17" x14ac:dyDescent="0.2">
      <c r="A17" s="2">
        <v>32752</v>
      </c>
      <c r="B17" s="10">
        <v>16.82</v>
      </c>
      <c r="C17" s="19">
        <v>17.797599999999999</v>
      </c>
      <c r="D17">
        <v>4.1196412832771291E-2</v>
      </c>
      <c r="E17">
        <v>-2.1177262011307273E-2</v>
      </c>
      <c r="G17" s="22">
        <f t="shared" si="1"/>
        <v>17.0793</v>
      </c>
      <c r="H17">
        <f t="shared" si="2"/>
        <v>-3.7311950843479609E-2</v>
      </c>
      <c r="I17">
        <v>0.59052953875501057</v>
      </c>
      <c r="J17">
        <f t="shared" si="3"/>
        <v>3.4575746005691719</v>
      </c>
      <c r="K17">
        <f t="shared" si="7"/>
        <v>59052.953875501051</v>
      </c>
      <c r="L17">
        <f t="shared" si="4"/>
        <v>-2203.3809121649638</v>
      </c>
      <c r="M17">
        <f t="shared" si="0"/>
        <v>-2117.7262011307275</v>
      </c>
      <c r="N17">
        <f t="shared" si="9"/>
        <v>85.654711034236243</v>
      </c>
      <c r="O17">
        <f t="shared" si="5"/>
        <v>-2117.7262011307275</v>
      </c>
      <c r="P17" t="str">
        <f t="shared" si="6"/>
        <v>1</v>
      </c>
      <c r="Q17">
        <v>0.59052953875501057</v>
      </c>
    </row>
    <row r="18" spans="1:17" x14ac:dyDescent="0.2">
      <c r="A18" s="2">
        <v>32782</v>
      </c>
      <c r="B18" s="10">
        <v>16.93</v>
      </c>
      <c r="C18" s="19">
        <v>19.0227</v>
      </c>
      <c r="D18">
        <v>6.6569386131643357E-2</v>
      </c>
      <c r="E18">
        <v>6.5185416002419535E-3</v>
      </c>
      <c r="G18" s="22">
        <f t="shared" si="1"/>
        <v>17.797599999999999</v>
      </c>
      <c r="H18">
        <f t="shared" si="2"/>
        <v>4.1196412832771291E-2</v>
      </c>
      <c r="I18">
        <v>0.61855783921208807</v>
      </c>
      <c r="J18">
        <f t="shared" si="3"/>
        <v>3.4755126489644006</v>
      </c>
      <c r="K18">
        <f t="shared" si="7"/>
        <v>61855.783921208815</v>
      </c>
      <c r="L18">
        <f t="shared" si="4"/>
        <v>2548.2364105128149</v>
      </c>
      <c r="M18">
        <f t="shared" si="0"/>
        <v>651.85416002419538</v>
      </c>
      <c r="N18">
        <f t="shared" si="9"/>
        <v>-1896.3822504886195</v>
      </c>
      <c r="O18">
        <f t="shared" si="5"/>
        <v>651.85416002419538</v>
      </c>
      <c r="P18" t="str">
        <f t="shared" si="6"/>
        <v/>
      </c>
      <c r="Q18">
        <v>0.61855783921208807</v>
      </c>
    </row>
    <row r="19" spans="1:17" x14ac:dyDescent="0.2">
      <c r="A19" s="2">
        <v>32813</v>
      </c>
      <c r="B19" s="10">
        <v>17.41</v>
      </c>
      <c r="C19" s="19">
        <v>19.153400000000001</v>
      </c>
      <c r="D19">
        <v>6.8472426807599362E-3</v>
      </c>
      <c r="E19">
        <v>2.7957557635053767E-2</v>
      </c>
      <c r="G19" s="22">
        <f t="shared" si="1"/>
        <v>19.0227</v>
      </c>
      <c r="H19">
        <f t="shared" si="2"/>
        <v>6.6569386131643357E-2</v>
      </c>
      <c r="I19">
        <v>0.48181334840375617</v>
      </c>
      <c r="J19">
        <f t="shared" si="3"/>
        <v>2.5328336587537845</v>
      </c>
      <c r="K19">
        <f t="shared" si="7"/>
        <v>48181.334840375617</v>
      </c>
      <c r="L19">
        <f t="shared" si="4"/>
        <v>3207.4018833269656</v>
      </c>
      <c r="M19">
        <f t="shared" si="0"/>
        <v>2795.7557635053768</v>
      </c>
      <c r="N19">
        <f t="shared" si="9"/>
        <v>-411.64611982158885</v>
      </c>
      <c r="O19">
        <f t="shared" si="5"/>
        <v>2795.7557635053768</v>
      </c>
      <c r="P19" t="str">
        <f t="shared" si="6"/>
        <v/>
      </c>
      <c r="Q19">
        <v>0.48181334840375617</v>
      </c>
    </row>
    <row r="20" spans="1:17" x14ac:dyDescent="0.2">
      <c r="A20" s="2">
        <v>32843</v>
      </c>
      <c r="B20" s="10">
        <v>17.55</v>
      </c>
      <c r="C20" s="19">
        <v>19.8613</v>
      </c>
      <c r="D20">
        <v>3.6292869122993718E-2</v>
      </c>
      <c r="E20">
        <v>8.0091961317772607E-3</v>
      </c>
      <c r="G20" s="22">
        <f t="shared" si="1"/>
        <v>19.153400000000001</v>
      </c>
      <c r="H20">
        <f t="shared" si="2"/>
        <v>6.8472426807599362E-3</v>
      </c>
      <c r="I20">
        <v>0.49262138475005868</v>
      </c>
      <c r="J20">
        <f t="shared" si="3"/>
        <v>2.5719787857511389</v>
      </c>
      <c r="K20">
        <f t="shared" si="7"/>
        <v>49262.138475005871</v>
      </c>
      <c r="L20">
        <f t="shared" si="4"/>
        <v>337.30981711156642</v>
      </c>
      <c r="M20">
        <f t="shared" si="0"/>
        <v>800.91961317772609</v>
      </c>
      <c r="N20">
        <f t="shared" si="9"/>
        <v>463.60979606615967</v>
      </c>
      <c r="O20">
        <f t="shared" si="5"/>
        <v>800.91961317772609</v>
      </c>
      <c r="P20" t="str">
        <f t="shared" si="6"/>
        <v/>
      </c>
      <c r="Q20">
        <v>0.49262138475005868</v>
      </c>
    </row>
    <row r="21" spans="1:17" x14ac:dyDescent="0.2">
      <c r="A21" s="2">
        <v>32874</v>
      </c>
      <c r="B21" s="10">
        <v>18.5</v>
      </c>
      <c r="C21" s="19">
        <v>20.993600000000001</v>
      </c>
      <c r="D21">
        <v>5.5444514687130603E-2</v>
      </c>
      <c r="E21">
        <v>5.2716782172404206E-2</v>
      </c>
      <c r="G21" s="22">
        <f t="shared" si="1"/>
        <v>19.8613</v>
      </c>
      <c r="H21">
        <f t="shared" si="2"/>
        <v>3.6292869122993718E-2</v>
      </c>
      <c r="I21">
        <v>0.49681263927197206</v>
      </c>
      <c r="J21">
        <f t="shared" si="3"/>
        <v>2.5014104780249635</v>
      </c>
      <c r="K21">
        <f t="shared" si="7"/>
        <v>49681.263927197208</v>
      </c>
      <c r="L21">
        <f t="shared" si="4"/>
        <v>1803.0756095746772</v>
      </c>
      <c r="M21">
        <f t="shared" si="0"/>
        <v>5271.678217240421</v>
      </c>
      <c r="N21">
        <f t="shared" si="9"/>
        <v>3468.6026076657436</v>
      </c>
      <c r="O21">
        <f t="shared" si="5"/>
        <v>5271.678217240421</v>
      </c>
      <c r="P21" t="str">
        <f t="shared" si="6"/>
        <v/>
      </c>
      <c r="Q21">
        <v>0.49681263927197206</v>
      </c>
    </row>
    <row r="22" spans="1:17" x14ac:dyDescent="0.2">
      <c r="A22" s="2">
        <v>32905</v>
      </c>
      <c r="B22" s="10">
        <v>18.350000000000001</v>
      </c>
      <c r="C22" s="19">
        <v>19.881</v>
      </c>
      <c r="D22">
        <v>-5.4453127595114705E-2</v>
      </c>
      <c r="E22">
        <v>-8.1411575836997738E-3</v>
      </c>
      <c r="G22" s="22">
        <f t="shared" si="1"/>
        <v>20.993600000000001</v>
      </c>
      <c r="H22">
        <f t="shared" si="2"/>
        <v>5.5444514687130603E-2</v>
      </c>
      <c r="I22">
        <v>0.28480491256043794</v>
      </c>
      <c r="J22">
        <f t="shared" si="3"/>
        <v>1.356627317660801</v>
      </c>
      <c r="K22">
        <f t="shared" si="7"/>
        <v>28480.491256043795</v>
      </c>
      <c r="L22">
        <f t="shared" si="4"/>
        <v>1579.0870157424149</v>
      </c>
      <c r="M22">
        <f t="shared" si="0"/>
        <v>-814.11575836997736</v>
      </c>
      <c r="N22">
        <f t="shared" si="9"/>
        <v>-2393.202774112392</v>
      </c>
      <c r="O22">
        <f t="shared" si="5"/>
        <v>-814.11575836997736</v>
      </c>
      <c r="P22" t="str">
        <f t="shared" si="6"/>
        <v/>
      </c>
      <c r="Q22">
        <v>0.28480491256043794</v>
      </c>
    </row>
    <row r="23" spans="1:17" x14ac:dyDescent="0.2">
      <c r="A23" s="2">
        <v>32933</v>
      </c>
      <c r="B23" s="10">
        <v>19.16</v>
      </c>
      <c r="C23" s="19">
        <v>18.424800000000001</v>
      </c>
      <c r="D23">
        <v>-7.6066918574538026E-2</v>
      </c>
      <c r="E23">
        <v>4.3195198042135084E-2</v>
      </c>
      <c r="G23" s="22">
        <f t="shared" si="1"/>
        <v>19.881</v>
      </c>
      <c r="H23">
        <f t="shared" si="2"/>
        <v>-5.4453127595114705E-2</v>
      </c>
      <c r="I23">
        <v>0.25055117774827518</v>
      </c>
      <c r="J23">
        <f t="shared" si="3"/>
        <v>1.2602544024358693</v>
      </c>
      <c r="K23">
        <f t="shared" si="7"/>
        <v>25055.117774827519</v>
      </c>
      <c r="L23">
        <f t="shared" si="4"/>
        <v>-1364.3295251033094</v>
      </c>
      <c r="M23">
        <f t="shared" si="0"/>
        <v>4319.519804213508</v>
      </c>
      <c r="N23">
        <f t="shared" si="9"/>
        <v>5683.8493293168176</v>
      </c>
      <c r="O23">
        <f t="shared" si="5"/>
        <v>4319.519804213508</v>
      </c>
      <c r="P23" t="str">
        <f t="shared" si="6"/>
        <v>1</v>
      </c>
      <c r="Q23">
        <v>0.25055117774827518</v>
      </c>
    </row>
    <row r="24" spans="1:17" x14ac:dyDescent="0.2">
      <c r="A24" s="2">
        <v>32964</v>
      </c>
      <c r="B24" s="10">
        <v>18.27</v>
      </c>
      <c r="C24" s="19">
        <v>16.6555</v>
      </c>
      <c r="D24">
        <v>-0.10095709098992983</v>
      </c>
      <c r="E24">
        <v>-4.7564402152799216E-2</v>
      </c>
      <c r="G24" s="22">
        <f t="shared" si="1"/>
        <v>18.424800000000001</v>
      </c>
      <c r="H24">
        <f t="shared" si="2"/>
        <v>-7.6066918574538026E-2</v>
      </c>
      <c r="I24">
        <v>0.33478360284953668</v>
      </c>
      <c r="J24">
        <f t="shared" si="3"/>
        <v>1.8170270659629231</v>
      </c>
      <c r="K24">
        <f t="shared" si="7"/>
        <v>33478.360284953669</v>
      </c>
      <c r="L24">
        <f t="shared" si="4"/>
        <v>-2546.5957058046183</v>
      </c>
      <c r="M24">
        <f t="shared" si="0"/>
        <v>-4756.4402152799221</v>
      </c>
      <c r="N24">
        <f t="shared" si="9"/>
        <v>-2209.8445094753038</v>
      </c>
      <c r="O24">
        <f t="shared" si="5"/>
        <v>-4756.4402152799221</v>
      </c>
      <c r="P24" t="str">
        <f t="shared" si="6"/>
        <v>1</v>
      </c>
      <c r="Q24">
        <v>0.33478360284953668</v>
      </c>
    </row>
    <row r="25" spans="1:17" x14ac:dyDescent="0.2">
      <c r="A25" s="2">
        <v>32994</v>
      </c>
      <c r="B25" s="10">
        <v>16.79</v>
      </c>
      <c r="C25" s="19">
        <v>16.715499999999999</v>
      </c>
      <c r="D25">
        <v>3.5959404665082124E-3</v>
      </c>
      <c r="E25">
        <v>-8.4476899300465952E-2</v>
      </c>
      <c r="G25" s="22">
        <f t="shared" si="1"/>
        <v>16.6555</v>
      </c>
      <c r="H25">
        <f t="shared" si="2"/>
        <v>-0.10095709098992983</v>
      </c>
      <c r="I25">
        <v>0.39699253666881384</v>
      </c>
      <c r="J25">
        <f t="shared" si="3"/>
        <v>2.3835521999868741</v>
      </c>
      <c r="K25">
        <f t="shared" si="7"/>
        <v>39699.253666881385</v>
      </c>
      <c r="L25">
        <f t="shared" si="4"/>
        <v>-4007.9211646796493</v>
      </c>
      <c r="M25">
        <f t="shared" si="0"/>
        <v>-8447.6899300465957</v>
      </c>
      <c r="N25">
        <f t="shared" si="9"/>
        <v>-4439.7687653669464</v>
      </c>
      <c r="O25">
        <f t="shared" si="5"/>
        <v>-8447.6899300465957</v>
      </c>
      <c r="P25" t="str">
        <f t="shared" si="6"/>
        <v>1</v>
      </c>
      <c r="Q25">
        <v>0.39699253666881384</v>
      </c>
    </row>
    <row r="26" spans="1:17" x14ac:dyDescent="0.2">
      <c r="A26" s="2">
        <v>33025</v>
      </c>
      <c r="B26" s="10">
        <v>16.190000000000001</v>
      </c>
      <c r="C26" s="19">
        <v>15.664999999999999</v>
      </c>
      <c r="D26">
        <v>-6.4907508272084954E-2</v>
      </c>
      <c r="E26">
        <v>-3.6389703399905562E-2</v>
      </c>
      <c r="G26" s="22">
        <f t="shared" si="1"/>
        <v>16.715499999999999</v>
      </c>
      <c r="H26">
        <f t="shared" si="2"/>
        <v>3.5959404665082124E-3</v>
      </c>
      <c r="I26">
        <v>0.44320463360488455</v>
      </c>
      <c r="J26">
        <f t="shared" si="3"/>
        <v>2.6514590266811315</v>
      </c>
      <c r="K26">
        <f t="shared" si="7"/>
        <v>44320.463360488451</v>
      </c>
      <c r="L26">
        <f t="shared" si="4"/>
        <v>159.37374769237499</v>
      </c>
      <c r="M26">
        <f t="shared" si="0"/>
        <v>-3638.9703399905561</v>
      </c>
      <c r="N26">
        <f t="shared" si="9"/>
        <v>-3798.3440876829309</v>
      </c>
      <c r="O26">
        <f t="shared" si="5"/>
        <v>-3638.9703399905561</v>
      </c>
      <c r="P26" t="str">
        <f t="shared" si="6"/>
        <v/>
      </c>
      <c r="Q26">
        <v>0.44320463360488455</v>
      </c>
    </row>
    <row r="27" spans="1:17" x14ac:dyDescent="0.2">
      <c r="A27" s="2">
        <v>33055</v>
      </c>
      <c r="B27" s="10">
        <v>15.42</v>
      </c>
      <c r="C27" s="19">
        <v>17.569500000000001</v>
      </c>
      <c r="D27">
        <v>0.11473551979174713</v>
      </c>
      <c r="E27">
        <v>-4.8728399554360383E-2</v>
      </c>
      <c r="G27" s="22">
        <f t="shared" si="1"/>
        <v>15.664999999999999</v>
      </c>
      <c r="H27">
        <f t="shared" si="2"/>
        <v>-6.4907508272084954E-2</v>
      </c>
      <c r="I27">
        <v>0.46334366986664044</v>
      </c>
      <c r="J27">
        <f t="shared" si="3"/>
        <v>2.9578274488773726</v>
      </c>
      <c r="K27">
        <f t="shared" si="7"/>
        <v>46334.366986664034</v>
      </c>
      <c r="L27">
        <f t="shared" si="4"/>
        <v>-3007.4483084687158</v>
      </c>
      <c r="M27">
        <f t="shared" si="0"/>
        <v>-4872.8399554360385</v>
      </c>
      <c r="N27">
        <f t="shared" si="9"/>
        <v>-1865.3916469673227</v>
      </c>
      <c r="O27">
        <f t="shared" si="5"/>
        <v>-4872.8399554360385</v>
      </c>
      <c r="P27" t="str">
        <f t="shared" si="6"/>
        <v>1</v>
      </c>
      <c r="Q27">
        <v>0.46334366986664044</v>
      </c>
    </row>
    <row r="28" spans="1:17" x14ac:dyDescent="0.2">
      <c r="A28" s="2">
        <v>33086</v>
      </c>
      <c r="B28" s="10">
        <v>16.39</v>
      </c>
      <c r="C28" s="19">
        <v>27.353899999999999</v>
      </c>
      <c r="D28">
        <v>0.44269467048431027</v>
      </c>
      <c r="E28">
        <v>6.1006024620554884E-2</v>
      </c>
      <c r="G28" s="22">
        <f t="shared" si="1"/>
        <v>17.569500000000001</v>
      </c>
      <c r="H28">
        <f t="shared" si="2"/>
        <v>0.11473551979174713</v>
      </c>
      <c r="I28">
        <v>0.5017439879811938</v>
      </c>
      <c r="J28">
        <f t="shared" si="3"/>
        <v>2.8557670279814098</v>
      </c>
      <c r="K28">
        <f t="shared" si="7"/>
        <v>50174.398798119386</v>
      </c>
      <c r="L28">
        <f t="shared" si="4"/>
        <v>5756.7857263406404</v>
      </c>
      <c r="M28">
        <f t="shared" si="0"/>
        <v>6100.6024620554881</v>
      </c>
      <c r="N28">
        <f t="shared" si="9"/>
        <v>343.81673571484771</v>
      </c>
      <c r="O28">
        <f t="shared" si="5"/>
        <v>6100.6024620554881</v>
      </c>
      <c r="P28" t="str">
        <f t="shared" si="6"/>
        <v/>
      </c>
      <c r="Q28">
        <v>0.5017439879811938</v>
      </c>
    </row>
    <row r="29" spans="1:17" x14ac:dyDescent="0.2">
      <c r="A29" s="2">
        <v>33117</v>
      </c>
      <c r="B29" s="10">
        <v>22.44</v>
      </c>
      <c r="C29" s="19">
        <v>35.076999999999998</v>
      </c>
      <c r="D29">
        <v>0.24868653035268856</v>
      </c>
      <c r="E29">
        <v>0.31417368789875727</v>
      </c>
      <c r="G29" s="22">
        <f t="shared" si="1"/>
        <v>27.353899999999999</v>
      </c>
      <c r="H29">
        <f t="shared" si="2"/>
        <v>0.44269467048431027</v>
      </c>
      <c r="I29">
        <v>0.67399936615377398</v>
      </c>
      <c r="J29">
        <f t="shared" si="3"/>
        <v>2.4639973318385096</v>
      </c>
      <c r="K29">
        <f t="shared" si="7"/>
        <v>67399.936615377403</v>
      </c>
      <c r="L29">
        <f t="shared" si="4"/>
        <v>29837.592730607899</v>
      </c>
      <c r="M29">
        <f t="shared" si="0"/>
        <v>31417.368789875727</v>
      </c>
      <c r="N29">
        <f t="shared" si="9"/>
        <v>1579.7760592678278</v>
      </c>
      <c r="O29">
        <f t="shared" si="5"/>
        <v>31417.368789875727</v>
      </c>
      <c r="P29" t="str">
        <f t="shared" si="6"/>
        <v/>
      </c>
      <c r="Q29">
        <v>0.67399936615377398</v>
      </c>
    </row>
    <row r="30" spans="1:17" x14ac:dyDescent="0.2">
      <c r="A30" s="2">
        <v>33147</v>
      </c>
      <c r="B30" s="10">
        <v>30.34</v>
      </c>
      <c r="C30" s="19">
        <v>36.0015</v>
      </c>
      <c r="D30">
        <v>2.6014959221844394E-2</v>
      </c>
      <c r="E30">
        <v>0.30162189326589062</v>
      </c>
      <c r="G30" s="22">
        <f t="shared" si="1"/>
        <v>35.076999999999998</v>
      </c>
      <c r="H30">
        <f t="shared" si="2"/>
        <v>0.24868653035268856</v>
      </c>
      <c r="I30">
        <v>0.77196227903011894</v>
      </c>
      <c r="J30">
        <f t="shared" si="3"/>
        <v>2.2007648288910651</v>
      </c>
      <c r="K30">
        <f t="shared" si="7"/>
        <v>77196.227903011881</v>
      </c>
      <c r="L30">
        <f t="shared" si="4"/>
        <v>19197.662073515428</v>
      </c>
      <c r="M30">
        <f t="shared" si="0"/>
        <v>30162.189326589061</v>
      </c>
      <c r="N30">
        <f t="shared" si="9"/>
        <v>10964.527253073633</v>
      </c>
      <c r="O30">
        <f t="shared" si="5"/>
        <v>30162.189326589061</v>
      </c>
      <c r="P30" t="str">
        <f t="shared" si="6"/>
        <v/>
      </c>
      <c r="Q30">
        <v>0.77196227903011894</v>
      </c>
    </row>
    <row r="31" spans="1:17" x14ac:dyDescent="0.2">
      <c r="A31" s="2">
        <v>33178</v>
      </c>
      <c r="B31" s="10">
        <v>34.159999999999997</v>
      </c>
      <c r="C31" s="19">
        <v>32.927300000000002</v>
      </c>
      <c r="D31">
        <v>-8.9258503332472594E-2</v>
      </c>
      <c r="E31">
        <v>0.11858839499998282</v>
      </c>
      <c r="G31" s="22">
        <f t="shared" si="1"/>
        <v>36.0015</v>
      </c>
      <c r="H31">
        <f t="shared" si="2"/>
        <v>2.6014959221844394E-2</v>
      </c>
      <c r="I31">
        <v>0.76382863383273025</v>
      </c>
      <c r="J31">
        <f t="shared" si="3"/>
        <v>2.1216578026824724</v>
      </c>
      <c r="K31">
        <f t="shared" si="7"/>
        <v>76382.863383273027</v>
      </c>
      <c r="L31">
        <f t="shared" si="4"/>
        <v>1987.0970761635592</v>
      </c>
      <c r="M31">
        <f t="shared" si="0"/>
        <v>11858.839499998281</v>
      </c>
      <c r="N31">
        <f t="shared" si="9"/>
        <v>9871.7424238347212</v>
      </c>
      <c r="O31">
        <f t="shared" si="5"/>
        <v>11858.839499998281</v>
      </c>
      <c r="P31" t="str">
        <f t="shared" si="6"/>
        <v/>
      </c>
      <c r="Q31">
        <v>0.76382863383273025</v>
      </c>
    </row>
    <row r="32" spans="1:17" x14ac:dyDescent="0.2">
      <c r="A32" s="2">
        <v>33208</v>
      </c>
      <c r="B32" s="10">
        <v>32.770000000000003</v>
      </c>
      <c r="C32" s="19">
        <v>27.91</v>
      </c>
      <c r="D32">
        <v>-0.16531705337404187</v>
      </c>
      <c r="E32">
        <v>-4.1541906209645672E-2</v>
      </c>
      <c r="G32" s="22">
        <f t="shared" si="1"/>
        <v>32.927300000000002</v>
      </c>
      <c r="H32">
        <f t="shared" si="2"/>
        <v>-8.9258503332472594E-2</v>
      </c>
      <c r="I32">
        <v>0.75683198583036948</v>
      </c>
      <c r="J32">
        <f t="shared" si="3"/>
        <v>2.2984939118311232</v>
      </c>
      <c r="K32">
        <f t="shared" si="7"/>
        <v>75683.198583036952</v>
      </c>
      <c r="L32">
        <f t="shared" si="4"/>
        <v>-6755.3690329361889</v>
      </c>
      <c r="M32">
        <f t="shared" si="0"/>
        <v>-4154.1906209645676</v>
      </c>
      <c r="N32">
        <f t="shared" si="9"/>
        <v>2601.1784119716212</v>
      </c>
      <c r="O32">
        <f t="shared" si="5"/>
        <v>-4154.1906209645676</v>
      </c>
      <c r="P32" t="str">
        <f t="shared" si="6"/>
        <v>1</v>
      </c>
      <c r="Q32">
        <v>0.75683198583036948</v>
      </c>
    </row>
    <row r="33" spans="1:17" x14ac:dyDescent="0.2">
      <c r="A33" s="2">
        <v>33239</v>
      </c>
      <c r="B33" s="10">
        <v>28.6</v>
      </c>
      <c r="C33" s="19">
        <v>23.459499999999998</v>
      </c>
      <c r="D33">
        <v>-0.1737095174229992</v>
      </c>
      <c r="E33">
        <v>-0.13610674488491639</v>
      </c>
      <c r="G33" s="22">
        <f t="shared" si="1"/>
        <v>27.91</v>
      </c>
      <c r="H33">
        <f t="shared" si="2"/>
        <v>-0.16531705337404187</v>
      </c>
      <c r="I33">
        <v>0.77392232219380852</v>
      </c>
      <c r="J33">
        <f t="shared" si="3"/>
        <v>2.7729212547252184</v>
      </c>
      <c r="K33">
        <f t="shared" si="7"/>
        <v>77392.23221938085</v>
      </c>
      <c r="L33">
        <f t="shared" si="4"/>
        <v>-12794.255784547628</v>
      </c>
      <c r="M33">
        <f t="shared" si="0"/>
        <v>-13610.674488491639</v>
      </c>
      <c r="N33">
        <f t="shared" si="9"/>
        <v>-816.41870394401121</v>
      </c>
      <c r="O33">
        <f t="shared" si="5"/>
        <v>-13610.674488491639</v>
      </c>
      <c r="P33" t="str">
        <f t="shared" si="6"/>
        <v>1</v>
      </c>
      <c r="Q33">
        <v>0.77392232219380852</v>
      </c>
    </row>
    <row r="34" spans="1:17" x14ac:dyDescent="0.2">
      <c r="A34" s="2">
        <v>33270</v>
      </c>
      <c r="B34" s="10">
        <v>24.72</v>
      </c>
      <c r="C34" s="19">
        <v>19.259</v>
      </c>
      <c r="D34">
        <v>-0.19729704618315644</v>
      </c>
      <c r="E34">
        <v>-0.14579408523631701</v>
      </c>
      <c r="G34" s="22">
        <f t="shared" si="1"/>
        <v>23.459499999999998</v>
      </c>
      <c r="H34">
        <f t="shared" si="2"/>
        <v>-0.1737095174229992</v>
      </c>
      <c r="I34">
        <v>0.79542891022231343</v>
      </c>
      <c r="J34">
        <f t="shared" si="3"/>
        <v>3.3906473293220802</v>
      </c>
      <c r="K34">
        <f t="shared" si="7"/>
        <v>79542.891022231328</v>
      </c>
      <c r="L34">
        <f t="shared" si="4"/>
        <v>-13817.35721390202</v>
      </c>
      <c r="M34">
        <f t="shared" si="0"/>
        <v>-14579.408523631701</v>
      </c>
      <c r="N34">
        <f t="shared" si="9"/>
        <v>-762.05130972968072</v>
      </c>
      <c r="O34">
        <f t="shared" si="5"/>
        <v>-14579.408523631701</v>
      </c>
      <c r="P34" t="str">
        <f t="shared" si="6"/>
        <v>1</v>
      </c>
      <c r="Q34">
        <v>0.79542891022231343</v>
      </c>
    </row>
    <row r="35" spans="1:17" x14ac:dyDescent="0.2">
      <c r="A35" s="2">
        <v>33298</v>
      </c>
      <c r="B35" s="10">
        <v>19.12</v>
      </c>
      <c r="C35" s="19">
        <v>19.3522</v>
      </c>
      <c r="D35">
        <v>4.8276241613579808E-3</v>
      </c>
      <c r="E35">
        <v>-0.25687772496623479</v>
      </c>
      <c r="G35" s="22">
        <f t="shared" si="1"/>
        <v>19.259</v>
      </c>
      <c r="H35">
        <f t="shared" si="2"/>
        <v>-0.19729704618315644</v>
      </c>
      <c r="I35">
        <v>0.86214202408930551</v>
      </c>
      <c r="J35">
        <f t="shared" si="3"/>
        <v>4.4765669250184619</v>
      </c>
      <c r="K35">
        <f t="shared" si="7"/>
        <v>86214.202408930563</v>
      </c>
      <c r="L35">
        <f t="shared" si="4"/>
        <v>-17009.807474318772</v>
      </c>
      <c r="M35">
        <f t="shared" si="0"/>
        <v>-25687.772496623478</v>
      </c>
      <c r="N35">
        <f t="shared" si="9"/>
        <v>-8677.9650223047065</v>
      </c>
      <c r="O35">
        <f t="shared" si="5"/>
        <v>-25687.772496623478</v>
      </c>
      <c r="P35" t="str">
        <f t="shared" si="6"/>
        <v>1</v>
      </c>
      <c r="Q35">
        <v>0.86214202408930551</v>
      </c>
    </row>
    <row r="36" spans="1:17" x14ac:dyDescent="0.2">
      <c r="A36" s="2">
        <v>33329</v>
      </c>
      <c r="B36" s="10">
        <v>17.489999999999998</v>
      </c>
      <c r="C36" s="19">
        <v>19.321100000000001</v>
      </c>
      <c r="D36">
        <v>-1.6083451220379038E-3</v>
      </c>
      <c r="E36">
        <v>-8.9105618592744629E-2</v>
      </c>
      <c r="G36" s="22">
        <f t="shared" si="1"/>
        <v>19.3522</v>
      </c>
      <c r="H36">
        <f t="shared" si="2"/>
        <v>4.8276241613579808E-3</v>
      </c>
      <c r="I36">
        <v>0.86522919793329445</v>
      </c>
      <c r="J36">
        <f t="shared" si="3"/>
        <v>4.470960396922802</v>
      </c>
      <c r="K36">
        <f t="shared" si="7"/>
        <v>86522.919793329449</v>
      </c>
      <c r="L36">
        <f t="shared" si="4"/>
        <v>417.70013810551592</v>
      </c>
      <c r="M36">
        <f t="shared" si="0"/>
        <v>-8910.5618592744631</v>
      </c>
      <c r="N36">
        <f t="shared" si="9"/>
        <v>-9328.2619973799792</v>
      </c>
      <c r="O36">
        <f t="shared" si="5"/>
        <v>-8910.5618592744631</v>
      </c>
      <c r="P36" t="str">
        <f t="shared" si="6"/>
        <v/>
      </c>
      <c r="Q36">
        <v>0.86522919793329445</v>
      </c>
    </row>
    <row r="37" spans="1:17" x14ac:dyDescent="0.2">
      <c r="A37" s="2">
        <v>33359</v>
      </c>
      <c r="B37" s="10">
        <v>17.47</v>
      </c>
      <c r="C37" s="19">
        <v>19.258400000000002</v>
      </c>
      <c r="D37">
        <v>-3.2504337901623922E-3</v>
      </c>
      <c r="E37">
        <v>-1.1441648845455247E-3</v>
      </c>
      <c r="G37" s="22">
        <f t="shared" si="1"/>
        <v>19.321100000000001</v>
      </c>
      <c r="H37">
        <f t="shared" si="2"/>
        <v>-1.6083451220379038E-3</v>
      </c>
      <c r="I37">
        <v>0.86796453526971551</v>
      </c>
      <c r="J37">
        <f t="shared" si="3"/>
        <v>4.4923142847442197</v>
      </c>
      <c r="K37">
        <f t="shared" si="7"/>
        <v>86796.453526971542</v>
      </c>
      <c r="L37">
        <f t="shared" si="4"/>
        <v>-139.59865264029429</v>
      </c>
      <c r="M37">
        <f t="shared" si="0"/>
        <v>-114.41648845455248</v>
      </c>
      <c r="N37">
        <f t="shared" si="9"/>
        <v>25.182164185741811</v>
      </c>
      <c r="O37">
        <f t="shared" si="5"/>
        <v>-114.41648845455248</v>
      </c>
      <c r="P37" t="str">
        <f t="shared" si="6"/>
        <v>1</v>
      </c>
      <c r="Q37">
        <v>0.86796453526971551</v>
      </c>
    </row>
    <row r="38" spans="1:17" x14ac:dyDescent="0.2">
      <c r="A38" s="2">
        <v>33390</v>
      </c>
      <c r="B38" s="10">
        <v>17.97</v>
      </c>
      <c r="C38" s="19">
        <v>18.207000000000001</v>
      </c>
      <c r="D38">
        <v>-5.6141193669405016E-2</v>
      </c>
      <c r="E38">
        <v>2.8218576649502489E-2</v>
      </c>
      <c r="G38" s="22">
        <f t="shared" si="1"/>
        <v>19.258400000000002</v>
      </c>
      <c r="H38">
        <f t="shared" si="2"/>
        <v>-3.2504337901623922E-3</v>
      </c>
      <c r="I38">
        <v>0.86574015381409974</v>
      </c>
      <c r="J38">
        <f t="shared" si="3"/>
        <v>4.4953898237345769</v>
      </c>
      <c r="K38">
        <f t="shared" si="7"/>
        <v>86574.015381409976</v>
      </c>
      <c r="L38">
        <f t="shared" si="4"/>
        <v>-281.40310494577369</v>
      </c>
      <c r="M38">
        <f t="shared" ref="M38:M69" si="10">$M$2*E38</f>
        <v>2821.8576649502488</v>
      </c>
      <c r="N38">
        <f t="shared" si="9"/>
        <v>3103.2607698960223</v>
      </c>
      <c r="O38">
        <f t="shared" si="5"/>
        <v>2821.8576649502488</v>
      </c>
      <c r="P38" t="str">
        <f t="shared" si="6"/>
        <v>1</v>
      </c>
      <c r="Q38">
        <v>0.86574015381409974</v>
      </c>
    </row>
    <row r="39" spans="1:17" x14ac:dyDescent="0.2">
      <c r="A39" s="2">
        <v>33420</v>
      </c>
      <c r="B39" s="10">
        <v>18.03</v>
      </c>
      <c r="C39" s="19">
        <v>19.452000000000002</v>
      </c>
      <c r="D39">
        <v>6.6143757019711702E-2</v>
      </c>
      <c r="E39">
        <v>3.3333364197584386E-3</v>
      </c>
      <c r="G39" s="22">
        <f t="shared" si="1"/>
        <v>18.207000000000001</v>
      </c>
      <c r="H39">
        <f t="shared" si="2"/>
        <v>-5.6141193669405016E-2</v>
      </c>
      <c r="I39">
        <v>0.85785593713193664</v>
      </c>
      <c r="J39">
        <f t="shared" si="3"/>
        <v>4.7116819746907046</v>
      </c>
      <c r="K39">
        <f t="shared" si="7"/>
        <v>85785.593713193666</v>
      </c>
      <c r="L39">
        <f t="shared" si="4"/>
        <v>-4816.1056306972987</v>
      </c>
      <c r="M39">
        <f t="shared" si="10"/>
        <v>333.33364197584388</v>
      </c>
      <c r="N39">
        <f t="shared" si="9"/>
        <v>5149.4392726731421</v>
      </c>
      <c r="O39">
        <f t="shared" si="5"/>
        <v>333.33364197584388</v>
      </c>
      <c r="P39" t="str">
        <f t="shared" si="6"/>
        <v>1</v>
      </c>
      <c r="Q39">
        <v>0.85785593713193664</v>
      </c>
    </row>
    <row r="40" spans="1:17" x14ac:dyDescent="0.2">
      <c r="A40" s="2">
        <v>33451</v>
      </c>
      <c r="B40" s="10">
        <v>18.53</v>
      </c>
      <c r="C40" s="19">
        <v>19.7682</v>
      </c>
      <c r="D40">
        <v>1.6124693454981558E-2</v>
      </c>
      <c r="E40">
        <v>2.7354003082042486E-2</v>
      </c>
      <c r="G40" s="22">
        <f t="shared" si="1"/>
        <v>19.452000000000002</v>
      </c>
      <c r="H40">
        <f t="shared" si="2"/>
        <v>6.6143757019711702E-2</v>
      </c>
      <c r="I40">
        <v>0.86432874141659344</v>
      </c>
      <c r="J40">
        <f t="shared" si="3"/>
        <v>4.4433926661350682</v>
      </c>
      <c r="K40">
        <f t="shared" si="7"/>
        <v>86432.874141659355</v>
      </c>
      <c r="L40">
        <f t="shared" si="4"/>
        <v>5716.9950257412393</v>
      </c>
      <c r="M40">
        <f t="shared" si="10"/>
        <v>2735.4003082042486</v>
      </c>
      <c r="N40">
        <f t="shared" si="9"/>
        <v>-2981.5947175369906</v>
      </c>
      <c r="O40">
        <f t="shared" si="5"/>
        <v>2735.4003082042486</v>
      </c>
      <c r="P40" t="str">
        <f t="shared" si="6"/>
        <v/>
      </c>
      <c r="Q40">
        <v>0.86432874141659344</v>
      </c>
    </row>
    <row r="41" spans="1:17" x14ac:dyDescent="0.2">
      <c r="A41" s="2">
        <v>33482</v>
      </c>
      <c r="B41" s="10">
        <v>19</v>
      </c>
      <c r="C41" s="19">
        <v>20.525200000000002</v>
      </c>
      <c r="D41">
        <v>3.757881350886929E-2</v>
      </c>
      <c r="E41">
        <v>2.504793886917191E-2</v>
      </c>
      <c r="G41" s="22">
        <f t="shared" si="1"/>
        <v>19.7682</v>
      </c>
      <c r="H41">
        <f t="shared" si="2"/>
        <v>1.6124693454981558E-2</v>
      </c>
      <c r="I41">
        <v>1.068451627017033</v>
      </c>
      <c r="J41">
        <f t="shared" si="3"/>
        <v>5.4049009369443501</v>
      </c>
      <c r="K41">
        <f t="shared" si="7"/>
        <v>106845.1627017033</v>
      </c>
      <c r="L41">
        <f t="shared" si="4"/>
        <v>1722.845495712595</v>
      </c>
      <c r="M41">
        <f t="shared" si="10"/>
        <v>2504.7938869171912</v>
      </c>
      <c r="N41">
        <f t="shared" si="9"/>
        <v>781.94839120459619</v>
      </c>
      <c r="O41">
        <f t="shared" si="5"/>
        <v>2504.7938869171912</v>
      </c>
      <c r="P41" t="str">
        <f t="shared" si="6"/>
        <v/>
      </c>
      <c r="Q41">
        <v>1.068451627017033</v>
      </c>
    </row>
    <row r="42" spans="1:17" x14ac:dyDescent="0.2">
      <c r="A42" s="2">
        <v>33512</v>
      </c>
      <c r="B42" s="10">
        <v>19.73</v>
      </c>
      <c r="C42" s="19">
        <v>22.1861</v>
      </c>
      <c r="D42">
        <v>7.7812567147895306E-2</v>
      </c>
      <c r="E42">
        <v>3.770134086808348E-2</v>
      </c>
      <c r="G42" s="22">
        <f t="shared" si="1"/>
        <v>20.525200000000002</v>
      </c>
      <c r="H42">
        <f t="shared" si="2"/>
        <v>3.757881350886929E-2</v>
      </c>
      <c r="I42">
        <v>0.98481673405026915</v>
      </c>
      <c r="J42">
        <f t="shared" si="3"/>
        <v>4.7980859336341135</v>
      </c>
      <c r="K42">
        <f t="shared" si="7"/>
        <v>98481.673405026915</v>
      </c>
      <c r="L42">
        <f t="shared" si="4"/>
        <v>3700.8244389288789</v>
      </c>
      <c r="M42">
        <f t="shared" si="10"/>
        <v>3770.134086808348</v>
      </c>
      <c r="N42">
        <f t="shared" si="9"/>
        <v>69.309647879469139</v>
      </c>
      <c r="O42">
        <f t="shared" si="5"/>
        <v>3770.134086808348</v>
      </c>
      <c r="P42" t="str">
        <f t="shared" si="6"/>
        <v/>
      </c>
      <c r="Q42">
        <v>0.98481673405026915</v>
      </c>
    </row>
    <row r="43" spans="1:17" x14ac:dyDescent="0.2">
      <c r="A43" s="2">
        <v>33543</v>
      </c>
      <c r="B43" s="10">
        <v>20.85</v>
      </c>
      <c r="C43" s="19">
        <v>21.1038</v>
      </c>
      <c r="D43">
        <v>-5.0012847599654062E-2</v>
      </c>
      <c r="E43">
        <v>5.5213628210286497E-2</v>
      </c>
      <c r="G43" s="22">
        <f t="shared" si="1"/>
        <v>22.1861</v>
      </c>
      <c r="H43">
        <f t="shared" si="2"/>
        <v>7.7812567147895306E-2</v>
      </c>
      <c r="I43">
        <v>0.89376034950807115</v>
      </c>
      <c r="J43">
        <f t="shared" si="3"/>
        <v>4.0284698505283538</v>
      </c>
      <c r="K43">
        <f t="shared" si="7"/>
        <v>89376.034950807109</v>
      </c>
      <c r="L43">
        <f t="shared" si="4"/>
        <v>6954.5787210223161</v>
      </c>
      <c r="M43">
        <f t="shared" si="10"/>
        <v>5521.3628210286497</v>
      </c>
      <c r="N43">
        <f t="shared" si="9"/>
        <v>-1433.2158999936664</v>
      </c>
      <c r="O43">
        <f t="shared" si="5"/>
        <v>5521.3628210286497</v>
      </c>
      <c r="P43" t="str">
        <f t="shared" si="6"/>
        <v/>
      </c>
      <c r="Q43">
        <v>0.89376034950807115</v>
      </c>
    </row>
    <row r="44" spans="1:17" x14ac:dyDescent="0.2">
      <c r="A44" s="2">
        <v>33573</v>
      </c>
      <c r="B44" s="10">
        <v>21.23</v>
      </c>
      <c r="C44" s="19">
        <v>18.293099999999999</v>
      </c>
      <c r="D44">
        <v>-0.14292917948749914</v>
      </c>
      <c r="E44">
        <v>1.8061327470354292E-2</v>
      </c>
      <c r="G44" s="22">
        <f t="shared" si="1"/>
        <v>21.1038</v>
      </c>
      <c r="H44">
        <f t="shared" si="2"/>
        <v>-5.0012847599654062E-2</v>
      </c>
      <c r="I44">
        <v>0.90790828233096799</v>
      </c>
      <c r="J44">
        <f t="shared" si="3"/>
        <v>4.3021080674142471</v>
      </c>
      <c r="K44">
        <f t="shared" si="7"/>
        <v>90790.828233096792</v>
      </c>
      <c r="L44">
        <f t="shared" si="4"/>
        <v>-4540.7078558682388</v>
      </c>
      <c r="M44">
        <f t="shared" si="10"/>
        <v>1806.1327470354292</v>
      </c>
      <c r="N44">
        <f t="shared" si="9"/>
        <v>6346.8406029036678</v>
      </c>
      <c r="O44">
        <f t="shared" si="5"/>
        <v>1806.1327470354292</v>
      </c>
      <c r="P44" t="str">
        <f t="shared" si="6"/>
        <v>1</v>
      </c>
      <c r="Q44">
        <v>0.90790828233096799</v>
      </c>
    </row>
    <row r="45" spans="1:17" x14ac:dyDescent="0.2">
      <c r="A45" s="2">
        <v>33604</v>
      </c>
      <c r="B45" s="10">
        <v>19.02</v>
      </c>
      <c r="C45" s="19">
        <v>18.159099999999999</v>
      </c>
      <c r="D45">
        <v>-7.352127092461881E-3</v>
      </c>
      <c r="E45">
        <v>-0.10992421859792049</v>
      </c>
      <c r="G45" s="22">
        <f t="shared" si="1"/>
        <v>18.293099999999999</v>
      </c>
      <c r="H45">
        <f t="shared" si="2"/>
        <v>-0.14292917948749914</v>
      </c>
      <c r="I45">
        <v>0.90508092711975374</v>
      </c>
      <c r="J45">
        <f t="shared" si="3"/>
        <v>4.9476629282065581</v>
      </c>
      <c r="K45">
        <f t="shared" si="7"/>
        <v>90508.092711975376</v>
      </c>
      <c r="L45">
        <f t="shared" si="4"/>
        <v>-12936.247428301142</v>
      </c>
      <c r="M45">
        <f t="shared" si="10"/>
        <v>-10992.42185979205</v>
      </c>
      <c r="N45">
        <f t="shared" si="9"/>
        <v>1943.8255685090917</v>
      </c>
      <c r="O45">
        <f t="shared" si="5"/>
        <v>-10992.42185979205</v>
      </c>
      <c r="P45" t="str">
        <f t="shared" si="6"/>
        <v>1</v>
      </c>
      <c r="Q45">
        <v>0.90508092711975374</v>
      </c>
    </row>
    <row r="46" spans="1:17" x14ac:dyDescent="0.2">
      <c r="A46" s="2">
        <v>33635</v>
      </c>
      <c r="B46" s="10">
        <v>18.04</v>
      </c>
      <c r="C46" s="19">
        <v>18.088999999999999</v>
      </c>
      <c r="D46">
        <v>-3.867793754172468E-3</v>
      </c>
      <c r="E46">
        <v>-5.2899542482766661E-2</v>
      </c>
      <c r="G46" s="22">
        <f t="shared" si="1"/>
        <v>18.159099999999999</v>
      </c>
      <c r="H46">
        <f t="shared" si="2"/>
        <v>-7.352127092461881E-3</v>
      </c>
      <c r="I46">
        <v>0.92527217022791908</v>
      </c>
      <c r="J46">
        <f t="shared" si="3"/>
        <v>5.0953635930630883</v>
      </c>
      <c r="K46">
        <f t="shared" si="7"/>
        <v>92527.217022791912</v>
      </c>
      <c r="L46">
        <f t="shared" si="4"/>
        <v>-680.27185906336854</v>
      </c>
      <c r="M46">
        <f t="shared" si="10"/>
        <v>-5289.9542482766665</v>
      </c>
      <c r="N46">
        <f t="shared" si="9"/>
        <v>-4609.6823892132979</v>
      </c>
      <c r="O46">
        <f t="shared" si="5"/>
        <v>-5289.9542482766665</v>
      </c>
      <c r="P46" t="str">
        <f t="shared" si="6"/>
        <v>1</v>
      </c>
      <c r="Q46">
        <v>0.92527217022791908</v>
      </c>
    </row>
    <row r="47" spans="1:17" x14ac:dyDescent="0.2">
      <c r="A47" s="2">
        <v>33664</v>
      </c>
      <c r="B47" s="10">
        <v>17.71</v>
      </c>
      <c r="C47" s="19">
        <v>17.668199999999999</v>
      </c>
      <c r="D47">
        <v>-2.353760514890265E-2</v>
      </c>
      <c r="E47">
        <v>-1.8462062839735331E-2</v>
      </c>
      <c r="G47" s="22">
        <f t="shared" si="1"/>
        <v>18.088999999999999</v>
      </c>
      <c r="H47">
        <f t="shared" si="2"/>
        <v>-3.867793754172468E-3</v>
      </c>
      <c r="I47">
        <v>0.58182961339318717</v>
      </c>
      <c r="J47">
        <f t="shared" si="3"/>
        <v>3.2164830194769594</v>
      </c>
      <c r="K47">
        <f t="shared" si="7"/>
        <v>58182.961339318717</v>
      </c>
      <c r="L47">
        <f t="shared" si="4"/>
        <v>-225.0396944674751</v>
      </c>
      <c r="M47">
        <f t="shared" si="10"/>
        <v>-1846.2062839735331</v>
      </c>
      <c r="N47">
        <f t="shared" si="9"/>
        <v>-1621.166589506058</v>
      </c>
      <c r="O47">
        <f t="shared" si="5"/>
        <v>-1846.2062839735331</v>
      </c>
      <c r="P47" t="str">
        <f t="shared" si="6"/>
        <v>1</v>
      </c>
      <c r="Q47">
        <v>0.58182961339318717</v>
      </c>
    </row>
    <row r="48" spans="1:17" x14ac:dyDescent="0.2">
      <c r="A48" s="2">
        <v>33695</v>
      </c>
      <c r="B48" s="10">
        <v>17.95</v>
      </c>
      <c r="C48" s="19">
        <v>19.0138</v>
      </c>
      <c r="D48">
        <v>7.3398617745655162E-2</v>
      </c>
      <c r="E48">
        <v>1.3460663139545694E-2</v>
      </c>
      <c r="G48" s="22">
        <f t="shared" si="1"/>
        <v>17.668199999999999</v>
      </c>
      <c r="H48">
        <f t="shared" si="2"/>
        <v>-2.353760514890265E-2</v>
      </c>
      <c r="I48">
        <v>0.5979068131533114</v>
      </c>
      <c r="J48">
        <f t="shared" si="3"/>
        <v>3.3840844746681125</v>
      </c>
      <c r="K48">
        <f t="shared" si="7"/>
        <v>59790.681315331145</v>
      </c>
      <c r="L48">
        <f t="shared" si="4"/>
        <v>-1407.329448384136</v>
      </c>
      <c r="M48">
        <f t="shared" si="10"/>
        <v>1346.0663139545693</v>
      </c>
      <c r="N48">
        <f t="shared" si="9"/>
        <v>2753.395762338705</v>
      </c>
      <c r="O48">
        <f t="shared" si="5"/>
        <v>1346.0663139545693</v>
      </c>
      <c r="P48" t="str">
        <f t="shared" si="6"/>
        <v>1</v>
      </c>
      <c r="Q48">
        <v>0.5979068131533114</v>
      </c>
    </row>
    <row r="49" spans="1:17" x14ac:dyDescent="0.2">
      <c r="A49" s="2">
        <v>33725</v>
      </c>
      <c r="B49" s="10">
        <v>18.41</v>
      </c>
      <c r="C49" s="19">
        <v>19.984999999999999</v>
      </c>
      <c r="D49">
        <v>4.9816960847036296E-2</v>
      </c>
      <c r="E49">
        <v>2.5303880310698579E-2</v>
      </c>
      <c r="G49" s="22">
        <f t="shared" si="1"/>
        <v>19.0138</v>
      </c>
      <c r="H49">
        <f t="shared" si="2"/>
        <v>7.3398617745655162E-2</v>
      </c>
      <c r="I49">
        <v>0.55510217172144061</v>
      </c>
      <c r="J49">
        <f t="shared" si="3"/>
        <v>2.9194699203812</v>
      </c>
      <c r="K49">
        <f t="shared" si="7"/>
        <v>55510.217172144061</v>
      </c>
      <c r="L49">
        <f t="shared" si="4"/>
        <v>4074.3732111965051</v>
      </c>
      <c r="M49">
        <f t="shared" si="10"/>
        <v>2530.3880310698578</v>
      </c>
      <c r="N49">
        <f t="shared" si="9"/>
        <v>-1543.9851801266473</v>
      </c>
      <c r="O49">
        <f t="shared" si="5"/>
        <v>2530.3880310698578</v>
      </c>
      <c r="P49" t="str">
        <f t="shared" si="6"/>
        <v/>
      </c>
      <c r="Q49">
        <v>0.55510217172144061</v>
      </c>
    </row>
    <row r="50" spans="1:17" x14ac:dyDescent="0.2">
      <c r="A50" s="2">
        <v>33756</v>
      </c>
      <c r="B50" s="10">
        <v>19.25</v>
      </c>
      <c r="C50" s="19">
        <v>21.188400000000001</v>
      </c>
      <c r="D50">
        <v>5.8471869951329108E-2</v>
      </c>
      <c r="E50">
        <v>4.4617065488806694E-2</v>
      </c>
      <c r="G50" s="22">
        <f t="shared" si="1"/>
        <v>19.984999999999999</v>
      </c>
      <c r="H50">
        <f t="shared" si="2"/>
        <v>4.9816960847036296E-2</v>
      </c>
      <c r="I50">
        <v>0.57039029366224503</v>
      </c>
      <c r="J50">
        <f t="shared" si="3"/>
        <v>2.8540920373392296</v>
      </c>
      <c r="K50">
        <f t="shared" si="7"/>
        <v>57039.029366224502</v>
      </c>
      <c r="L50">
        <f t="shared" si="4"/>
        <v>2841.5110926901593</v>
      </c>
      <c r="M50">
        <f t="shared" si="10"/>
        <v>4461.7065488806693</v>
      </c>
      <c r="N50">
        <f t="shared" si="9"/>
        <v>1620.19545619051</v>
      </c>
      <c r="O50">
        <f t="shared" si="5"/>
        <v>4461.7065488806693</v>
      </c>
      <c r="P50" t="str">
        <f t="shared" si="6"/>
        <v/>
      </c>
      <c r="Q50">
        <v>0.57039029366224503</v>
      </c>
    </row>
    <row r="51" spans="1:17" x14ac:dyDescent="0.2">
      <c r="A51" s="2">
        <v>33786</v>
      </c>
      <c r="B51" s="10">
        <v>20.59</v>
      </c>
      <c r="C51" s="19">
        <v>20.3324</v>
      </c>
      <c r="D51">
        <v>-4.1238189302271057E-2</v>
      </c>
      <c r="E51">
        <v>6.7294460305904913E-2</v>
      </c>
      <c r="G51" s="22">
        <f t="shared" si="1"/>
        <v>21.188400000000001</v>
      </c>
      <c r="H51">
        <f t="shared" si="2"/>
        <v>5.8471869951329108E-2</v>
      </c>
      <c r="I51">
        <v>0.64883350123272698</v>
      </c>
      <c r="J51">
        <f t="shared" si="3"/>
        <v>3.0622109325514288</v>
      </c>
      <c r="K51">
        <f t="shared" si="7"/>
        <v>64883.350123272707</v>
      </c>
      <c r="L51">
        <f t="shared" si="4"/>
        <v>3793.8508104145553</v>
      </c>
      <c r="M51">
        <f t="shared" si="10"/>
        <v>6729.4460305904913</v>
      </c>
      <c r="N51">
        <f t="shared" si="9"/>
        <v>2935.595220175936</v>
      </c>
      <c r="O51">
        <f t="shared" si="5"/>
        <v>6729.4460305904913</v>
      </c>
      <c r="P51" t="str">
        <f t="shared" si="6"/>
        <v/>
      </c>
      <c r="Q51">
        <v>0.64883350123272698</v>
      </c>
    </row>
    <row r="52" spans="1:17" x14ac:dyDescent="0.2">
      <c r="A52" s="2">
        <v>33817</v>
      </c>
      <c r="B52" s="10">
        <v>20.88</v>
      </c>
      <c r="C52" s="19">
        <v>19.803799999999999</v>
      </c>
      <c r="D52">
        <v>-2.6341834334068188E-2</v>
      </c>
      <c r="E52">
        <v>1.398624197473987E-2</v>
      </c>
      <c r="G52" s="22">
        <f t="shared" si="1"/>
        <v>20.3324</v>
      </c>
      <c r="H52">
        <f t="shared" si="2"/>
        <v>-4.1238189302271057E-2</v>
      </c>
      <c r="I52">
        <v>0.63634253288227605</v>
      </c>
      <c r="J52">
        <f t="shared" si="3"/>
        <v>3.1296970986321142</v>
      </c>
      <c r="K52">
        <f t="shared" si="7"/>
        <v>63634.253288227599</v>
      </c>
      <c r="L52">
        <f t="shared" si="4"/>
        <v>-2624.1613832085941</v>
      </c>
      <c r="M52">
        <f t="shared" si="10"/>
        <v>1398.6241974739871</v>
      </c>
      <c r="N52">
        <f t="shared" si="9"/>
        <v>4022.785580682581</v>
      </c>
      <c r="O52">
        <f t="shared" si="5"/>
        <v>1398.6241974739871</v>
      </c>
      <c r="P52" t="str">
        <f t="shared" si="6"/>
        <v>1</v>
      </c>
      <c r="Q52">
        <v>0.63634253288227605</v>
      </c>
    </row>
    <row r="53" spans="1:17" x14ac:dyDescent="0.2">
      <c r="A53" s="2">
        <v>33848</v>
      </c>
      <c r="B53" s="10">
        <v>20.34</v>
      </c>
      <c r="C53" s="19">
        <v>20.285900000000002</v>
      </c>
      <c r="D53">
        <v>2.4052224955342351E-2</v>
      </c>
      <c r="E53">
        <v>-2.6202372394024072E-2</v>
      </c>
      <c r="G53" s="22">
        <f t="shared" si="1"/>
        <v>19.803799999999999</v>
      </c>
      <c r="H53">
        <f t="shared" si="2"/>
        <v>-2.6341834334068188E-2</v>
      </c>
      <c r="I53">
        <v>0.64387505663658762</v>
      </c>
      <c r="J53">
        <f t="shared" si="3"/>
        <v>3.2512702442793184</v>
      </c>
      <c r="K53">
        <f t="shared" si="7"/>
        <v>64387.505663658754</v>
      </c>
      <c r="L53">
        <f t="shared" si="4"/>
        <v>-1696.0850073759761</v>
      </c>
      <c r="M53">
        <f t="shared" si="10"/>
        <v>-2620.2372394024073</v>
      </c>
      <c r="N53">
        <f t="shared" si="9"/>
        <v>-924.15223202643119</v>
      </c>
      <c r="O53">
        <f t="shared" si="5"/>
        <v>-2620.2372394024073</v>
      </c>
      <c r="P53" t="str">
        <f t="shared" si="6"/>
        <v>1</v>
      </c>
      <c r="Q53">
        <v>0.64387505663658762</v>
      </c>
    </row>
    <row r="54" spans="1:17" x14ac:dyDescent="0.2">
      <c r="A54" s="2">
        <v>33878</v>
      </c>
      <c r="B54" s="10">
        <v>20.239999999999998</v>
      </c>
      <c r="C54" s="19">
        <v>20.299499999999998</v>
      </c>
      <c r="D54">
        <v>6.7019176891394108E-4</v>
      </c>
      <c r="E54">
        <v>-4.9285462011492047E-3</v>
      </c>
      <c r="G54" s="22">
        <f t="shared" si="1"/>
        <v>20.285900000000002</v>
      </c>
      <c r="H54">
        <f t="shared" si="2"/>
        <v>2.4052224955342351E-2</v>
      </c>
      <c r="I54">
        <v>0.62207309646673159</v>
      </c>
      <c r="J54">
        <f t="shared" si="3"/>
        <v>3.0665294439326405</v>
      </c>
      <c r="K54">
        <f t="shared" si="7"/>
        <v>62207.309646673159</v>
      </c>
      <c r="L54">
        <f t="shared" si="4"/>
        <v>1496.2242054884211</v>
      </c>
      <c r="M54">
        <f t="shared" si="10"/>
        <v>-492.85462011492046</v>
      </c>
      <c r="N54">
        <f t="shared" si="9"/>
        <v>-1989.0788256033416</v>
      </c>
      <c r="O54">
        <f t="shared" si="5"/>
        <v>-492.85462011492046</v>
      </c>
      <c r="P54" t="str">
        <f t="shared" si="6"/>
        <v/>
      </c>
      <c r="Q54">
        <v>0.62207309646673159</v>
      </c>
    </row>
    <row r="55" spans="1:17" x14ac:dyDescent="0.2">
      <c r="A55" s="2">
        <v>33909</v>
      </c>
      <c r="B55" s="10">
        <v>20.29</v>
      </c>
      <c r="C55" s="19">
        <v>19.194299999999998</v>
      </c>
      <c r="D55">
        <v>-5.5982895244903512E-2</v>
      </c>
      <c r="E55">
        <v>2.467309418458621E-3</v>
      </c>
      <c r="G55" s="22">
        <f t="shared" si="1"/>
        <v>20.299499999999998</v>
      </c>
      <c r="H55">
        <f t="shared" si="2"/>
        <v>6.7019176891394108E-4</v>
      </c>
      <c r="I55">
        <v>0.61258092340457049</v>
      </c>
      <c r="J55">
        <f t="shared" si="3"/>
        <v>3.0177143447108081</v>
      </c>
      <c r="K55">
        <f t="shared" si="7"/>
        <v>61258.092340457049</v>
      </c>
      <c r="L55">
        <f t="shared" si="4"/>
        <v>41.054669265944455</v>
      </c>
      <c r="M55">
        <f t="shared" si="10"/>
        <v>246.73094184586211</v>
      </c>
      <c r="N55">
        <f t="shared" si="9"/>
        <v>205.67627257991765</v>
      </c>
      <c r="O55">
        <f t="shared" si="5"/>
        <v>246.73094184586211</v>
      </c>
      <c r="P55" t="str">
        <f t="shared" si="6"/>
        <v/>
      </c>
      <c r="Q55">
        <v>0.61258092340457049</v>
      </c>
    </row>
    <row r="56" spans="1:17" x14ac:dyDescent="0.2">
      <c r="A56" s="2">
        <v>33939</v>
      </c>
      <c r="B56" s="10">
        <v>19.5</v>
      </c>
      <c r="C56" s="19">
        <v>18.235499999999998</v>
      </c>
      <c r="D56">
        <v>-5.1243116275808138E-2</v>
      </c>
      <c r="E56">
        <v>-3.9713688268022171E-2</v>
      </c>
      <c r="G56" s="22">
        <f t="shared" si="1"/>
        <v>19.194299999999998</v>
      </c>
      <c r="H56">
        <f t="shared" si="2"/>
        <v>-5.5982895244903512E-2</v>
      </c>
      <c r="I56">
        <v>0.67424958795598977</v>
      </c>
      <c r="J56">
        <f t="shared" si="3"/>
        <v>3.5127594544004714</v>
      </c>
      <c r="K56">
        <f t="shared" si="7"/>
        <v>67424.95879559897</v>
      </c>
      <c r="L56">
        <f t="shared" si="4"/>
        <v>-3774.644405145953</v>
      </c>
      <c r="M56">
        <f t="shared" si="10"/>
        <v>-3971.368826802217</v>
      </c>
      <c r="N56">
        <f t="shared" si="9"/>
        <v>-196.72442165626398</v>
      </c>
      <c r="O56">
        <f t="shared" si="5"/>
        <v>-3971.368826802217</v>
      </c>
      <c r="P56" t="str">
        <f t="shared" si="6"/>
        <v>1</v>
      </c>
      <c r="Q56">
        <v>0.67424958795598977</v>
      </c>
    </row>
    <row r="57" spans="1:17" x14ac:dyDescent="0.2">
      <c r="A57" s="2">
        <v>33970</v>
      </c>
      <c r="B57" s="10">
        <v>18.61</v>
      </c>
      <c r="C57" s="19">
        <v>17.5122</v>
      </c>
      <c r="D57">
        <v>-4.0472462786411534E-2</v>
      </c>
      <c r="E57">
        <v>-4.6715394915541768E-2</v>
      </c>
      <c r="G57" s="22">
        <f t="shared" si="1"/>
        <v>18.235499999999998</v>
      </c>
      <c r="H57">
        <f t="shared" si="2"/>
        <v>-5.1243116275808138E-2</v>
      </c>
      <c r="I57">
        <v>0.6184112836418012</v>
      </c>
      <c r="J57">
        <f t="shared" si="3"/>
        <v>3.3912493961876624</v>
      </c>
      <c r="K57">
        <f t="shared" si="7"/>
        <v>61841.128364180113</v>
      </c>
      <c r="L57">
        <f t="shared" si="4"/>
        <v>-3168.9321313928581</v>
      </c>
      <c r="M57">
        <f t="shared" si="10"/>
        <v>-4671.5394915541765</v>
      </c>
      <c r="N57">
        <f t="shared" si="9"/>
        <v>-1502.6073601613184</v>
      </c>
      <c r="O57">
        <f t="shared" si="5"/>
        <v>-4671.5394915541765</v>
      </c>
      <c r="P57" t="str">
        <f t="shared" si="6"/>
        <v>1</v>
      </c>
      <c r="Q57">
        <v>0.6184112836418012</v>
      </c>
    </row>
    <row r="58" spans="1:17" x14ac:dyDescent="0.2">
      <c r="A58" s="2">
        <v>34001</v>
      </c>
      <c r="B58" s="10">
        <v>17.760000000000002</v>
      </c>
      <c r="C58" s="19">
        <v>18.468800000000002</v>
      </c>
      <c r="D58">
        <v>5.3185040983101166E-2</v>
      </c>
      <c r="E58">
        <v>-4.6750333090135314E-2</v>
      </c>
      <c r="G58" s="22">
        <f t="shared" si="1"/>
        <v>17.5122</v>
      </c>
      <c r="H58">
        <f t="shared" si="2"/>
        <v>-4.0472462786411534E-2</v>
      </c>
      <c r="I58">
        <v>0.64324865780619445</v>
      </c>
      <c r="J58">
        <f t="shared" si="3"/>
        <v>3.6731459086019713</v>
      </c>
      <c r="K58">
        <f t="shared" si="7"/>
        <v>64324.865780619446</v>
      </c>
      <c r="L58">
        <f t="shared" si="4"/>
        <v>-2603.3857365470371</v>
      </c>
      <c r="M58">
        <f t="shared" si="10"/>
        <v>-4675.0333090135318</v>
      </c>
      <c r="N58">
        <f t="shared" si="9"/>
        <v>-2071.6475724664947</v>
      </c>
      <c r="O58">
        <f t="shared" si="5"/>
        <v>-4675.0333090135318</v>
      </c>
      <c r="P58" t="str">
        <f t="shared" si="6"/>
        <v>1</v>
      </c>
      <c r="Q58">
        <v>0.64324865780619445</v>
      </c>
    </row>
    <row r="59" spans="1:17" x14ac:dyDescent="0.2">
      <c r="A59" s="2">
        <v>34029</v>
      </c>
      <c r="B59" s="10">
        <v>18.02</v>
      </c>
      <c r="C59" s="19">
        <v>18.804300000000001</v>
      </c>
      <c r="D59">
        <v>1.8002745208438066E-2</v>
      </c>
      <c r="E59">
        <v>1.4533514616167758E-2</v>
      </c>
      <c r="G59" s="22">
        <f t="shared" si="1"/>
        <v>18.468800000000002</v>
      </c>
      <c r="H59">
        <f t="shared" si="2"/>
        <v>5.3185040983101166E-2</v>
      </c>
      <c r="I59">
        <v>0.59772007522863568</v>
      </c>
      <c r="J59">
        <f t="shared" si="3"/>
        <v>3.236377432365046</v>
      </c>
      <c r="K59">
        <f t="shared" si="7"/>
        <v>59772.007522863569</v>
      </c>
      <c r="L59">
        <f t="shared" si="4"/>
        <v>3178.9766697457303</v>
      </c>
      <c r="M59">
        <f t="shared" si="10"/>
        <v>1453.3514616167759</v>
      </c>
      <c r="N59">
        <f t="shared" si="9"/>
        <v>-1725.6252081289545</v>
      </c>
      <c r="O59">
        <f t="shared" si="5"/>
        <v>1453.3514616167759</v>
      </c>
      <c r="P59" t="str">
        <f t="shared" si="6"/>
        <v/>
      </c>
      <c r="Q59">
        <v>0.59772007522863568</v>
      </c>
    </row>
    <row r="60" spans="1:17" x14ac:dyDescent="0.2">
      <c r="A60" s="2">
        <v>34060</v>
      </c>
      <c r="B60" s="10">
        <v>18.48</v>
      </c>
      <c r="C60" s="19">
        <v>18.783300000000001</v>
      </c>
      <c r="D60">
        <v>-1.1173898937405938E-3</v>
      </c>
      <c r="E60">
        <v>2.5206814033346316E-2</v>
      </c>
      <c r="G60" s="22">
        <f t="shared" si="1"/>
        <v>18.804300000000001</v>
      </c>
      <c r="H60">
        <f t="shared" si="2"/>
        <v>1.8002745208438066E-2</v>
      </c>
      <c r="I60">
        <v>0.6368779816473199</v>
      </c>
      <c r="J60">
        <f t="shared" si="3"/>
        <v>3.3868741811570748</v>
      </c>
      <c r="K60">
        <f t="shared" si="7"/>
        <v>63687.79816473199</v>
      </c>
      <c r="L60">
        <f t="shared" si="4"/>
        <v>1146.5552032460994</v>
      </c>
      <c r="M60">
        <f t="shared" si="10"/>
        <v>2520.6814033346318</v>
      </c>
      <c r="N60">
        <f t="shared" si="9"/>
        <v>1374.1262000885324</v>
      </c>
      <c r="O60">
        <f t="shared" si="5"/>
        <v>2520.6814033346318</v>
      </c>
      <c r="P60" t="str">
        <f t="shared" si="6"/>
        <v/>
      </c>
      <c r="Q60">
        <v>0.6368779816473199</v>
      </c>
    </row>
    <row r="61" spans="1:17" x14ac:dyDescent="0.2">
      <c r="A61" s="2">
        <v>34090</v>
      </c>
      <c r="B61" s="10">
        <v>18.89</v>
      </c>
      <c r="C61" s="19">
        <v>18.611000000000001</v>
      </c>
      <c r="D61">
        <v>-9.2153734313817782E-3</v>
      </c>
      <c r="E61">
        <v>2.1943615299879985E-2</v>
      </c>
      <c r="G61" s="22">
        <f t="shared" si="1"/>
        <v>18.783300000000001</v>
      </c>
      <c r="H61">
        <f t="shared" si="2"/>
        <v>-1.1173898937405938E-3</v>
      </c>
      <c r="I61">
        <v>0.71556267843156784</v>
      </c>
      <c r="J61">
        <f t="shared" si="3"/>
        <v>3.8095684913277643</v>
      </c>
      <c r="K61">
        <f t="shared" si="7"/>
        <v>71556.267843156806</v>
      </c>
      <c r="L61">
        <f t="shared" si="4"/>
        <v>-79.956250521738454</v>
      </c>
      <c r="M61">
        <f t="shared" si="10"/>
        <v>2194.3615299879984</v>
      </c>
      <c r="N61">
        <f t="shared" si="9"/>
        <v>2274.3177805097371</v>
      </c>
      <c r="O61">
        <f t="shared" si="5"/>
        <v>2194.3615299879984</v>
      </c>
      <c r="P61" t="str">
        <f t="shared" si="6"/>
        <v>1</v>
      </c>
      <c r="Q61">
        <v>0.71556267843156784</v>
      </c>
    </row>
    <row r="62" spans="1:17" x14ac:dyDescent="0.2">
      <c r="A62" s="2">
        <v>34121</v>
      </c>
      <c r="B62" s="10">
        <v>18.690000000000001</v>
      </c>
      <c r="C62" s="19">
        <v>17.648199999999999</v>
      </c>
      <c r="D62">
        <v>-5.3119008585973793E-2</v>
      </c>
      <c r="E62">
        <v>-1.0644060045946667E-2</v>
      </c>
      <c r="G62" s="22">
        <f t="shared" si="1"/>
        <v>18.611000000000001</v>
      </c>
      <c r="H62">
        <f t="shared" si="2"/>
        <v>-9.2153734313817782E-3</v>
      </c>
      <c r="I62">
        <v>0.69645793128280364</v>
      </c>
      <c r="J62">
        <f t="shared" si="3"/>
        <v>3.7421843602321401</v>
      </c>
      <c r="K62">
        <f t="shared" si="7"/>
        <v>69645.793128280362</v>
      </c>
      <c r="L62">
        <f t="shared" si="4"/>
        <v>-641.81199160186645</v>
      </c>
      <c r="M62">
        <f t="shared" si="10"/>
        <v>-1064.4060045946667</v>
      </c>
      <c r="N62">
        <f t="shared" si="9"/>
        <v>-422.59401299280023</v>
      </c>
      <c r="O62">
        <f t="shared" si="5"/>
        <v>-1064.4060045946667</v>
      </c>
      <c r="P62" t="str">
        <f t="shared" si="6"/>
        <v>1</v>
      </c>
      <c r="Q62">
        <v>0.69645793128280364</v>
      </c>
    </row>
    <row r="63" spans="1:17" x14ac:dyDescent="0.2">
      <c r="A63" s="2">
        <v>34151</v>
      </c>
      <c r="B63" s="10">
        <v>18.16</v>
      </c>
      <c r="C63" s="19">
        <v>16.814800000000002</v>
      </c>
      <c r="D63">
        <v>-4.8374344196490726E-2</v>
      </c>
      <c r="E63">
        <v>-2.8767248294324321E-2</v>
      </c>
      <c r="G63" s="22">
        <f t="shared" si="1"/>
        <v>17.648199999999999</v>
      </c>
      <c r="H63">
        <f t="shared" si="2"/>
        <v>-5.3119008585973793E-2</v>
      </c>
      <c r="I63">
        <v>0.5437901441308165</v>
      </c>
      <c r="J63">
        <f t="shared" si="3"/>
        <v>3.0812782274159205</v>
      </c>
      <c r="K63">
        <f t="shared" si="7"/>
        <v>54379.014413081648</v>
      </c>
      <c r="L63">
        <f t="shared" si="4"/>
        <v>-2888.5593335052768</v>
      </c>
      <c r="M63">
        <f t="shared" si="10"/>
        <v>-2876.7248294324322</v>
      </c>
      <c r="N63">
        <f t="shared" si="9"/>
        <v>11.834504072844538</v>
      </c>
      <c r="O63">
        <f t="shared" si="5"/>
        <v>-2876.7248294324322</v>
      </c>
      <c r="P63" t="str">
        <f t="shared" si="6"/>
        <v>1</v>
      </c>
      <c r="Q63">
        <v>0.5437901441308165</v>
      </c>
    </row>
    <row r="64" spans="1:17" x14ac:dyDescent="0.2">
      <c r="A64" s="2">
        <v>34182</v>
      </c>
      <c r="B64" s="10">
        <v>17.100000000000001</v>
      </c>
      <c r="C64" s="19">
        <v>16.824300000000001</v>
      </c>
      <c r="D64">
        <v>5.6481893109845487E-4</v>
      </c>
      <c r="E64">
        <v>-6.0142909664533027E-2</v>
      </c>
      <c r="G64" s="22">
        <f t="shared" si="1"/>
        <v>16.814800000000002</v>
      </c>
      <c r="H64">
        <f t="shared" si="2"/>
        <v>-4.8374344196490726E-2</v>
      </c>
      <c r="I64">
        <v>0.68676144883662882</v>
      </c>
      <c r="J64">
        <f t="shared" si="3"/>
        <v>4.0842677215109831</v>
      </c>
      <c r="K64">
        <f t="shared" si="7"/>
        <v>68676.144883662884</v>
      </c>
      <c r="L64">
        <f t="shared" si="4"/>
        <v>-3322.1634706903737</v>
      </c>
      <c r="M64">
        <f t="shared" si="10"/>
        <v>-6014.2909664533026</v>
      </c>
      <c r="N64">
        <f t="shared" si="9"/>
        <v>-2692.1274957629289</v>
      </c>
      <c r="O64">
        <f t="shared" si="5"/>
        <v>-6014.2909664533026</v>
      </c>
      <c r="P64" t="str">
        <f t="shared" si="6"/>
        <v>1</v>
      </c>
      <c r="Q64">
        <v>0.68676144883662882</v>
      </c>
    </row>
    <row r="65" spans="1:17" x14ac:dyDescent="0.2">
      <c r="A65" s="2">
        <v>34213</v>
      </c>
      <c r="B65" s="10">
        <v>16.82</v>
      </c>
      <c r="C65" s="19">
        <v>16.138000000000002</v>
      </c>
      <c r="D65">
        <v>-4.1647530484145684E-2</v>
      </c>
      <c r="E65">
        <v>-1.6509808963812253E-2</v>
      </c>
      <c r="G65" s="22">
        <f t="shared" si="1"/>
        <v>16.824300000000001</v>
      </c>
      <c r="H65">
        <f t="shared" si="2"/>
        <v>5.6481893109845487E-4</v>
      </c>
      <c r="I65">
        <v>0.67353569239637312</v>
      </c>
      <c r="J65">
        <f t="shared" si="3"/>
        <v>4.0033504656738952</v>
      </c>
      <c r="K65">
        <f t="shared" si="7"/>
        <v>67353.56923963732</v>
      </c>
      <c r="L65">
        <f t="shared" si="4"/>
        <v>38.04257098359772</v>
      </c>
      <c r="M65">
        <f t="shared" si="10"/>
        <v>-1650.9808963812252</v>
      </c>
      <c r="N65">
        <f t="shared" si="9"/>
        <v>-1689.0234673648229</v>
      </c>
      <c r="O65">
        <f t="shared" si="5"/>
        <v>-1650.9808963812252</v>
      </c>
      <c r="P65" t="str">
        <f t="shared" si="6"/>
        <v/>
      </c>
      <c r="Q65">
        <v>0.67353569239637312</v>
      </c>
    </row>
    <row r="66" spans="1:17" x14ac:dyDescent="0.2">
      <c r="A66" s="2">
        <v>34243</v>
      </c>
      <c r="B66" s="10">
        <v>16.559999999999999</v>
      </c>
      <c r="C66" s="19">
        <v>16.654299999999999</v>
      </c>
      <c r="D66">
        <v>3.1491701915472778E-2</v>
      </c>
      <c r="E66">
        <v>-1.5578505587688448E-2</v>
      </c>
      <c r="G66" s="22">
        <f t="shared" si="1"/>
        <v>16.138000000000002</v>
      </c>
      <c r="H66">
        <f t="shared" si="2"/>
        <v>-4.1647530484145684E-2</v>
      </c>
      <c r="I66">
        <v>0.6879707471426042</v>
      </c>
      <c r="J66">
        <f t="shared" si="3"/>
        <v>4.263048377386319</v>
      </c>
      <c r="K66">
        <f t="shared" si="7"/>
        <v>68797.074714260423</v>
      </c>
      <c r="L66">
        <f t="shared" si="4"/>
        <v>-2865.2282663822093</v>
      </c>
      <c r="M66">
        <f t="shared" si="10"/>
        <v>-1557.8505587688448</v>
      </c>
      <c r="N66">
        <f t="shared" si="9"/>
        <v>1307.3777076133645</v>
      </c>
      <c r="O66">
        <f t="shared" si="5"/>
        <v>-1557.8505587688448</v>
      </c>
      <c r="P66" t="str">
        <f t="shared" si="6"/>
        <v>1</v>
      </c>
      <c r="Q66">
        <v>0.6879707471426042</v>
      </c>
    </row>
    <row r="67" spans="1:17" x14ac:dyDescent="0.2">
      <c r="A67" s="2">
        <v>34274</v>
      </c>
      <c r="B67" s="10">
        <v>16.75</v>
      </c>
      <c r="C67" s="19">
        <v>15.2864</v>
      </c>
      <c r="D67">
        <v>-8.5704897128281943E-2</v>
      </c>
      <c r="E67">
        <v>1.1408109313961967E-2</v>
      </c>
      <c r="G67" s="22">
        <f t="shared" si="1"/>
        <v>16.654299999999999</v>
      </c>
      <c r="H67">
        <f t="shared" si="2"/>
        <v>3.1491701915472778E-2</v>
      </c>
      <c r="I67">
        <v>0.66074834601773436</v>
      </c>
      <c r="J67">
        <f t="shared" si="3"/>
        <v>3.9674339120691613</v>
      </c>
      <c r="K67">
        <f t="shared" si="7"/>
        <v>66074.834601773429</v>
      </c>
      <c r="L67">
        <f t="shared" si="4"/>
        <v>2080.8089953932154</v>
      </c>
      <c r="M67">
        <f t="shared" si="10"/>
        <v>1140.8109313961968</v>
      </c>
      <c r="N67">
        <f t="shared" si="9"/>
        <v>-939.99806399701856</v>
      </c>
      <c r="O67">
        <f t="shared" si="5"/>
        <v>1140.8109313961968</v>
      </c>
      <c r="P67" t="str">
        <f t="shared" si="6"/>
        <v/>
      </c>
      <c r="Q67">
        <v>0.66074834601773436</v>
      </c>
    </row>
    <row r="68" spans="1:17" x14ac:dyDescent="0.2">
      <c r="A68" s="2">
        <v>34304</v>
      </c>
      <c r="B68" s="10">
        <v>16.22</v>
      </c>
      <c r="C68" s="19">
        <v>13.5525</v>
      </c>
      <c r="D68">
        <v>-0.1203925120611495</v>
      </c>
      <c r="E68">
        <v>-3.2153209583808615E-2</v>
      </c>
      <c r="G68" s="22">
        <f t="shared" si="1"/>
        <v>15.2864</v>
      </c>
      <c r="H68">
        <f t="shared" si="2"/>
        <v>-8.5704897128281943E-2</v>
      </c>
      <c r="I68">
        <v>0.55839336605154688</v>
      </c>
      <c r="J68">
        <f t="shared" si="3"/>
        <v>3.6528768451142644</v>
      </c>
      <c r="K68">
        <f t="shared" si="7"/>
        <v>55839.336605154691</v>
      </c>
      <c r="L68">
        <f t="shared" si="4"/>
        <v>-4785.7045994562914</v>
      </c>
      <c r="M68">
        <f t="shared" si="10"/>
        <v>-3215.3209583808616</v>
      </c>
      <c r="N68">
        <f t="shared" si="9"/>
        <v>1570.3836410754298</v>
      </c>
      <c r="O68">
        <f t="shared" si="5"/>
        <v>-3215.3209583808616</v>
      </c>
      <c r="P68" t="str">
        <f t="shared" si="6"/>
        <v>1</v>
      </c>
      <c r="Q68">
        <v>0.55839336605154688</v>
      </c>
    </row>
    <row r="69" spans="1:17" x14ac:dyDescent="0.2">
      <c r="A69" s="2">
        <v>34335</v>
      </c>
      <c r="B69" s="10">
        <v>14.57</v>
      </c>
      <c r="C69" s="19">
        <v>14.2607</v>
      </c>
      <c r="D69">
        <v>5.0936469988045907E-2</v>
      </c>
      <c r="E69">
        <v>-0.10728042848015333</v>
      </c>
      <c r="G69" s="22">
        <f t="shared" si="1"/>
        <v>13.5525</v>
      </c>
      <c r="H69">
        <f t="shared" si="2"/>
        <v>-0.1203925120611495</v>
      </c>
      <c r="I69">
        <v>0.66926872832298512</v>
      </c>
      <c r="J69">
        <f t="shared" si="3"/>
        <v>4.9383414744363412</v>
      </c>
      <c r="K69">
        <f t="shared" si="7"/>
        <v>66926.872832298512</v>
      </c>
      <c r="L69">
        <f t="shared" si="4"/>
        <v>-8057.4943446775169</v>
      </c>
      <c r="M69">
        <f t="shared" si="10"/>
        <v>-10728.042848015333</v>
      </c>
      <c r="N69">
        <f t="shared" si="9"/>
        <v>-2670.5485033378163</v>
      </c>
      <c r="O69">
        <f t="shared" si="5"/>
        <v>-10728.042848015333</v>
      </c>
      <c r="P69" t="str">
        <f t="shared" si="6"/>
        <v>1</v>
      </c>
      <c r="Q69">
        <v>0.66926872832298512</v>
      </c>
    </row>
    <row r="70" spans="1:17" x14ac:dyDescent="0.2">
      <c r="A70" s="2">
        <v>34366</v>
      </c>
      <c r="B70" s="10">
        <v>14.83</v>
      </c>
      <c r="C70" s="19">
        <v>13.750999999999999</v>
      </c>
      <c r="D70">
        <v>-3.6395953399594436E-2</v>
      </c>
      <c r="E70">
        <v>1.7687535942727154E-2</v>
      </c>
      <c r="G70" s="22">
        <f t="shared" si="1"/>
        <v>14.2607</v>
      </c>
      <c r="H70">
        <f t="shared" si="2"/>
        <v>5.0936469988045907E-2</v>
      </c>
      <c r="I70">
        <v>0.63106186238851814</v>
      </c>
      <c r="J70">
        <f t="shared" si="3"/>
        <v>4.4251815295779178</v>
      </c>
      <c r="K70">
        <f t="shared" si="7"/>
        <v>63106.186238851813</v>
      </c>
      <c r="L70">
        <f t="shared" si="4"/>
        <v>3214.406361415311</v>
      </c>
      <c r="M70">
        <f t="shared" ref="M70:M101" si="11">$M$2*E70</f>
        <v>1768.7535942727154</v>
      </c>
      <c r="N70">
        <f t="shared" si="9"/>
        <v>-1445.6527671425956</v>
      </c>
      <c r="O70">
        <f t="shared" si="5"/>
        <v>1768.7535942727154</v>
      </c>
      <c r="P70" t="str">
        <f t="shared" si="6"/>
        <v/>
      </c>
      <c r="Q70">
        <v>0.63106186238851814</v>
      </c>
    </row>
    <row r="71" spans="1:17" x14ac:dyDescent="0.2">
      <c r="A71" s="3">
        <v>34394</v>
      </c>
      <c r="B71" s="11">
        <v>14.89</v>
      </c>
      <c r="C71" s="19">
        <v>13.7463</v>
      </c>
      <c r="D71">
        <v>-3.4185174877323206E-4</v>
      </c>
      <c r="E71">
        <v>4.0376905460769736E-3</v>
      </c>
      <c r="G71" s="22">
        <f t="shared" ref="G71:G134" si="12">C70</f>
        <v>13.750999999999999</v>
      </c>
      <c r="H71">
        <f t="shared" ref="H71:H134" si="13">D70</f>
        <v>-3.6395953399594436E-2</v>
      </c>
      <c r="I71">
        <v>0.66024955060438484</v>
      </c>
      <c r="J71">
        <f t="shared" ref="J71:J134" si="14">I71*100000/(1000*G71)</f>
        <v>4.8014657159798189</v>
      </c>
      <c r="K71">
        <f t="shared" ref="K71:K134" si="15">J71*G71*1000</f>
        <v>66024.955060438486</v>
      </c>
      <c r="L71">
        <f t="shared" ref="L71:L134" si="16">K71*H71</f>
        <v>-2403.0411875900359</v>
      </c>
      <c r="M71">
        <f t="shared" si="11"/>
        <v>403.76905460769734</v>
      </c>
      <c r="N71">
        <f t="shared" si="9"/>
        <v>2806.8102421977333</v>
      </c>
      <c r="O71">
        <f t="shared" ref="O71:O134" si="17">$M$2*E71</f>
        <v>403.76905460769734</v>
      </c>
      <c r="P71" t="str">
        <f t="shared" ref="P71:P134" si="18">IF(N71&gt;O71,"1","")</f>
        <v>1</v>
      </c>
      <c r="Q71">
        <v>0.66024955060438484</v>
      </c>
    </row>
    <row r="72" spans="1:17" x14ac:dyDescent="0.2">
      <c r="A72" s="3">
        <v>34425</v>
      </c>
      <c r="B72" s="12">
        <v>14.57</v>
      </c>
      <c r="C72" s="19">
        <v>15.1983</v>
      </c>
      <c r="D72">
        <v>0.10041388250013845</v>
      </c>
      <c r="E72">
        <v>-2.1725226488804188E-2</v>
      </c>
      <c r="G72" s="22">
        <f t="shared" si="12"/>
        <v>13.7463</v>
      </c>
      <c r="H72">
        <f t="shared" si="13"/>
        <v>-3.4185174877323206E-4</v>
      </c>
      <c r="I72">
        <v>0.61581077839572318</v>
      </c>
      <c r="J72">
        <f t="shared" si="14"/>
        <v>4.479829324223414</v>
      </c>
      <c r="K72">
        <f t="shared" si="15"/>
        <v>61581.077839572317</v>
      </c>
      <c r="L72">
        <f t="shared" si="16"/>
        <v>-21.051599150798324</v>
      </c>
      <c r="M72">
        <f t="shared" si="11"/>
        <v>-2172.5226488804187</v>
      </c>
      <c r="N72">
        <f t="shared" si="9"/>
        <v>-2151.4710497296205</v>
      </c>
      <c r="O72">
        <f t="shared" si="17"/>
        <v>-2172.5226488804187</v>
      </c>
      <c r="P72" t="str">
        <f t="shared" si="18"/>
        <v>1</v>
      </c>
      <c r="Q72">
        <v>0.61581077839572318</v>
      </c>
    </row>
    <row r="73" spans="1:17" x14ac:dyDescent="0.2">
      <c r="A73" s="3">
        <v>34455</v>
      </c>
      <c r="B73" s="12">
        <v>15.39</v>
      </c>
      <c r="C73" s="19">
        <v>16.349299999999999</v>
      </c>
      <c r="D73">
        <v>7.3001503478909921E-2</v>
      </c>
      <c r="E73">
        <v>5.4753327643674354E-2</v>
      </c>
      <c r="G73" s="22">
        <f t="shared" si="12"/>
        <v>15.1983</v>
      </c>
      <c r="H73">
        <f t="shared" si="13"/>
        <v>0.10041388250013845</v>
      </c>
      <c r="I73">
        <v>0.59506506026128347</v>
      </c>
      <c r="J73">
        <f t="shared" si="14"/>
        <v>3.9153396120703206</v>
      </c>
      <c r="K73">
        <f t="shared" si="15"/>
        <v>59506.506026128351</v>
      </c>
      <c r="L73">
        <f t="shared" si="16"/>
        <v>5975.2793041014329</v>
      </c>
      <c r="M73">
        <f t="shared" si="11"/>
        <v>5475.3327643674356</v>
      </c>
      <c r="N73">
        <f t="shared" si="9"/>
        <v>-499.94653973399727</v>
      </c>
      <c r="O73">
        <f t="shared" si="17"/>
        <v>5475.3327643674356</v>
      </c>
      <c r="P73" t="str">
        <f t="shared" si="18"/>
        <v/>
      </c>
      <c r="Q73">
        <v>0.59506506026128347</v>
      </c>
    </row>
    <row r="74" spans="1:17" x14ac:dyDescent="0.2">
      <c r="A74" s="3">
        <v>34486</v>
      </c>
      <c r="B74" s="12">
        <v>16.32</v>
      </c>
      <c r="C74" s="19">
        <v>17.085000000000001</v>
      </c>
      <c r="D74">
        <v>4.4015802596172542E-2</v>
      </c>
      <c r="E74">
        <v>5.8673401685173036E-2</v>
      </c>
      <c r="G74" s="22">
        <f t="shared" si="12"/>
        <v>16.349299999999999</v>
      </c>
      <c r="H74">
        <f t="shared" si="13"/>
        <v>7.3001503478909921E-2</v>
      </c>
      <c r="I74">
        <v>0.63335995379462695</v>
      </c>
      <c r="J74">
        <f t="shared" si="14"/>
        <v>3.8739270414918496</v>
      </c>
      <c r="K74">
        <f t="shared" si="15"/>
        <v>63335.995379462693</v>
      </c>
      <c r="L74">
        <f t="shared" si="16"/>
        <v>4623.6228870340683</v>
      </c>
      <c r="M74">
        <f t="shared" si="11"/>
        <v>5867.3401685173039</v>
      </c>
      <c r="N74">
        <f t="shared" si="9"/>
        <v>1243.7172814832356</v>
      </c>
      <c r="O74">
        <f t="shared" si="17"/>
        <v>5867.3401685173039</v>
      </c>
      <c r="P74" t="str">
        <f t="shared" si="18"/>
        <v/>
      </c>
      <c r="Q74">
        <v>0.63335995379462695</v>
      </c>
    </row>
    <row r="75" spans="1:17" x14ac:dyDescent="0.2">
      <c r="A75" s="3">
        <v>34516</v>
      </c>
      <c r="B75" s="12">
        <v>17.149999999999999</v>
      </c>
      <c r="C75" s="19">
        <v>18.0869</v>
      </c>
      <c r="D75">
        <v>5.6987033759975568E-2</v>
      </c>
      <c r="E75">
        <v>4.9606824075987904E-2</v>
      </c>
      <c r="G75" s="22">
        <f t="shared" si="12"/>
        <v>17.085000000000001</v>
      </c>
      <c r="H75">
        <f t="shared" si="13"/>
        <v>4.4015802596172542E-2</v>
      </c>
      <c r="I75">
        <v>0.66859409569458494</v>
      </c>
      <c r="J75">
        <f t="shared" si="14"/>
        <v>3.9133397465296165</v>
      </c>
      <c r="K75">
        <f t="shared" si="15"/>
        <v>66859.409569458512</v>
      </c>
      <c r="L75">
        <f t="shared" si="16"/>
        <v>2942.8705733059351</v>
      </c>
      <c r="M75">
        <f t="shared" si="11"/>
        <v>4960.6824075987906</v>
      </c>
      <c r="N75">
        <f t="shared" si="9"/>
        <v>2017.8118342928556</v>
      </c>
      <c r="O75">
        <f t="shared" si="17"/>
        <v>4960.6824075987906</v>
      </c>
      <c r="P75" t="str">
        <f t="shared" si="18"/>
        <v/>
      </c>
      <c r="Q75">
        <v>0.66859409569458494</v>
      </c>
    </row>
    <row r="76" spans="1:17" x14ac:dyDescent="0.2">
      <c r="A76" s="3">
        <v>34547</v>
      </c>
      <c r="B76" s="12">
        <v>18.27</v>
      </c>
      <c r="C76" s="19">
        <v>16.941500000000001</v>
      </c>
      <c r="D76">
        <v>-6.5421686207628282E-2</v>
      </c>
      <c r="E76">
        <v>6.3262196777966531E-2</v>
      </c>
      <c r="G76" s="22">
        <f t="shared" si="12"/>
        <v>18.0869</v>
      </c>
      <c r="H76">
        <f t="shared" si="13"/>
        <v>5.6987033759975568E-2</v>
      </c>
      <c r="I76">
        <v>0.67022258460311412</v>
      </c>
      <c r="J76">
        <f t="shared" si="14"/>
        <v>3.7055691390073147</v>
      </c>
      <c r="K76">
        <f t="shared" si="15"/>
        <v>67022.258460311408</v>
      </c>
      <c r="L76">
        <f t="shared" si="16"/>
        <v>3819.3997055475743</v>
      </c>
      <c r="M76">
        <f t="shared" si="11"/>
        <v>6326.2196777966528</v>
      </c>
      <c r="N76">
        <f t="shared" si="9"/>
        <v>2506.8199722490785</v>
      </c>
      <c r="O76">
        <f t="shared" si="17"/>
        <v>6326.2196777966528</v>
      </c>
      <c r="P76" t="str">
        <f t="shared" si="18"/>
        <v/>
      </c>
      <c r="Q76">
        <v>0.67022258460311412</v>
      </c>
    </row>
    <row r="77" spans="1:17" x14ac:dyDescent="0.2">
      <c r="A77" s="3">
        <v>34578</v>
      </c>
      <c r="B77" s="12">
        <v>18.29</v>
      </c>
      <c r="C77" s="19">
        <v>16.077500000000001</v>
      </c>
      <c r="D77">
        <v>-5.2345454092721372E-2</v>
      </c>
      <c r="E77">
        <v>1.0940920128590542E-3</v>
      </c>
      <c r="G77" s="22">
        <f t="shared" si="12"/>
        <v>16.941500000000001</v>
      </c>
      <c r="H77">
        <f t="shared" si="13"/>
        <v>-6.5421686207628282E-2</v>
      </c>
      <c r="I77">
        <v>0.61641264101367488</v>
      </c>
      <c r="J77">
        <f t="shared" si="14"/>
        <v>3.6384773545062412</v>
      </c>
      <c r="K77">
        <f t="shared" si="15"/>
        <v>61641.264101367487</v>
      </c>
      <c r="L77">
        <f t="shared" si="16"/>
        <v>-4032.6754374812058</v>
      </c>
      <c r="M77">
        <f t="shared" si="11"/>
        <v>109.40920128590541</v>
      </c>
      <c r="N77">
        <f t="shared" si="9"/>
        <v>4142.0846387671108</v>
      </c>
      <c r="O77">
        <f t="shared" si="17"/>
        <v>109.40920128590541</v>
      </c>
      <c r="P77" t="str">
        <f t="shared" si="18"/>
        <v>1</v>
      </c>
      <c r="Q77">
        <v>0.61641264101367488</v>
      </c>
    </row>
    <row r="78" spans="1:17" x14ac:dyDescent="0.2">
      <c r="A78" s="3">
        <v>34608</v>
      </c>
      <c r="B78" s="12">
        <v>17.63</v>
      </c>
      <c r="C78" s="19">
        <v>16.588999999999999</v>
      </c>
      <c r="D78">
        <v>3.1319046083256613E-2</v>
      </c>
      <c r="E78">
        <v>-3.6752465992995441E-2</v>
      </c>
      <c r="G78" s="22">
        <f t="shared" si="12"/>
        <v>16.077500000000001</v>
      </c>
      <c r="H78">
        <f t="shared" si="13"/>
        <v>-5.2345454092721372E-2</v>
      </c>
      <c r="I78">
        <v>0.6296838849028501</v>
      </c>
      <c r="J78">
        <f t="shared" si="14"/>
        <v>3.9165534747494952</v>
      </c>
      <c r="K78">
        <f t="shared" si="15"/>
        <v>62968.388490285011</v>
      </c>
      <c r="L78">
        <f t="shared" si="16"/>
        <v>-3296.108889010859</v>
      </c>
      <c r="M78">
        <f t="shared" si="11"/>
        <v>-3675.246599299544</v>
      </c>
      <c r="N78">
        <f t="shared" si="9"/>
        <v>-379.13771028868496</v>
      </c>
      <c r="O78">
        <f t="shared" si="17"/>
        <v>-3675.246599299544</v>
      </c>
      <c r="P78" t="str">
        <f t="shared" si="18"/>
        <v>1</v>
      </c>
      <c r="Q78">
        <v>0.6296838849028501</v>
      </c>
    </row>
    <row r="79" spans="1:17" x14ac:dyDescent="0.2">
      <c r="A79" s="3">
        <v>34639</v>
      </c>
      <c r="B79" s="12">
        <v>17.350000000000001</v>
      </c>
      <c r="C79" s="19">
        <v>17.457999999999998</v>
      </c>
      <c r="D79">
        <v>5.105817120302001E-2</v>
      </c>
      <c r="E79">
        <v>-1.6009490016910495E-2</v>
      </c>
      <c r="G79" s="22">
        <f t="shared" si="12"/>
        <v>16.588999999999999</v>
      </c>
      <c r="H79">
        <f t="shared" si="13"/>
        <v>3.1319046083256613E-2</v>
      </c>
      <c r="I79">
        <v>0.61382833607665788</v>
      </c>
      <c r="J79">
        <f t="shared" si="14"/>
        <v>3.7002130090822707</v>
      </c>
      <c r="K79">
        <f t="shared" si="15"/>
        <v>61382.83360766578</v>
      </c>
      <c r="L79">
        <f t="shared" si="16"/>
        <v>1922.4517944793574</v>
      </c>
      <c r="M79">
        <f t="shared" si="11"/>
        <v>-1600.9490016910495</v>
      </c>
      <c r="N79">
        <f t="shared" ref="N79:N137" si="19">M79-L79</f>
        <v>-3523.4007961704069</v>
      </c>
      <c r="O79">
        <f t="shared" si="17"/>
        <v>-1600.9490016910495</v>
      </c>
      <c r="P79" t="str">
        <f t="shared" si="18"/>
        <v/>
      </c>
      <c r="Q79">
        <v>0.61382833607665788</v>
      </c>
    </row>
    <row r="80" spans="1:17" x14ac:dyDescent="0.2">
      <c r="A80" s="3">
        <v>34669</v>
      </c>
      <c r="B80" s="12">
        <v>17.829999999999998</v>
      </c>
      <c r="C80" s="19">
        <v>16.031400000000001</v>
      </c>
      <c r="D80">
        <v>-8.5248697260742468E-2</v>
      </c>
      <c r="E80">
        <v>2.7289925482180667E-2</v>
      </c>
      <c r="G80" s="22">
        <f t="shared" si="12"/>
        <v>17.457999999999998</v>
      </c>
      <c r="H80">
        <f t="shared" si="13"/>
        <v>5.105817120302001E-2</v>
      </c>
      <c r="I80">
        <v>0.64267521754631995</v>
      </c>
      <c r="J80">
        <f t="shared" si="14"/>
        <v>3.6812648501908578</v>
      </c>
      <c r="K80">
        <f t="shared" si="15"/>
        <v>64267.521754631984</v>
      </c>
      <c r="L80">
        <f t="shared" si="16"/>
        <v>3281.3821285418126</v>
      </c>
      <c r="M80">
        <f t="shared" si="11"/>
        <v>2728.9925482180665</v>
      </c>
      <c r="N80">
        <f t="shared" si="19"/>
        <v>-552.38958032374603</v>
      </c>
      <c r="O80">
        <f t="shared" si="17"/>
        <v>2728.9925482180665</v>
      </c>
      <c r="P80" t="str">
        <f t="shared" si="18"/>
        <v/>
      </c>
      <c r="Q80">
        <v>0.64267521754631995</v>
      </c>
    </row>
    <row r="81" spans="1:17" x14ac:dyDescent="0.2">
      <c r="A81" s="3">
        <v>34700</v>
      </c>
      <c r="B81" s="12">
        <v>17.649999999999999</v>
      </c>
      <c r="C81" s="19">
        <v>16.671399999999998</v>
      </c>
      <c r="D81">
        <v>3.9145377387254723E-2</v>
      </c>
      <c r="E81">
        <v>-1.0146648495743229E-2</v>
      </c>
      <c r="G81" s="22">
        <f t="shared" si="12"/>
        <v>16.031400000000001</v>
      </c>
      <c r="H81">
        <f t="shared" si="13"/>
        <v>-8.5248697260742468E-2</v>
      </c>
      <c r="I81">
        <v>0.43096740036708536</v>
      </c>
      <c r="J81">
        <f t="shared" si="14"/>
        <v>2.6882705213960434</v>
      </c>
      <c r="K81">
        <f t="shared" si="15"/>
        <v>43096.740036708528</v>
      </c>
      <c r="L81">
        <f t="shared" si="16"/>
        <v>-3673.9409443142845</v>
      </c>
      <c r="M81">
        <f t="shared" si="11"/>
        <v>-1014.6648495743229</v>
      </c>
      <c r="N81">
        <f t="shared" si="19"/>
        <v>2659.2760947399615</v>
      </c>
      <c r="O81">
        <f t="shared" si="17"/>
        <v>-1014.6648495743229</v>
      </c>
      <c r="P81" t="str">
        <f t="shared" si="18"/>
        <v>1</v>
      </c>
      <c r="Q81">
        <v>0.43096740036708536</v>
      </c>
    </row>
    <row r="82" spans="1:17" x14ac:dyDescent="0.2">
      <c r="A82" s="3">
        <v>34731</v>
      </c>
      <c r="B82" s="12">
        <v>17.989999999999998</v>
      </c>
      <c r="C82" s="19">
        <v>17.315000000000001</v>
      </c>
      <c r="D82">
        <v>3.7878501414715188E-2</v>
      </c>
      <c r="E82">
        <v>1.9080264583135904E-2</v>
      </c>
      <c r="G82" s="22">
        <f t="shared" si="12"/>
        <v>16.671399999999998</v>
      </c>
      <c r="H82">
        <f t="shared" si="13"/>
        <v>3.9145377387254723E-2</v>
      </c>
      <c r="I82">
        <v>0.43953695831488288</v>
      </c>
      <c r="J82">
        <f t="shared" si="14"/>
        <v>2.6364729915596947</v>
      </c>
      <c r="K82">
        <f t="shared" si="15"/>
        <v>43953.695831488287</v>
      </c>
      <c r="L82">
        <f t="shared" si="16"/>
        <v>1720.5840108882137</v>
      </c>
      <c r="M82">
        <f t="shared" si="11"/>
        <v>1908.0264583135904</v>
      </c>
      <c r="N82">
        <f t="shared" si="19"/>
        <v>187.44244742537671</v>
      </c>
      <c r="O82">
        <f t="shared" si="17"/>
        <v>1908.0264583135904</v>
      </c>
      <c r="P82" t="str">
        <f t="shared" si="18"/>
        <v/>
      </c>
      <c r="Q82">
        <v>0.43953695831488288</v>
      </c>
    </row>
    <row r="83" spans="1:17" x14ac:dyDescent="0.2">
      <c r="A83" s="3">
        <v>34759</v>
      </c>
      <c r="B83" s="12">
        <v>18.559999999999999</v>
      </c>
      <c r="C83" s="19">
        <v>17.2135</v>
      </c>
      <c r="D83">
        <v>-5.8792181741964267E-3</v>
      </c>
      <c r="E83">
        <v>3.1192679395612887E-2</v>
      </c>
      <c r="G83" s="22">
        <f t="shared" si="12"/>
        <v>17.315000000000001</v>
      </c>
      <c r="H83">
        <f t="shared" si="13"/>
        <v>3.7878501414715188E-2</v>
      </c>
      <c r="I83">
        <v>0.45614893149531788</v>
      </c>
      <c r="J83">
        <f t="shared" si="14"/>
        <v>2.6344148512579721</v>
      </c>
      <c r="K83">
        <f t="shared" si="15"/>
        <v>45614.893149531788</v>
      </c>
      <c r="L83">
        <f t="shared" si="16"/>
        <v>1727.8237946966219</v>
      </c>
      <c r="M83">
        <f t="shared" si="11"/>
        <v>3119.2679395612886</v>
      </c>
      <c r="N83">
        <f t="shared" si="19"/>
        <v>1391.4441448646667</v>
      </c>
      <c r="O83">
        <f t="shared" si="17"/>
        <v>3119.2679395612886</v>
      </c>
      <c r="P83" t="str">
        <f t="shared" si="18"/>
        <v/>
      </c>
      <c r="Q83">
        <v>0.45614893149531788</v>
      </c>
    </row>
    <row r="84" spans="1:17" x14ac:dyDescent="0.2">
      <c r="A84" s="3">
        <v>34790</v>
      </c>
      <c r="B84" s="12">
        <v>18.71</v>
      </c>
      <c r="C84" s="19">
        <v>18.836300000000001</v>
      </c>
      <c r="D84">
        <v>9.0091899522683469E-2</v>
      </c>
      <c r="E84">
        <v>8.0494129279437936E-3</v>
      </c>
      <c r="G84" s="22">
        <f t="shared" si="12"/>
        <v>17.2135</v>
      </c>
      <c r="H84">
        <f t="shared" si="13"/>
        <v>-5.8792181741964267E-3</v>
      </c>
      <c r="I84">
        <v>0.43943472521772381</v>
      </c>
      <c r="J84">
        <f t="shared" si="14"/>
        <v>2.5528493636838752</v>
      </c>
      <c r="K84">
        <f t="shared" si="15"/>
        <v>43943.472521772383</v>
      </c>
      <c r="L84">
        <f t="shared" si="16"/>
        <v>-258.35326228730548</v>
      </c>
      <c r="M84">
        <f t="shared" si="11"/>
        <v>804.94129279437936</v>
      </c>
      <c r="N84">
        <f t="shared" si="19"/>
        <v>1063.2945550816848</v>
      </c>
      <c r="O84">
        <f t="shared" si="17"/>
        <v>804.94129279437936</v>
      </c>
      <c r="P84" t="str">
        <f t="shared" si="18"/>
        <v>1</v>
      </c>
      <c r="Q84">
        <v>0.43943472521772381</v>
      </c>
    </row>
    <row r="85" spans="1:17" x14ac:dyDescent="0.2">
      <c r="A85" s="3">
        <v>34820</v>
      </c>
      <c r="B85" s="12">
        <v>19.329999999999998</v>
      </c>
      <c r="C85" s="19">
        <v>18.734300000000001</v>
      </c>
      <c r="D85">
        <v>-5.4297908791567668E-3</v>
      </c>
      <c r="E85">
        <v>3.2600152934241226E-2</v>
      </c>
      <c r="G85" s="22">
        <f t="shared" si="12"/>
        <v>18.836300000000001</v>
      </c>
      <c r="H85">
        <f t="shared" si="13"/>
        <v>9.0091899522683469E-2</v>
      </c>
      <c r="I85">
        <v>0.40434286792137897</v>
      </c>
      <c r="J85">
        <f t="shared" si="14"/>
        <v>2.1466151416221813</v>
      </c>
      <c r="K85">
        <f t="shared" si="15"/>
        <v>40434.2867921379</v>
      </c>
      <c r="L85">
        <f t="shared" si="16"/>
        <v>3642.801702948655</v>
      </c>
      <c r="M85">
        <f t="shared" si="11"/>
        <v>3260.0152934241228</v>
      </c>
      <c r="N85">
        <f t="shared" si="19"/>
        <v>-382.78640952453225</v>
      </c>
      <c r="O85">
        <f t="shared" si="17"/>
        <v>3260.0152934241228</v>
      </c>
      <c r="P85" t="str">
        <f t="shared" si="18"/>
        <v/>
      </c>
      <c r="Q85">
        <v>0.40434286792137897</v>
      </c>
    </row>
    <row r="86" spans="1:17" x14ac:dyDescent="0.2">
      <c r="A86" s="3">
        <v>34851</v>
      </c>
      <c r="B86" s="12">
        <v>19.489999999999998</v>
      </c>
      <c r="C86" s="19">
        <v>17.3627</v>
      </c>
      <c r="D86">
        <v>-7.6031841231123776E-2</v>
      </c>
      <c r="E86">
        <v>8.2432202992298309E-3</v>
      </c>
      <c r="G86" s="22">
        <f t="shared" si="12"/>
        <v>18.734300000000001</v>
      </c>
      <c r="H86">
        <f t="shared" si="13"/>
        <v>-5.4297908791567668E-3</v>
      </c>
      <c r="I86">
        <v>0.37219484795011615</v>
      </c>
      <c r="J86">
        <f t="shared" si="14"/>
        <v>1.9867027214794051</v>
      </c>
      <c r="K86">
        <f t="shared" si="15"/>
        <v>37219.484795011624</v>
      </c>
      <c r="L86">
        <f t="shared" si="16"/>
        <v>-202.09401906686807</v>
      </c>
      <c r="M86">
        <f t="shared" si="11"/>
        <v>824.32202992298312</v>
      </c>
      <c r="N86">
        <f t="shared" si="19"/>
        <v>1026.4160489898511</v>
      </c>
      <c r="O86">
        <f t="shared" si="17"/>
        <v>824.32202992298312</v>
      </c>
      <c r="P86" t="str">
        <f t="shared" si="18"/>
        <v>1</v>
      </c>
      <c r="Q86">
        <v>0.37219484795011615</v>
      </c>
    </row>
    <row r="87" spans="1:17" x14ac:dyDescent="0.2">
      <c r="A87" s="3">
        <v>34881</v>
      </c>
      <c r="B87" s="12">
        <v>18.45</v>
      </c>
      <c r="C87" s="19">
        <v>16.047599999999999</v>
      </c>
      <c r="D87">
        <v>-7.8764921407977723E-2</v>
      </c>
      <c r="E87">
        <v>-5.4837143032933175E-2</v>
      </c>
      <c r="G87" s="22">
        <f t="shared" si="12"/>
        <v>17.3627</v>
      </c>
      <c r="H87">
        <f t="shared" si="13"/>
        <v>-7.6031841231123776E-2</v>
      </c>
      <c r="I87">
        <v>0.42227300361462927</v>
      </c>
      <c r="J87">
        <f t="shared" si="14"/>
        <v>2.4320699177813889</v>
      </c>
      <c r="K87">
        <f t="shared" si="15"/>
        <v>42227.30036146292</v>
      </c>
      <c r="L87">
        <f t="shared" si="16"/>
        <v>-3210.6193967017243</v>
      </c>
      <c r="M87">
        <f t="shared" si="11"/>
        <v>-5483.7143032933172</v>
      </c>
      <c r="N87">
        <f t="shared" si="19"/>
        <v>-2273.0949065915929</v>
      </c>
      <c r="O87">
        <f t="shared" si="17"/>
        <v>-5483.7143032933172</v>
      </c>
      <c r="P87" t="str">
        <f t="shared" si="18"/>
        <v>1</v>
      </c>
      <c r="Q87">
        <v>0.42227300361462927</v>
      </c>
    </row>
    <row r="88" spans="1:17" x14ac:dyDescent="0.2">
      <c r="A88" s="3">
        <v>34912</v>
      </c>
      <c r="B88" s="12">
        <v>17.38</v>
      </c>
      <c r="C88" s="19">
        <v>16.232399999999998</v>
      </c>
      <c r="D88">
        <v>1.144993921639733E-2</v>
      </c>
      <c r="E88">
        <v>-5.9744250649290245E-2</v>
      </c>
      <c r="G88" s="22">
        <f t="shared" si="12"/>
        <v>16.047599999999999</v>
      </c>
      <c r="H88">
        <f t="shared" si="13"/>
        <v>-7.8764921407977723E-2</v>
      </c>
      <c r="I88">
        <v>0.42094149751703758</v>
      </c>
      <c r="J88">
        <f t="shared" si="14"/>
        <v>2.6230806944155987</v>
      </c>
      <c r="K88">
        <f t="shared" si="15"/>
        <v>42094.149751703757</v>
      </c>
      <c r="L88">
        <f t="shared" si="16"/>
        <v>-3315.5423969285912</v>
      </c>
      <c r="M88">
        <f t="shared" si="11"/>
        <v>-5974.4250649290243</v>
      </c>
      <c r="N88">
        <f t="shared" si="19"/>
        <v>-2658.8826680004331</v>
      </c>
      <c r="O88">
        <f t="shared" si="17"/>
        <v>-5974.4250649290243</v>
      </c>
      <c r="P88" t="str">
        <f t="shared" si="18"/>
        <v>1</v>
      </c>
      <c r="Q88">
        <v>0.42094149751703758</v>
      </c>
    </row>
    <row r="89" spans="1:17" x14ac:dyDescent="0.2">
      <c r="A89" s="3">
        <v>34943</v>
      </c>
      <c r="B89" s="12">
        <v>17.21</v>
      </c>
      <c r="C89" s="19">
        <v>16.686699999999998</v>
      </c>
      <c r="D89">
        <v>2.7602750035388392E-2</v>
      </c>
      <c r="E89">
        <v>-9.8295096137977975E-3</v>
      </c>
      <c r="G89" s="22">
        <f t="shared" si="12"/>
        <v>16.232399999999998</v>
      </c>
      <c r="H89">
        <f t="shared" si="13"/>
        <v>1.144993921639733E-2</v>
      </c>
      <c r="I89">
        <v>0.4631299241119689</v>
      </c>
      <c r="J89">
        <f t="shared" si="14"/>
        <v>2.8531204511468977</v>
      </c>
      <c r="K89">
        <f t="shared" si="15"/>
        <v>46312.992411196894</v>
      </c>
      <c r="L89">
        <f t="shared" si="16"/>
        <v>530.28094803767522</v>
      </c>
      <c r="M89">
        <f t="shared" si="11"/>
        <v>-982.95096137977976</v>
      </c>
      <c r="N89">
        <f t="shared" si="19"/>
        <v>-1513.231909417455</v>
      </c>
      <c r="O89">
        <f t="shared" si="17"/>
        <v>-982.95096137977976</v>
      </c>
      <c r="P89" t="str">
        <f t="shared" si="18"/>
        <v/>
      </c>
      <c r="Q89">
        <v>0.4631299241119689</v>
      </c>
    </row>
    <row r="90" spans="1:17" x14ac:dyDescent="0.2">
      <c r="A90" s="3">
        <v>34973</v>
      </c>
      <c r="B90" s="12">
        <v>17.41</v>
      </c>
      <c r="C90" s="19">
        <v>16.1889</v>
      </c>
      <c r="D90">
        <v>-3.0286172729897278E-2</v>
      </c>
      <c r="E90">
        <v>1.1554143556649509E-2</v>
      </c>
      <c r="G90" s="22">
        <f t="shared" si="12"/>
        <v>16.686699999999998</v>
      </c>
      <c r="H90">
        <f t="shared" si="13"/>
        <v>2.7602750035388392E-2</v>
      </c>
      <c r="I90">
        <v>0.45018149897766846</v>
      </c>
      <c r="J90">
        <f t="shared" si="14"/>
        <v>2.6978461827543403</v>
      </c>
      <c r="K90">
        <f t="shared" si="15"/>
        <v>45018.149897766845</v>
      </c>
      <c r="L90">
        <f t="shared" si="16"/>
        <v>1242.6247386837038</v>
      </c>
      <c r="M90">
        <f t="shared" si="11"/>
        <v>1155.4143556649508</v>
      </c>
      <c r="N90">
        <f t="shared" si="19"/>
        <v>-87.210383018752964</v>
      </c>
      <c r="O90">
        <f t="shared" si="17"/>
        <v>1155.4143556649508</v>
      </c>
      <c r="P90" t="str">
        <f t="shared" si="18"/>
        <v/>
      </c>
      <c r="Q90">
        <v>0.45018149897766846</v>
      </c>
    </row>
    <row r="91" spans="1:17" x14ac:dyDescent="0.2">
      <c r="A91" s="3">
        <v>35004</v>
      </c>
      <c r="B91" s="12">
        <v>17.100000000000001</v>
      </c>
      <c r="C91" s="19">
        <v>16.909099999999999</v>
      </c>
      <c r="D91">
        <v>4.3526116342592222E-2</v>
      </c>
      <c r="E91">
        <v>-1.7966290271483491E-2</v>
      </c>
      <c r="G91" s="22">
        <f t="shared" si="12"/>
        <v>16.1889</v>
      </c>
      <c r="H91">
        <f t="shared" si="13"/>
        <v>-3.0286172729897278E-2</v>
      </c>
      <c r="I91">
        <v>0.47825956830138905</v>
      </c>
      <c r="J91">
        <f t="shared" si="14"/>
        <v>2.9542437614747703</v>
      </c>
      <c r="K91">
        <f t="shared" si="15"/>
        <v>47825.956830138908</v>
      </c>
      <c r="L91">
        <f t="shared" si="16"/>
        <v>-1448.4651895301974</v>
      </c>
      <c r="M91">
        <f t="shared" si="11"/>
        <v>-1796.6290271483492</v>
      </c>
      <c r="N91">
        <f t="shared" si="19"/>
        <v>-348.16383761815177</v>
      </c>
      <c r="O91">
        <f t="shared" si="17"/>
        <v>-1796.6290271483492</v>
      </c>
      <c r="P91" t="str">
        <f t="shared" si="18"/>
        <v>1</v>
      </c>
      <c r="Q91">
        <v>0.47825956830138905</v>
      </c>
    </row>
    <row r="92" spans="1:17" x14ac:dyDescent="0.2">
      <c r="A92" s="3">
        <v>35034</v>
      </c>
      <c r="B92" s="12">
        <v>17.55</v>
      </c>
      <c r="C92" s="19">
        <v>18.233499999999999</v>
      </c>
      <c r="D92">
        <v>7.5408622936778982E-2</v>
      </c>
      <c r="E92">
        <v>2.5975486403260521E-2</v>
      </c>
      <c r="G92" s="22">
        <f t="shared" si="12"/>
        <v>16.909099999999999</v>
      </c>
      <c r="H92">
        <f t="shared" si="13"/>
        <v>4.3526116342592222E-2</v>
      </c>
      <c r="I92">
        <v>0.48067778166262654</v>
      </c>
      <c r="J92">
        <f t="shared" si="14"/>
        <v>2.8427165352539552</v>
      </c>
      <c r="K92">
        <f t="shared" si="15"/>
        <v>48067.778166262651</v>
      </c>
      <c r="L92">
        <f t="shared" si="16"/>
        <v>2092.2037047946624</v>
      </c>
      <c r="M92">
        <f t="shared" si="11"/>
        <v>2597.548640326052</v>
      </c>
      <c r="N92">
        <f t="shared" si="19"/>
        <v>505.34493553138964</v>
      </c>
      <c r="O92">
        <f t="shared" si="17"/>
        <v>2597.548640326052</v>
      </c>
      <c r="P92" t="str">
        <f t="shared" si="18"/>
        <v/>
      </c>
      <c r="Q92">
        <v>0.48067778166262654</v>
      </c>
    </row>
    <row r="93" spans="1:17" x14ac:dyDescent="0.2">
      <c r="A93" s="3">
        <v>35065</v>
      </c>
      <c r="B93" s="12">
        <v>18.87</v>
      </c>
      <c r="C93" s="19">
        <v>18.052299999999999</v>
      </c>
      <c r="D93">
        <v>-9.9874610019948917E-3</v>
      </c>
      <c r="E93">
        <v>7.2519409468583984E-2</v>
      </c>
      <c r="G93" s="22">
        <f t="shared" si="12"/>
        <v>18.233499999999999</v>
      </c>
      <c r="H93">
        <f t="shared" si="13"/>
        <v>7.5408622936778982E-2</v>
      </c>
      <c r="I93">
        <v>0.65122728767284987</v>
      </c>
      <c r="J93">
        <f t="shared" si="14"/>
        <v>3.57159781541037</v>
      </c>
      <c r="K93">
        <f t="shared" si="15"/>
        <v>65122.728767284985</v>
      </c>
      <c r="L93">
        <f t="shared" si="16"/>
        <v>4910.8152982263227</v>
      </c>
      <c r="M93">
        <f t="shared" si="11"/>
        <v>7251.9409468583981</v>
      </c>
      <c r="N93">
        <f t="shared" si="19"/>
        <v>2341.1256486320754</v>
      </c>
      <c r="O93">
        <f t="shared" si="17"/>
        <v>7251.9409468583981</v>
      </c>
      <c r="P93" t="str">
        <f t="shared" si="18"/>
        <v/>
      </c>
      <c r="Q93">
        <v>0.65122728767284987</v>
      </c>
    </row>
    <row r="94" spans="1:17" x14ac:dyDescent="0.2">
      <c r="A94" s="3">
        <v>35096</v>
      </c>
      <c r="B94" s="12">
        <v>19.11</v>
      </c>
      <c r="C94" s="19">
        <v>17.868600000000001</v>
      </c>
      <c r="D94">
        <v>-1.0228117974174972E-2</v>
      </c>
      <c r="E94">
        <v>1.2638398871722849E-2</v>
      </c>
      <c r="G94" s="22">
        <f t="shared" si="12"/>
        <v>18.052299999999999</v>
      </c>
      <c r="H94">
        <f t="shared" si="13"/>
        <v>-9.9874610019948917E-3</v>
      </c>
      <c r="I94">
        <v>0.6453648627605717</v>
      </c>
      <c r="J94">
        <f t="shared" si="14"/>
        <v>3.5749730658174954</v>
      </c>
      <c r="K94">
        <f t="shared" si="15"/>
        <v>64536.486276057178</v>
      </c>
      <c r="L94">
        <f t="shared" si="16"/>
        <v>-644.55563988789959</v>
      </c>
      <c r="M94">
        <f t="shared" si="11"/>
        <v>1263.839887172285</v>
      </c>
      <c r="N94">
        <f t="shared" si="19"/>
        <v>1908.3955270601846</v>
      </c>
      <c r="O94">
        <f t="shared" si="17"/>
        <v>1263.839887172285</v>
      </c>
      <c r="P94" t="str">
        <f t="shared" si="18"/>
        <v>1</v>
      </c>
      <c r="Q94">
        <v>0.6453648627605717</v>
      </c>
    </row>
    <row r="95" spans="1:17" x14ac:dyDescent="0.2">
      <c r="A95" s="3">
        <v>35125</v>
      </c>
      <c r="B95" s="12">
        <v>18.72</v>
      </c>
      <c r="C95" s="19">
        <v>19.7912</v>
      </c>
      <c r="D95">
        <v>0.10219241195163549</v>
      </c>
      <c r="E95">
        <v>-2.0619287202735703E-2</v>
      </c>
      <c r="G95" s="22">
        <f t="shared" si="12"/>
        <v>17.868600000000001</v>
      </c>
      <c r="H95">
        <f t="shared" si="13"/>
        <v>-1.0228117974174972E-2</v>
      </c>
      <c r="I95">
        <v>0.64464053031760948</v>
      </c>
      <c r="J95">
        <f t="shared" si="14"/>
        <v>3.60767228723912</v>
      </c>
      <c r="K95">
        <f t="shared" si="15"/>
        <v>64464.053031760937</v>
      </c>
      <c r="L95">
        <f t="shared" si="16"/>
        <v>-659.34593950232261</v>
      </c>
      <c r="M95">
        <f t="shared" si="11"/>
        <v>-2061.9287202735704</v>
      </c>
      <c r="N95">
        <f t="shared" si="19"/>
        <v>-1402.5827807712478</v>
      </c>
      <c r="O95">
        <f t="shared" si="17"/>
        <v>-2061.9287202735704</v>
      </c>
      <c r="P95" t="str">
        <f t="shared" si="18"/>
        <v>1</v>
      </c>
      <c r="Q95">
        <v>0.64464053031760948</v>
      </c>
    </row>
    <row r="96" spans="1:17" x14ac:dyDescent="0.2">
      <c r="A96" s="3">
        <v>35156</v>
      </c>
      <c r="B96" s="12">
        <v>19.309999999999999</v>
      </c>
      <c r="C96" s="19">
        <v>21.058599999999998</v>
      </c>
      <c r="D96">
        <v>6.2071633301670627E-2</v>
      </c>
      <c r="E96">
        <v>3.1030625390976976E-2</v>
      </c>
      <c r="G96" s="22">
        <f t="shared" si="12"/>
        <v>19.7912</v>
      </c>
      <c r="H96">
        <f t="shared" si="13"/>
        <v>0.10219241195163549</v>
      </c>
      <c r="I96">
        <v>0.57088216474731213</v>
      </c>
      <c r="J96">
        <f t="shared" si="14"/>
        <v>2.8845252675295692</v>
      </c>
      <c r="K96">
        <f t="shared" si="15"/>
        <v>57088.216474731213</v>
      </c>
      <c r="L96">
        <f t="shared" si="16"/>
        <v>5833.9825355698758</v>
      </c>
      <c r="M96">
        <f t="shared" si="11"/>
        <v>3103.0625390976975</v>
      </c>
      <c r="N96">
        <f t="shared" si="19"/>
        <v>-2730.9199964721784</v>
      </c>
      <c r="O96">
        <f t="shared" si="17"/>
        <v>3103.0625390976975</v>
      </c>
      <c r="P96" t="str">
        <f t="shared" si="18"/>
        <v/>
      </c>
      <c r="Q96">
        <v>0.57088216474731213</v>
      </c>
    </row>
    <row r="97" spans="1:17" x14ac:dyDescent="0.2">
      <c r="A97" s="3">
        <v>35186</v>
      </c>
      <c r="B97" s="12">
        <v>19.87</v>
      </c>
      <c r="C97" s="19">
        <v>19.296399999999998</v>
      </c>
      <c r="D97">
        <v>-8.7390477748183301E-2</v>
      </c>
      <c r="E97">
        <v>2.8587960123302506E-2</v>
      </c>
      <c r="G97" s="22">
        <f t="shared" si="12"/>
        <v>21.058599999999998</v>
      </c>
      <c r="H97">
        <f t="shared" si="13"/>
        <v>6.2071633301670627E-2</v>
      </c>
      <c r="I97">
        <v>0.60093288498604702</v>
      </c>
      <c r="J97">
        <f t="shared" si="14"/>
        <v>2.8536222017895159</v>
      </c>
      <c r="K97">
        <f t="shared" si="15"/>
        <v>60093.288498604692</v>
      </c>
      <c r="L97">
        <f t="shared" si="16"/>
        <v>3730.0885675768914</v>
      </c>
      <c r="M97">
        <f t="shared" si="11"/>
        <v>2858.7960123302505</v>
      </c>
      <c r="N97">
        <f t="shared" si="19"/>
        <v>-871.29255524664086</v>
      </c>
      <c r="O97">
        <f t="shared" si="17"/>
        <v>2858.7960123302505</v>
      </c>
      <c r="P97" t="str">
        <f t="shared" si="18"/>
        <v/>
      </c>
      <c r="Q97">
        <v>0.60093288498604702</v>
      </c>
    </row>
    <row r="98" spans="1:17" x14ac:dyDescent="0.2">
      <c r="A98" s="3">
        <v>35217</v>
      </c>
      <c r="B98" s="12">
        <v>19.649999999999999</v>
      </c>
      <c r="C98" s="19">
        <v>18.5398</v>
      </c>
      <c r="D98">
        <v>-3.99987774218186E-2</v>
      </c>
      <c r="E98">
        <v>-1.1133718248455321E-2</v>
      </c>
      <c r="G98" s="22">
        <f t="shared" si="12"/>
        <v>19.296399999999998</v>
      </c>
      <c r="H98">
        <f t="shared" si="13"/>
        <v>-8.7390477748183301E-2</v>
      </c>
      <c r="I98">
        <v>0.51122288929666027</v>
      </c>
      <c r="J98">
        <f t="shared" si="14"/>
        <v>2.6493174338045455</v>
      </c>
      <c r="K98">
        <f t="shared" si="15"/>
        <v>51122.288929666029</v>
      </c>
      <c r="L98">
        <f t="shared" si="16"/>
        <v>-4467.6012531441766</v>
      </c>
      <c r="M98">
        <f t="shared" si="11"/>
        <v>-1113.371824845532</v>
      </c>
      <c r="N98">
        <f t="shared" si="19"/>
        <v>3354.2294282986445</v>
      </c>
      <c r="O98">
        <f t="shared" si="17"/>
        <v>-1113.371824845532</v>
      </c>
      <c r="P98" t="str">
        <f t="shared" si="18"/>
        <v>1</v>
      </c>
      <c r="Q98">
        <v>0.51122288929666027</v>
      </c>
    </row>
    <row r="99" spans="1:17" x14ac:dyDescent="0.2">
      <c r="A99" s="3">
        <v>35247</v>
      </c>
      <c r="B99" s="12">
        <v>19.559999999999999</v>
      </c>
      <c r="C99" s="19">
        <v>19.7546</v>
      </c>
      <c r="D99">
        <v>6.3466603026880369E-2</v>
      </c>
      <c r="E99">
        <v>-4.5906737085989512E-3</v>
      </c>
      <c r="G99" s="22">
        <f t="shared" si="12"/>
        <v>18.5398</v>
      </c>
      <c r="H99">
        <f t="shared" si="13"/>
        <v>-3.99987774218186E-2</v>
      </c>
      <c r="I99">
        <v>0.45986849251648226</v>
      </c>
      <c r="J99">
        <f t="shared" si="14"/>
        <v>2.4804393387009691</v>
      </c>
      <c r="K99">
        <f t="shared" si="15"/>
        <v>45986.849251648222</v>
      </c>
      <c r="L99">
        <f t="shared" si="16"/>
        <v>-1839.4177475474025</v>
      </c>
      <c r="M99">
        <f t="shared" si="11"/>
        <v>-459.06737085989511</v>
      </c>
      <c r="N99">
        <f t="shared" si="19"/>
        <v>1380.3503766875074</v>
      </c>
      <c r="O99">
        <f t="shared" si="17"/>
        <v>-459.06737085989511</v>
      </c>
      <c r="P99" t="str">
        <f t="shared" si="18"/>
        <v>1</v>
      </c>
      <c r="Q99">
        <v>0.45986849251648226</v>
      </c>
    </row>
    <row r="100" spans="1:17" x14ac:dyDescent="0.2">
      <c r="A100" s="3">
        <v>35278</v>
      </c>
      <c r="B100" s="12">
        <v>20.05</v>
      </c>
      <c r="C100" s="19">
        <v>20.626999999999999</v>
      </c>
      <c r="D100">
        <v>4.3214521596568661E-2</v>
      </c>
      <c r="E100">
        <v>2.4742489145906956E-2</v>
      </c>
      <c r="G100" s="22">
        <f t="shared" si="12"/>
        <v>19.7546</v>
      </c>
      <c r="H100">
        <f t="shared" si="13"/>
        <v>6.3466603026880369E-2</v>
      </c>
      <c r="I100">
        <v>0.37642515066650256</v>
      </c>
      <c r="J100">
        <f t="shared" si="14"/>
        <v>1.9055063158277192</v>
      </c>
      <c r="K100">
        <f t="shared" si="15"/>
        <v>37642.51506665026</v>
      </c>
      <c r="L100">
        <f t="shared" si="16"/>
        <v>2389.0425606684553</v>
      </c>
      <c r="M100">
        <f t="shared" si="11"/>
        <v>2474.2489145906957</v>
      </c>
      <c r="N100">
        <f t="shared" si="19"/>
        <v>85.206353922240396</v>
      </c>
      <c r="O100">
        <f t="shared" si="17"/>
        <v>2474.2489145906957</v>
      </c>
      <c r="P100" t="str">
        <f t="shared" si="18"/>
        <v/>
      </c>
      <c r="Q100">
        <v>0.37642515066650256</v>
      </c>
    </row>
    <row r="101" spans="1:17" x14ac:dyDescent="0.2">
      <c r="A101" s="3">
        <v>35309</v>
      </c>
      <c r="B101" s="12">
        <v>20.74</v>
      </c>
      <c r="C101" s="19">
        <v>23.045500000000001</v>
      </c>
      <c r="D101">
        <v>0.11086962540105284</v>
      </c>
      <c r="E101">
        <v>3.3835049048802961E-2</v>
      </c>
      <c r="G101" s="22">
        <f t="shared" si="12"/>
        <v>20.626999999999999</v>
      </c>
      <c r="H101">
        <f t="shared" si="13"/>
        <v>4.3214521596568661E-2</v>
      </c>
      <c r="I101">
        <v>0.37984979707357253</v>
      </c>
      <c r="J101">
        <f t="shared" si="14"/>
        <v>1.8415174144256197</v>
      </c>
      <c r="K101">
        <f t="shared" si="15"/>
        <v>37984.979707357255</v>
      </c>
      <c r="L101">
        <f t="shared" si="16"/>
        <v>1641.5027259088124</v>
      </c>
      <c r="M101">
        <f t="shared" si="11"/>
        <v>3383.5049048802962</v>
      </c>
      <c r="N101">
        <f t="shared" si="19"/>
        <v>1742.0021789714838</v>
      </c>
      <c r="O101">
        <f t="shared" si="17"/>
        <v>3383.5049048802962</v>
      </c>
      <c r="P101" t="str">
        <f t="shared" si="18"/>
        <v/>
      </c>
      <c r="Q101">
        <v>0.37984979707357253</v>
      </c>
    </row>
    <row r="102" spans="1:17" x14ac:dyDescent="0.2">
      <c r="A102" s="3">
        <v>35339</v>
      </c>
      <c r="B102" s="12">
        <v>21.9</v>
      </c>
      <c r="C102" s="19">
        <v>24.2959</v>
      </c>
      <c r="D102">
        <v>5.2837089213614782E-2</v>
      </c>
      <c r="E102">
        <v>5.4422434021073975E-2</v>
      </c>
      <c r="G102" s="22">
        <f t="shared" si="12"/>
        <v>23.045500000000001</v>
      </c>
      <c r="H102">
        <f t="shared" si="13"/>
        <v>0.11086962540105284</v>
      </c>
      <c r="I102">
        <v>0.38870599037426889</v>
      </c>
      <c r="J102">
        <f t="shared" si="14"/>
        <v>1.6866893335977473</v>
      </c>
      <c r="K102">
        <f t="shared" si="15"/>
        <v>38870.599037426888</v>
      </c>
      <c r="L102">
        <f t="shared" si="16"/>
        <v>4309.5687543940439</v>
      </c>
      <c r="M102">
        <f t="shared" ref="M102:M138" si="20">$M$2*E102</f>
        <v>5442.2434021073977</v>
      </c>
      <c r="N102">
        <f t="shared" si="19"/>
        <v>1132.6746477133538</v>
      </c>
      <c r="O102">
        <f t="shared" si="17"/>
        <v>5442.2434021073977</v>
      </c>
      <c r="P102" t="str">
        <f t="shared" si="18"/>
        <v/>
      </c>
      <c r="Q102">
        <v>0.38870599037426889</v>
      </c>
    </row>
    <row r="103" spans="1:17" x14ac:dyDescent="0.2">
      <c r="A103" s="3">
        <v>35370</v>
      </c>
      <c r="B103" s="12">
        <v>23.37</v>
      </c>
      <c r="C103" s="19">
        <v>23.111699999999999</v>
      </c>
      <c r="D103">
        <v>-4.996862902142471E-2</v>
      </c>
      <c r="E103">
        <v>6.4966511728311666E-2</v>
      </c>
      <c r="G103" s="22">
        <f t="shared" si="12"/>
        <v>24.2959</v>
      </c>
      <c r="H103">
        <f t="shared" si="13"/>
        <v>5.2837089213614782E-2</v>
      </c>
      <c r="I103">
        <v>0.38163222287629633</v>
      </c>
      <c r="J103">
        <f t="shared" si="14"/>
        <v>1.5707680014994152</v>
      </c>
      <c r="K103">
        <f t="shared" si="15"/>
        <v>38163.222287629644</v>
      </c>
      <c r="L103">
        <f t="shared" si="16"/>
        <v>2016.4335806904994</v>
      </c>
      <c r="M103">
        <f t="shared" si="20"/>
        <v>6496.6511728311661</v>
      </c>
      <c r="N103">
        <f t="shared" si="19"/>
        <v>4480.217592140667</v>
      </c>
      <c r="O103">
        <f t="shared" si="17"/>
        <v>6496.6511728311661</v>
      </c>
      <c r="P103" t="str">
        <f t="shared" si="18"/>
        <v/>
      </c>
      <c r="Q103">
        <v>0.38163222287629633</v>
      </c>
    </row>
    <row r="104" spans="1:17" x14ac:dyDescent="0.2">
      <c r="A104" s="3">
        <v>35400</v>
      </c>
      <c r="B104" s="12">
        <v>23.47</v>
      </c>
      <c r="C104" s="19">
        <v>24.0838</v>
      </c>
      <c r="D104">
        <v>4.1200432489626751E-2</v>
      </c>
      <c r="E104">
        <v>4.2698613121653723E-3</v>
      </c>
      <c r="G104" s="22">
        <f t="shared" si="12"/>
        <v>23.111699999999999</v>
      </c>
      <c r="H104">
        <f t="shared" si="13"/>
        <v>-4.996862902142471E-2</v>
      </c>
      <c r="I104">
        <v>0.36574588568755761</v>
      </c>
      <c r="J104">
        <f t="shared" si="14"/>
        <v>1.5825139893973943</v>
      </c>
      <c r="K104">
        <f t="shared" si="15"/>
        <v>36574.58856875576</v>
      </c>
      <c r="L104">
        <f t="shared" si="16"/>
        <v>-1827.5820478033975</v>
      </c>
      <c r="M104">
        <f t="shared" si="20"/>
        <v>426.98613121653722</v>
      </c>
      <c r="N104">
        <f t="shared" si="19"/>
        <v>2254.5681790199346</v>
      </c>
      <c r="O104">
        <f t="shared" si="17"/>
        <v>426.98613121653722</v>
      </c>
      <c r="P104" t="str">
        <f t="shared" si="18"/>
        <v>1</v>
      </c>
      <c r="Q104">
        <v>0.36574588568755761</v>
      </c>
    </row>
    <row r="105" spans="1:17" x14ac:dyDescent="0.2">
      <c r="A105" s="3">
        <v>35431</v>
      </c>
      <c r="B105" s="12">
        <v>24.05</v>
      </c>
      <c r="C105" s="19">
        <v>23.583600000000001</v>
      </c>
      <c r="D105">
        <v>-2.0987860087523236E-2</v>
      </c>
      <c r="E105">
        <v>2.4411986688838119E-2</v>
      </c>
      <c r="G105" s="22">
        <f t="shared" si="12"/>
        <v>24.0838</v>
      </c>
      <c r="H105">
        <f t="shared" si="13"/>
        <v>4.1200432489626751E-2</v>
      </c>
      <c r="I105">
        <v>0.32628130382630682</v>
      </c>
      <c r="J105">
        <f t="shared" si="14"/>
        <v>1.3547750098668268</v>
      </c>
      <c r="K105">
        <f t="shared" si="15"/>
        <v>32628.130382630679</v>
      </c>
      <c r="L105">
        <f t="shared" si="16"/>
        <v>1344.2930830923146</v>
      </c>
      <c r="M105">
        <f t="shared" si="20"/>
        <v>2441.1986688838119</v>
      </c>
      <c r="N105">
        <f t="shared" si="19"/>
        <v>1096.9055857914973</v>
      </c>
      <c r="O105">
        <f t="shared" si="17"/>
        <v>2441.1986688838119</v>
      </c>
      <c r="P105" t="str">
        <f t="shared" si="18"/>
        <v/>
      </c>
      <c r="Q105">
        <v>0.32628130382630682</v>
      </c>
    </row>
    <row r="106" spans="1:17" x14ac:dyDescent="0.2">
      <c r="A106" s="3">
        <v>35462</v>
      </c>
      <c r="B106" s="12">
        <v>24.12</v>
      </c>
      <c r="C106" s="19">
        <v>20.8962</v>
      </c>
      <c r="D106">
        <v>-0.12098423095378584</v>
      </c>
      <c r="E106">
        <v>2.9063753072145616E-3</v>
      </c>
      <c r="G106" s="22">
        <f t="shared" si="12"/>
        <v>23.583600000000001</v>
      </c>
      <c r="H106">
        <f t="shared" si="13"/>
        <v>-2.0987860087523236E-2</v>
      </c>
      <c r="I106">
        <v>0.33159303933851281</v>
      </c>
      <c r="J106">
        <f t="shared" si="14"/>
        <v>1.4060323247447921</v>
      </c>
      <c r="K106">
        <f t="shared" si="15"/>
        <v>33159.303933851275</v>
      </c>
      <c r="L106">
        <f t="shared" si="16"/>
        <v>-695.94283156332938</v>
      </c>
      <c r="M106">
        <f t="shared" si="20"/>
        <v>290.63753072145619</v>
      </c>
      <c r="N106">
        <f t="shared" si="19"/>
        <v>986.58036228478556</v>
      </c>
      <c r="O106">
        <f t="shared" si="17"/>
        <v>290.63753072145619</v>
      </c>
      <c r="P106" t="str">
        <f t="shared" si="18"/>
        <v>1</v>
      </c>
      <c r="Q106">
        <v>0.33159303933851281</v>
      </c>
    </row>
    <row r="107" spans="1:17" x14ac:dyDescent="0.2">
      <c r="A107" s="3">
        <v>35490</v>
      </c>
      <c r="B107" s="12">
        <v>22.2</v>
      </c>
      <c r="C107" s="19">
        <v>19.576799999999999</v>
      </c>
      <c r="D107">
        <v>-6.5222132585674539E-2</v>
      </c>
      <c r="E107">
        <v>-8.2949082980751015E-2</v>
      </c>
      <c r="G107" s="22">
        <f t="shared" si="12"/>
        <v>20.8962</v>
      </c>
      <c r="H107">
        <f t="shared" si="13"/>
        <v>-0.12098423095378584</v>
      </c>
      <c r="I107">
        <v>0.43963193676221934</v>
      </c>
      <c r="J107">
        <f t="shared" si="14"/>
        <v>2.1038846142467018</v>
      </c>
      <c r="K107">
        <f t="shared" si="15"/>
        <v>43963.193676221934</v>
      </c>
      <c r="L107">
        <f t="shared" si="16"/>
        <v>-5318.8531771900516</v>
      </c>
      <c r="M107">
        <f t="shared" si="20"/>
        <v>-8294.9082980751009</v>
      </c>
      <c r="N107">
        <f t="shared" si="19"/>
        <v>-2976.0551208850493</v>
      </c>
      <c r="O107">
        <f t="shared" si="17"/>
        <v>-8294.9082980751009</v>
      </c>
      <c r="P107" t="str">
        <f t="shared" si="18"/>
        <v>1</v>
      </c>
      <c r="Q107">
        <v>0.43963193676221934</v>
      </c>
    </row>
    <row r="108" spans="1:17" x14ac:dyDescent="0.2">
      <c r="A108" s="3">
        <v>35521</v>
      </c>
      <c r="B108" s="12">
        <v>20.69</v>
      </c>
      <c r="C108" s="19">
        <v>17.785900000000002</v>
      </c>
      <c r="D108">
        <v>-9.5939183110340748E-2</v>
      </c>
      <c r="E108">
        <v>-7.0441797120781954E-2</v>
      </c>
      <c r="G108" s="22">
        <f t="shared" si="12"/>
        <v>19.576799999999999</v>
      </c>
      <c r="H108">
        <f t="shared" si="13"/>
        <v>-6.5222132585674539E-2</v>
      </c>
      <c r="I108">
        <v>0.53579675893488166</v>
      </c>
      <c r="J108">
        <f t="shared" si="14"/>
        <v>2.7368965251465083</v>
      </c>
      <c r="K108">
        <f t="shared" si="15"/>
        <v>53579.675893488158</v>
      </c>
      <c r="L108">
        <f t="shared" si="16"/>
        <v>-3494.5807250225544</v>
      </c>
      <c r="M108">
        <f t="shared" si="20"/>
        <v>-7044.1797120781957</v>
      </c>
      <c r="N108">
        <f t="shared" si="19"/>
        <v>-3549.5989870556414</v>
      </c>
      <c r="O108">
        <f t="shared" si="17"/>
        <v>-7044.1797120781957</v>
      </c>
      <c r="P108" t="str">
        <f t="shared" si="18"/>
        <v>1</v>
      </c>
      <c r="Q108">
        <v>0.53579675893488166</v>
      </c>
    </row>
    <row r="109" spans="1:17" x14ac:dyDescent="0.2">
      <c r="A109" s="3">
        <v>35551</v>
      </c>
      <c r="B109" s="13">
        <v>19.500491100961181</v>
      </c>
      <c r="C109" s="19">
        <v>19.2043</v>
      </c>
      <c r="D109">
        <v>7.6728203730142969E-2</v>
      </c>
      <c r="E109">
        <v>-5.9210841840203046E-2</v>
      </c>
      <c r="G109" s="22">
        <f t="shared" si="12"/>
        <v>17.785900000000002</v>
      </c>
      <c r="H109">
        <f t="shared" si="13"/>
        <v>-9.5939183110340748E-2</v>
      </c>
      <c r="I109">
        <v>0.56849433867519517</v>
      </c>
      <c r="J109">
        <f t="shared" si="14"/>
        <v>3.1963203361943737</v>
      </c>
      <c r="K109">
        <f t="shared" si="15"/>
        <v>56849.433867519518</v>
      </c>
      <c r="L109">
        <f t="shared" si="16"/>
        <v>-5454.0882455351621</v>
      </c>
      <c r="M109">
        <f t="shared" si="20"/>
        <v>-5921.0841840203047</v>
      </c>
      <c r="N109">
        <f t="shared" si="19"/>
        <v>-466.99593848514269</v>
      </c>
      <c r="O109">
        <f t="shared" si="17"/>
        <v>-5921.0841840203047</v>
      </c>
      <c r="P109" t="str">
        <f t="shared" si="18"/>
        <v>1</v>
      </c>
      <c r="Q109">
        <v>0.56849433867519517</v>
      </c>
    </row>
    <row r="110" spans="1:17" x14ac:dyDescent="0.2">
      <c r="A110" s="3">
        <v>35582</v>
      </c>
      <c r="B110" s="13">
        <v>20.053172587466708</v>
      </c>
      <c r="C110" s="19">
        <v>17.8383</v>
      </c>
      <c r="D110">
        <v>-7.3786381160624248E-2</v>
      </c>
      <c r="E110">
        <v>2.7947725106547111E-2</v>
      </c>
      <c r="G110" s="22">
        <f t="shared" si="12"/>
        <v>19.2043</v>
      </c>
      <c r="H110">
        <f t="shared" si="13"/>
        <v>7.6728203730142969E-2</v>
      </c>
      <c r="I110">
        <v>0.58627487214308482</v>
      </c>
      <c r="J110">
        <f t="shared" si="14"/>
        <v>3.052831252079403</v>
      </c>
      <c r="K110">
        <f t="shared" si="15"/>
        <v>58627.487214308479</v>
      </c>
      <c r="L110">
        <f t="shared" si="16"/>
        <v>4498.3817831658134</v>
      </c>
      <c r="M110">
        <f t="shared" si="20"/>
        <v>2794.7725106547109</v>
      </c>
      <c r="N110">
        <f t="shared" si="19"/>
        <v>-1703.6092725111025</v>
      </c>
      <c r="O110">
        <f t="shared" si="17"/>
        <v>2794.7725106547109</v>
      </c>
      <c r="P110" t="str">
        <f t="shared" si="18"/>
        <v/>
      </c>
      <c r="Q110">
        <v>0.58627487214308482</v>
      </c>
    </row>
    <row r="111" spans="1:17" x14ac:dyDescent="0.2">
      <c r="A111" s="3">
        <v>35612</v>
      </c>
      <c r="B111" s="13">
        <v>19.35906668386767</v>
      </c>
      <c r="C111" s="19">
        <v>18.553000000000001</v>
      </c>
      <c r="D111">
        <v>3.9283669913219459E-2</v>
      </c>
      <c r="E111">
        <v>-3.5226502815340621E-2</v>
      </c>
      <c r="G111" s="22">
        <f t="shared" si="12"/>
        <v>17.8383</v>
      </c>
      <c r="H111">
        <f t="shared" si="13"/>
        <v>-7.3786381160624248E-2</v>
      </c>
      <c r="I111">
        <v>0.58923165858466775</v>
      </c>
      <c r="J111">
        <f t="shared" si="14"/>
        <v>3.303182806571634</v>
      </c>
      <c r="K111">
        <f t="shared" si="15"/>
        <v>58923.165858466782</v>
      </c>
      <c r="L111">
        <f t="shared" si="16"/>
        <v>-4347.727175223511</v>
      </c>
      <c r="M111">
        <f t="shared" si="20"/>
        <v>-3522.6502815340623</v>
      </c>
      <c r="N111">
        <f t="shared" si="19"/>
        <v>825.07689368944875</v>
      </c>
      <c r="O111">
        <f t="shared" si="17"/>
        <v>-3522.6502815340623</v>
      </c>
      <c r="P111" t="str">
        <f t="shared" si="18"/>
        <v>1</v>
      </c>
      <c r="Q111">
        <v>0.58923165858466775</v>
      </c>
    </row>
    <row r="112" spans="1:17" x14ac:dyDescent="0.2">
      <c r="A112" s="3">
        <v>35643</v>
      </c>
      <c r="B112" s="13">
        <v>18.794896820892394</v>
      </c>
      <c r="C112" s="19">
        <v>18.7881</v>
      </c>
      <c r="D112">
        <v>1.2592189652149463E-2</v>
      </c>
      <c r="E112">
        <v>-2.9575484917816485E-2</v>
      </c>
      <c r="G112" s="22">
        <f t="shared" si="12"/>
        <v>18.553000000000001</v>
      </c>
      <c r="H112">
        <f t="shared" si="13"/>
        <v>3.9283669913219459E-2</v>
      </c>
      <c r="I112">
        <v>0.56588889954770205</v>
      </c>
      <c r="J112">
        <f t="shared" si="14"/>
        <v>3.0501207327532045</v>
      </c>
      <c r="K112">
        <f t="shared" si="15"/>
        <v>56588.889954770202</v>
      </c>
      <c r="L112">
        <f t="shared" si="16"/>
        <v>2223.0192737386928</v>
      </c>
      <c r="M112">
        <f t="shared" si="20"/>
        <v>-2957.5484917816484</v>
      </c>
      <c r="N112">
        <f t="shared" si="19"/>
        <v>-5180.5677655203417</v>
      </c>
      <c r="O112">
        <f t="shared" si="17"/>
        <v>-2957.5484917816484</v>
      </c>
      <c r="P112" t="str">
        <f t="shared" si="18"/>
        <v/>
      </c>
      <c r="Q112">
        <v>0.56588889954770205</v>
      </c>
    </row>
    <row r="113" spans="1:17" x14ac:dyDescent="0.2">
      <c r="A113" s="3">
        <v>35674</v>
      </c>
      <c r="B113" s="12">
        <v>19.18</v>
      </c>
      <c r="C113" s="19">
        <v>18.571999999999999</v>
      </c>
      <c r="D113">
        <v>-1.1568620539214904E-2</v>
      </c>
      <c r="E113">
        <v>2.0282682164653371E-2</v>
      </c>
      <c r="G113" s="22">
        <f t="shared" si="12"/>
        <v>18.7881</v>
      </c>
      <c r="H113">
        <f t="shared" si="13"/>
        <v>1.2592189652149463E-2</v>
      </c>
      <c r="I113">
        <v>0.56115427772738113</v>
      </c>
      <c r="J113">
        <f t="shared" si="14"/>
        <v>2.9867537309647125</v>
      </c>
      <c r="K113">
        <f t="shared" si="15"/>
        <v>56115.427772738112</v>
      </c>
      <c r="L113">
        <f t="shared" si="16"/>
        <v>706.61610892581348</v>
      </c>
      <c r="M113">
        <f t="shared" si="20"/>
        <v>2028.268216465337</v>
      </c>
      <c r="N113">
        <f t="shared" si="19"/>
        <v>1321.6521075395235</v>
      </c>
      <c r="O113">
        <f t="shared" si="17"/>
        <v>2028.268216465337</v>
      </c>
      <c r="P113" t="str">
        <f t="shared" si="18"/>
        <v/>
      </c>
      <c r="Q113">
        <v>0.56115427772738113</v>
      </c>
    </row>
    <row r="114" spans="1:17" x14ac:dyDescent="0.2">
      <c r="A114" s="3">
        <v>35704</v>
      </c>
      <c r="B114" s="12">
        <v>19.48</v>
      </c>
      <c r="C114" s="19">
        <v>20.109300000000001</v>
      </c>
      <c r="D114">
        <v>7.9527324468094976E-2</v>
      </c>
      <c r="E114">
        <v>1.552022875909697E-2</v>
      </c>
      <c r="G114" s="22">
        <f t="shared" si="12"/>
        <v>18.571999999999999</v>
      </c>
      <c r="H114">
        <f t="shared" si="13"/>
        <v>-1.1568620539214904E-2</v>
      </c>
      <c r="I114">
        <v>0.58084090897922702</v>
      </c>
      <c r="J114">
        <f t="shared" si="14"/>
        <v>3.1275086634677312</v>
      </c>
      <c r="K114">
        <f t="shared" si="15"/>
        <v>58084.090897922702</v>
      </c>
      <c r="L114">
        <f t="shared" si="16"/>
        <v>-671.95280696333396</v>
      </c>
      <c r="M114">
        <f t="shared" si="20"/>
        <v>1552.0228759096969</v>
      </c>
      <c r="N114">
        <f t="shared" si="19"/>
        <v>2223.975682873031</v>
      </c>
      <c r="O114">
        <f t="shared" si="17"/>
        <v>1552.0228759096969</v>
      </c>
      <c r="P114" t="str">
        <f t="shared" si="18"/>
        <v>1</v>
      </c>
      <c r="Q114">
        <v>0.58084090897922702</v>
      </c>
    </row>
    <row r="115" spans="1:17" x14ac:dyDescent="0.2">
      <c r="A115" s="3">
        <v>35735</v>
      </c>
      <c r="B115" s="12">
        <v>20.18</v>
      </c>
      <c r="C115" s="19">
        <v>19.346499999999999</v>
      </c>
      <c r="D115">
        <v>-3.8670870063449443E-2</v>
      </c>
      <c r="E115">
        <v>3.5303716711073754E-2</v>
      </c>
      <c r="G115" s="22">
        <f t="shared" si="12"/>
        <v>20.109300000000001</v>
      </c>
      <c r="H115">
        <f t="shared" si="13"/>
        <v>7.9527324468094976E-2</v>
      </c>
      <c r="I115">
        <v>0.51164631418938733</v>
      </c>
      <c r="J115">
        <f t="shared" si="14"/>
        <v>2.5443268248491364</v>
      </c>
      <c r="K115">
        <f t="shared" si="15"/>
        <v>51164.631418938741</v>
      </c>
      <c r="L115">
        <f t="shared" si="16"/>
        <v>4068.9862441444279</v>
      </c>
      <c r="M115">
        <f t="shared" si="20"/>
        <v>3530.3716711073753</v>
      </c>
      <c r="N115">
        <f t="shared" si="19"/>
        <v>-538.61457303705265</v>
      </c>
      <c r="O115">
        <f t="shared" si="17"/>
        <v>3530.3716711073753</v>
      </c>
      <c r="P115" t="str">
        <f t="shared" si="18"/>
        <v/>
      </c>
      <c r="Q115">
        <v>0.51164631418938733</v>
      </c>
    </row>
    <row r="116" spans="1:17" x14ac:dyDescent="0.2">
      <c r="A116" s="3">
        <v>35765</v>
      </c>
      <c r="B116">
        <v>20.46</v>
      </c>
      <c r="C116" s="19">
        <v>17.434799999999999</v>
      </c>
      <c r="D116">
        <v>-0.10404331567916447</v>
      </c>
      <c r="E116">
        <v>1.3779745598017593E-2</v>
      </c>
      <c r="G116" s="22">
        <f t="shared" si="12"/>
        <v>19.346499999999999</v>
      </c>
      <c r="H116">
        <f t="shared" si="13"/>
        <v>-3.8670870063449443E-2</v>
      </c>
      <c r="I116">
        <v>0.51772215396545018</v>
      </c>
      <c r="J116">
        <f t="shared" si="14"/>
        <v>2.6760507273431897</v>
      </c>
      <c r="K116">
        <f t="shared" si="15"/>
        <v>51772.215396545012</v>
      </c>
      <c r="L116">
        <f t="shared" si="16"/>
        <v>-2002.0766144967088</v>
      </c>
      <c r="M116">
        <f t="shared" si="20"/>
        <v>1377.9745598017594</v>
      </c>
      <c r="N116">
        <f t="shared" si="19"/>
        <v>3380.0511742984681</v>
      </c>
      <c r="O116">
        <f t="shared" si="17"/>
        <v>1377.9745598017594</v>
      </c>
      <c r="P116" t="str">
        <f t="shared" si="18"/>
        <v>1</v>
      </c>
      <c r="Q116">
        <v>0.51772215396545018</v>
      </c>
    </row>
    <row r="117" spans="1:17" x14ac:dyDescent="0.2">
      <c r="A117" s="3">
        <v>35796</v>
      </c>
      <c r="B117" s="14">
        <v>18.309999999999999</v>
      </c>
      <c r="C117" s="19">
        <v>15.476699999999999</v>
      </c>
      <c r="D117">
        <v>-0.1191325417418715</v>
      </c>
      <c r="E117">
        <v>-0.11102440183706122</v>
      </c>
      <c r="G117" s="22">
        <f t="shared" si="12"/>
        <v>17.434799999999999</v>
      </c>
      <c r="H117">
        <f t="shared" si="13"/>
        <v>-0.10404331567916447</v>
      </c>
      <c r="I117">
        <v>0.58841464647373587</v>
      </c>
      <c r="J117">
        <f t="shared" si="14"/>
        <v>3.3749434835715686</v>
      </c>
      <c r="K117">
        <f t="shared" si="15"/>
        <v>58841.464647373585</v>
      </c>
      <c r="L117">
        <f t="shared" si="16"/>
        <v>-6122.0610813310859</v>
      </c>
      <c r="M117">
        <f t="shared" si="20"/>
        <v>-11102.440183706121</v>
      </c>
      <c r="N117">
        <f t="shared" si="19"/>
        <v>-4980.3791023750355</v>
      </c>
      <c r="O117">
        <f t="shared" si="17"/>
        <v>-11102.440183706121</v>
      </c>
      <c r="P117" t="str">
        <f t="shared" si="18"/>
        <v>1</v>
      </c>
      <c r="Q117">
        <v>0.58841464647373587</v>
      </c>
    </row>
    <row r="118" spans="1:17" x14ac:dyDescent="0.2">
      <c r="A118" s="3">
        <v>35827</v>
      </c>
      <c r="B118" s="14">
        <v>15.5</v>
      </c>
      <c r="C118" s="19">
        <v>14.3728</v>
      </c>
      <c r="D118">
        <v>-7.3998135648479749E-2</v>
      </c>
      <c r="E118">
        <v>-0.16660733476121831</v>
      </c>
      <c r="G118" s="22">
        <f t="shared" si="12"/>
        <v>15.476699999999999</v>
      </c>
      <c r="H118">
        <f t="shared" si="13"/>
        <v>-0.1191325417418715</v>
      </c>
      <c r="I118">
        <v>0.7101191208649702</v>
      </c>
      <c r="J118">
        <f t="shared" si="14"/>
        <v>4.5883109504285162</v>
      </c>
      <c r="K118">
        <f t="shared" si="15"/>
        <v>71011.912086497017</v>
      </c>
      <c r="L118">
        <f t="shared" si="16"/>
        <v>-8459.8295808147159</v>
      </c>
      <c r="M118">
        <f t="shared" si="20"/>
        <v>-16660.73347612183</v>
      </c>
      <c r="N118">
        <f t="shared" si="19"/>
        <v>-8200.903895307114</v>
      </c>
      <c r="O118">
        <f t="shared" si="17"/>
        <v>-16660.73347612183</v>
      </c>
      <c r="P118" t="str">
        <f t="shared" si="18"/>
        <v>1</v>
      </c>
      <c r="Q118">
        <v>0.7101191208649702</v>
      </c>
    </row>
    <row r="119" spans="1:17" x14ac:dyDescent="0.2">
      <c r="A119" s="3">
        <v>35855</v>
      </c>
      <c r="B119" s="15">
        <v>13.86</v>
      </c>
      <c r="C119" s="19">
        <v>13.458</v>
      </c>
      <c r="D119">
        <v>-6.5763806726678878E-2</v>
      </c>
      <c r="E119">
        <v>-0.11183303016344379</v>
      </c>
      <c r="G119" s="22">
        <f t="shared" si="12"/>
        <v>14.3728</v>
      </c>
      <c r="H119">
        <f t="shared" si="13"/>
        <v>-7.3998135648479749E-2</v>
      </c>
      <c r="I119">
        <v>0.77328231064048203</v>
      </c>
      <c r="J119">
        <f t="shared" si="14"/>
        <v>5.3801786057030085</v>
      </c>
      <c r="K119">
        <f t="shared" si="15"/>
        <v>77328.231064048203</v>
      </c>
      <c r="L119">
        <f t="shared" si="16"/>
        <v>-5722.1449317344241</v>
      </c>
      <c r="M119">
        <f t="shared" si="20"/>
        <v>-11183.303016344378</v>
      </c>
      <c r="N119">
        <f t="shared" si="19"/>
        <v>-5461.1580846099541</v>
      </c>
      <c r="O119">
        <f t="shared" si="17"/>
        <v>-11183.303016344378</v>
      </c>
      <c r="P119" t="str">
        <f t="shared" si="18"/>
        <v>1</v>
      </c>
      <c r="Q119">
        <v>0.77328231064048203</v>
      </c>
    </row>
    <row r="120" spans="1:17" x14ac:dyDescent="0.2">
      <c r="A120" s="3">
        <v>35886</v>
      </c>
      <c r="B120" s="15">
        <v>12.74</v>
      </c>
      <c r="C120" s="19">
        <v>13.793799999999999</v>
      </c>
      <c r="D120">
        <v>2.4645491080299519E-2</v>
      </c>
      <c r="E120">
        <v>-8.4260343617739847E-2</v>
      </c>
      <c r="G120" s="22">
        <f t="shared" si="12"/>
        <v>13.458</v>
      </c>
      <c r="H120">
        <f t="shared" si="13"/>
        <v>-6.5763806726678878E-2</v>
      </c>
      <c r="I120">
        <v>0.78201247937192919</v>
      </c>
      <c r="J120">
        <f t="shared" si="14"/>
        <v>5.810762961598523</v>
      </c>
      <c r="K120">
        <f t="shared" si="15"/>
        <v>78201.247937192922</v>
      </c>
      <c r="L120">
        <f t="shared" si="16"/>
        <v>-5142.8117551266505</v>
      </c>
      <c r="M120">
        <f t="shared" si="20"/>
        <v>-8426.0343617739854</v>
      </c>
      <c r="N120">
        <f t="shared" si="19"/>
        <v>-3283.2226066473349</v>
      </c>
      <c r="O120">
        <f t="shared" si="17"/>
        <v>-8426.0343617739854</v>
      </c>
      <c r="P120" t="str">
        <f t="shared" si="18"/>
        <v>1</v>
      </c>
      <c r="Q120">
        <v>0.78201247937192919</v>
      </c>
    </row>
    <row r="121" spans="1:17" x14ac:dyDescent="0.2">
      <c r="A121" s="3">
        <v>35916</v>
      </c>
      <c r="B121" s="15">
        <v>13.23</v>
      </c>
      <c r="C121" s="19">
        <v>14.563000000000001</v>
      </c>
      <c r="D121">
        <v>5.4264849654017441E-2</v>
      </c>
      <c r="E121">
        <v>3.7740327982847113E-2</v>
      </c>
      <c r="G121" s="22">
        <f t="shared" si="12"/>
        <v>13.793799999999999</v>
      </c>
      <c r="H121">
        <f t="shared" si="13"/>
        <v>2.4645491080299519E-2</v>
      </c>
      <c r="I121">
        <v>0.85954158811774384</v>
      </c>
      <c r="J121">
        <f t="shared" si="14"/>
        <v>6.2313618300812239</v>
      </c>
      <c r="K121">
        <f t="shared" si="15"/>
        <v>85954.158811774381</v>
      </c>
      <c r="L121">
        <f t="shared" si="16"/>
        <v>2118.3824543102337</v>
      </c>
      <c r="M121">
        <f t="shared" si="20"/>
        <v>3774.0327982847111</v>
      </c>
      <c r="N121">
        <f t="shared" si="19"/>
        <v>1655.6503439744774</v>
      </c>
      <c r="O121">
        <f t="shared" si="17"/>
        <v>3774.0327982847111</v>
      </c>
      <c r="P121" t="str">
        <f t="shared" si="18"/>
        <v/>
      </c>
      <c r="Q121">
        <v>0.85954158811774384</v>
      </c>
    </row>
    <row r="122" spans="1:17" x14ac:dyDescent="0.2">
      <c r="A122" s="3">
        <v>35947</v>
      </c>
      <c r="B122" s="15">
        <v>13.55</v>
      </c>
      <c r="C122" s="19">
        <v>13.001799999999999</v>
      </c>
      <c r="D122">
        <v>-0.11339625608535918</v>
      </c>
      <c r="E122">
        <v>2.3899569198845713E-2</v>
      </c>
      <c r="G122" s="22">
        <f t="shared" si="12"/>
        <v>14.563000000000001</v>
      </c>
      <c r="H122">
        <f t="shared" si="13"/>
        <v>5.4264849654017441E-2</v>
      </c>
      <c r="I122">
        <v>0.89598777943610786</v>
      </c>
      <c r="J122">
        <f t="shared" si="14"/>
        <v>6.152494537087879</v>
      </c>
      <c r="K122">
        <f t="shared" si="15"/>
        <v>89598.777943610781</v>
      </c>
      <c r="L122">
        <f t="shared" si="16"/>
        <v>4862.0642142937331</v>
      </c>
      <c r="M122">
        <f t="shared" si="20"/>
        <v>2389.9569198845711</v>
      </c>
      <c r="N122">
        <f t="shared" si="19"/>
        <v>-2472.107294409162</v>
      </c>
      <c r="O122">
        <f t="shared" si="17"/>
        <v>2389.9569198845711</v>
      </c>
      <c r="P122" t="str">
        <f t="shared" si="18"/>
        <v/>
      </c>
      <c r="Q122">
        <v>0.89598777943610786</v>
      </c>
    </row>
    <row r="123" spans="1:17" x14ac:dyDescent="0.2">
      <c r="A123" s="3">
        <v>35977</v>
      </c>
      <c r="B123" s="15">
        <v>13.08</v>
      </c>
      <c r="C123" s="19">
        <v>12.5557</v>
      </c>
      <c r="D123">
        <v>-3.4913063680359666E-2</v>
      </c>
      <c r="E123">
        <v>-3.530220129665735E-2</v>
      </c>
      <c r="G123" s="22">
        <f t="shared" si="12"/>
        <v>13.001799999999999</v>
      </c>
      <c r="H123">
        <f t="shared" si="13"/>
        <v>-0.11339625608535918</v>
      </c>
      <c r="I123">
        <v>0.80499569835784457</v>
      </c>
      <c r="J123">
        <f t="shared" si="14"/>
        <v>6.1914173295839392</v>
      </c>
      <c r="K123">
        <f t="shared" si="15"/>
        <v>80499.569835784452</v>
      </c>
      <c r="L123">
        <f t="shared" si="16"/>
        <v>-9128.3498358598681</v>
      </c>
      <c r="M123">
        <f t="shared" si="20"/>
        <v>-3530.2201296657349</v>
      </c>
      <c r="N123">
        <f t="shared" si="19"/>
        <v>5598.1297061941332</v>
      </c>
      <c r="O123">
        <f t="shared" si="17"/>
        <v>-3530.2201296657349</v>
      </c>
      <c r="P123" t="str">
        <f t="shared" si="18"/>
        <v>1</v>
      </c>
      <c r="Q123">
        <v>0.80499569835784457</v>
      </c>
    </row>
    <row r="124" spans="1:17" x14ac:dyDescent="0.2">
      <c r="A124" s="4">
        <v>36008</v>
      </c>
      <c r="B124" s="16">
        <v>13.11</v>
      </c>
      <c r="C124" s="20">
        <v>12.2029</v>
      </c>
      <c r="D124">
        <v>-2.8501117324818685E-2</v>
      </c>
      <c r="E124">
        <v>2.2909517465557624E-3</v>
      </c>
      <c r="G124" s="22">
        <f t="shared" si="12"/>
        <v>12.5557</v>
      </c>
      <c r="H124">
        <f t="shared" si="13"/>
        <v>-3.4913063680359666E-2</v>
      </c>
      <c r="I124">
        <v>0.8775703580314862</v>
      </c>
      <c r="J124">
        <f t="shared" si="14"/>
        <v>6.9894180175656171</v>
      </c>
      <c r="K124">
        <f t="shared" si="15"/>
        <v>87757.03580314861</v>
      </c>
      <c r="L124">
        <f t="shared" si="16"/>
        <v>-3063.8669793949307</v>
      </c>
      <c r="M124">
        <f t="shared" si="20"/>
        <v>229.09517465557624</v>
      </c>
      <c r="N124">
        <f t="shared" si="19"/>
        <v>3292.9621540505068</v>
      </c>
      <c r="O124">
        <f t="shared" si="17"/>
        <v>229.09517465557624</v>
      </c>
      <c r="P124" t="str">
        <f t="shared" si="18"/>
        <v>1</v>
      </c>
      <c r="Q124">
        <v>0.8775703580314862</v>
      </c>
    </row>
    <row r="125" spans="1:17" x14ac:dyDescent="0.2">
      <c r="A125" s="3">
        <v>36039</v>
      </c>
      <c r="B125" s="15">
        <v>12.75</v>
      </c>
      <c r="C125" s="19">
        <v>13.622999999999999</v>
      </c>
      <c r="D125">
        <v>0.11008591237401791</v>
      </c>
      <c r="E125">
        <v>-2.7844026171173229E-2</v>
      </c>
      <c r="G125" s="22">
        <f t="shared" si="12"/>
        <v>12.2029</v>
      </c>
      <c r="H125">
        <f t="shared" si="13"/>
        <v>-2.8501117324818685E-2</v>
      </c>
      <c r="I125">
        <v>0.86598209196357634</v>
      </c>
      <c r="J125">
        <f t="shared" si="14"/>
        <v>7.0965269891876224</v>
      </c>
      <c r="K125">
        <f t="shared" si="15"/>
        <v>86598.209196357624</v>
      </c>
      <c r="L125">
        <f t="shared" si="16"/>
        <v>-2468.1457204245812</v>
      </c>
      <c r="M125">
        <f t="shared" si="20"/>
        <v>-2784.4026171173227</v>
      </c>
      <c r="N125">
        <f t="shared" si="19"/>
        <v>-316.25689669274152</v>
      </c>
      <c r="O125">
        <f t="shared" si="17"/>
        <v>-2784.4026171173227</v>
      </c>
      <c r="P125" t="str">
        <f t="shared" si="18"/>
        <v>1</v>
      </c>
      <c r="Q125">
        <v>0.86598209196357634</v>
      </c>
    </row>
    <row r="126" spans="1:17" x14ac:dyDescent="0.2">
      <c r="A126" s="3">
        <v>36069</v>
      </c>
      <c r="B126" s="15">
        <v>13.85</v>
      </c>
      <c r="C126" s="19">
        <v>12.9209</v>
      </c>
      <c r="D126">
        <v>-5.2913385412849762E-2</v>
      </c>
      <c r="E126">
        <v>8.2753961028912276E-2</v>
      </c>
      <c r="G126" s="22">
        <f t="shared" si="12"/>
        <v>13.622999999999999</v>
      </c>
      <c r="H126">
        <f t="shared" si="13"/>
        <v>0.11008591237401791</v>
      </c>
      <c r="I126">
        <v>0.83955988861028075</v>
      </c>
      <c r="J126">
        <f t="shared" si="14"/>
        <v>6.1628120723062523</v>
      </c>
      <c r="K126">
        <f t="shared" si="15"/>
        <v>83955.988861028076</v>
      </c>
      <c r="L126">
        <f t="shared" si="16"/>
        <v>9242.3716330291609</v>
      </c>
      <c r="M126">
        <f t="shared" si="20"/>
        <v>8275.3961028912272</v>
      </c>
      <c r="N126">
        <f t="shared" si="19"/>
        <v>-966.97553013793367</v>
      </c>
      <c r="O126">
        <f t="shared" si="17"/>
        <v>8275.3961028912272</v>
      </c>
      <c r="P126" t="str">
        <f t="shared" si="18"/>
        <v/>
      </c>
      <c r="Q126">
        <v>0.83955988861028075</v>
      </c>
    </row>
    <row r="127" spans="1:17" x14ac:dyDescent="0.2">
      <c r="A127" s="3">
        <v>36100</v>
      </c>
      <c r="B127" s="15">
        <v>13.74</v>
      </c>
      <c r="C127" s="19">
        <v>11.478999999999999</v>
      </c>
      <c r="D127">
        <v>-0.11832687628771434</v>
      </c>
      <c r="E127">
        <v>-7.9739458391442277E-3</v>
      </c>
      <c r="G127" s="22">
        <f t="shared" si="12"/>
        <v>12.9209</v>
      </c>
      <c r="H127">
        <f t="shared" si="13"/>
        <v>-5.2913385412849762E-2</v>
      </c>
      <c r="I127">
        <v>0.88047881337701106</v>
      </c>
      <c r="J127">
        <f t="shared" si="14"/>
        <v>6.8143768110349212</v>
      </c>
      <c r="K127">
        <f t="shared" si="15"/>
        <v>88047.88133770111</v>
      </c>
      <c r="L127">
        <f t="shared" si="16"/>
        <v>-4658.9114800066409</v>
      </c>
      <c r="M127">
        <f t="shared" si="20"/>
        <v>-797.39458391442281</v>
      </c>
      <c r="N127">
        <f t="shared" si="19"/>
        <v>3861.5168960922183</v>
      </c>
      <c r="O127">
        <f t="shared" si="17"/>
        <v>-797.39458391442281</v>
      </c>
      <c r="P127" t="str">
        <f t="shared" si="18"/>
        <v>1</v>
      </c>
      <c r="Q127">
        <v>0.88047881337701106</v>
      </c>
    </row>
    <row r="128" spans="1:17" x14ac:dyDescent="0.2">
      <c r="A128" s="3">
        <v>36130</v>
      </c>
      <c r="B128" s="15">
        <v>12.87</v>
      </c>
      <c r="C128" s="19">
        <v>10.1966</v>
      </c>
      <c r="D128">
        <v>-0.11846494769437189</v>
      </c>
      <c r="E128">
        <v>-6.5412265186168078E-2</v>
      </c>
      <c r="G128" s="22">
        <f t="shared" si="12"/>
        <v>11.478999999999999</v>
      </c>
      <c r="H128">
        <f t="shared" si="13"/>
        <v>-0.11832687628771434</v>
      </c>
      <c r="I128">
        <v>0.82838216780078633</v>
      </c>
      <c r="J128">
        <f t="shared" si="14"/>
        <v>7.2165011569020496</v>
      </c>
      <c r="K128">
        <f t="shared" si="15"/>
        <v>82838.216780078626</v>
      </c>
      <c r="L128">
        <f t="shared" si="16"/>
        <v>-9801.9874288312258</v>
      </c>
      <c r="M128">
        <f t="shared" si="20"/>
        <v>-6541.2265186168079</v>
      </c>
      <c r="N128">
        <f t="shared" si="19"/>
        <v>3260.7609102144179</v>
      </c>
      <c r="O128">
        <f t="shared" si="17"/>
        <v>-6541.2265186168079</v>
      </c>
      <c r="P128" t="str">
        <f t="shared" si="18"/>
        <v>1</v>
      </c>
      <c r="Q128">
        <v>0.82838216780078633</v>
      </c>
    </row>
    <row r="129" spans="1:17" x14ac:dyDescent="0.2">
      <c r="A129" s="3">
        <v>36161</v>
      </c>
      <c r="B129" s="15">
        <v>11.35</v>
      </c>
      <c r="C129" s="19">
        <v>11.2258</v>
      </c>
      <c r="D129">
        <v>9.61603691875315E-2</v>
      </c>
      <c r="E129">
        <v>-0.12568127768062354</v>
      </c>
      <c r="G129" s="22">
        <f t="shared" si="12"/>
        <v>10.1966</v>
      </c>
      <c r="H129">
        <f t="shared" si="13"/>
        <v>-0.11846494769437189</v>
      </c>
      <c r="I129">
        <v>0.83686036445821188</v>
      </c>
      <c r="J129">
        <f t="shared" si="14"/>
        <v>8.2072491267502095</v>
      </c>
      <c r="K129">
        <f t="shared" si="15"/>
        <v>83686.036445821184</v>
      </c>
      <c r="L129">
        <f t="shared" si="16"/>
        <v>-9913.8619303035066</v>
      </c>
      <c r="M129">
        <f t="shared" si="20"/>
        <v>-12568.127768062353</v>
      </c>
      <c r="N129">
        <f t="shared" si="19"/>
        <v>-2654.2658377588468</v>
      </c>
      <c r="O129">
        <f t="shared" si="17"/>
        <v>-12568.127768062353</v>
      </c>
      <c r="P129" t="str">
        <f t="shared" si="18"/>
        <v>1</v>
      </c>
      <c r="Q129">
        <v>0.83686036445821188</v>
      </c>
    </row>
    <row r="130" spans="1:17" x14ac:dyDescent="0.2">
      <c r="A130" s="3">
        <v>36192</v>
      </c>
      <c r="B130" s="15">
        <v>11.48</v>
      </c>
      <c r="C130" s="19">
        <v>10.4315</v>
      </c>
      <c r="D130">
        <v>-7.3384625988727609E-2</v>
      </c>
      <c r="E130">
        <v>1.1388646964008811E-2</v>
      </c>
      <c r="G130" s="22">
        <f t="shared" si="12"/>
        <v>11.2258</v>
      </c>
      <c r="H130">
        <f t="shared" si="13"/>
        <v>9.61603691875315E-2</v>
      </c>
      <c r="I130">
        <v>0.63997338566026818</v>
      </c>
      <c r="J130">
        <f t="shared" si="14"/>
        <v>5.7009156199136655</v>
      </c>
      <c r="K130">
        <f t="shared" si="15"/>
        <v>63997.338566026825</v>
      </c>
      <c r="L130">
        <f t="shared" si="16"/>
        <v>6154.0077035285876</v>
      </c>
      <c r="M130">
        <f t="shared" si="20"/>
        <v>1138.864696400881</v>
      </c>
      <c r="N130">
        <f t="shared" si="19"/>
        <v>-5015.1430071277064</v>
      </c>
      <c r="O130">
        <f t="shared" si="17"/>
        <v>1138.864696400881</v>
      </c>
      <c r="P130" t="str">
        <f t="shared" si="18"/>
        <v/>
      </c>
      <c r="Q130">
        <v>0.63997338566026818</v>
      </c>
    </row>
    <row r="131" spans="1:17" x14ac:dyDescent="0.2">
      <c r="A131" s="3">
        <v>36220</v>
      </c>
      <c r="B131" s="15">
        <v>11.23</v>
      </c>
      <c r="C131" s="19">
        <v>12.872</v>
      </c>
      <c r="D131">
        <v>0.21022433510229047</v>
      </c>
      <c r="E131">
        <v>-2.2017622141068536E-2</v>
      </c>
      <c r="G131" s="22">
        <f t="shared" si="12"/>
        <v>10.4315</v>
      </c>
      <c r="H131">
        <f t="shared" si="13"/>
        <v>-7.3384625988727609E-2</v>
      </c>
      <c r="I131">
        <v>0.58135193554082176</v>
      </c>
      <c r="J131">
        <f t="shared" si="14"/>
        <v>5.5730425685742393</v>
      </c>
      <c r="K131">
        <f t="shared" si="15"/>
        <v>58135.19355408218</v>
      </c>
      <c r="L131">
        <f t="shared" si="16"/>
        <v>-4266.2294357486089</v>
      </c>
      <c r="M131">
        <f t="shared" si="20"/>
        <v>-2201.7622141068537</v>
      </c>
      <c r="N131">
        <f t="shared" si="19"/>
        <v>2064.4672216417553</v>
      </c>
      <c r="O131">
        <f t="shared" si="17"/>
        <v>-2201.7622141068537</v>
      </c>
      <c r="P131" t="str">
        <f t="shared" si="18"/>
        <v>1</v>
      </c>
      <c r="Q131">
        <v>0.58135193554082176</v>
      </c>
    </row>
    <row r="132" spans="1:17" x14ac:dyDescent="0.2">
      <c r="A132" s="3">
        <v>36251</v>
      </c>
      <c r="B132" s="15">
        <v>11.79</v>
      </c>
      <c r="C132" s="19">
        <v>15.571</v>
      </c>
      <c r="D132">
        <v>0.1903558001692055</v>
      </c>
      <c r="E132">
        <v>4.8662945798927541E-2</v>
      </c>
      <c r="G132" s="22">
        <f t="shared" si="12"/>
        <v>12.872</v>
      </c>
      <c r="H132">
        <f t="shared" si="13"/>
        <v>0.21022433510229047</v>
      </c>
      <c r="I132">
        <v>0.43111232828554963</v>
      </c>
      <c r="J132">
        <f t="shared" si="14"/>
        <v>3.3492256703352208</v>
      </c>
      <c r="K132">
        <f t="shared" si="15"/>
        <v>43111.232828554959</v>
      </c>
      <c r="L132">
        <f t="shared" si="16"/>
        <v>9063.0302568230036</v>
      </c>
      <c r="M132">
        <f t="shared" si="20"/>
        <v>4866.294579892754</v>
      </c>
      <c r="N132">
        <f t="shared" si="19"/>
        <v>-4196.7356769302496</v>
      </c>
      <c r="O132">
        <f t="shared" si="17"/>
        <v>4866.294579892754</v>
      </c>
      <c r="P132" t="str">
        <f t="shared" si="18"/>
        <v/>
      </c>
      <c r="Q132">
        <v>0.43111232828554963</v>
      </c>
    </row>
    <row r="133" spans="1:17" x14ac:dyDescent="0.2">
      <c r="A133" s="3">
        <v>36281</v>
      </c>
      <c r="B133" s="17">
        <v>15.520083247032678</v>
      </c>
      <c r="C133" s="19">
        <v>15.810499999999999</v>
      </c>
      <c r="D133">
        <v>1.5264066415462912E-2</v>
      </c>
      <c r="E133">
        <v>0.27488316404660607</v>
      </c>
      <c r="G133" s="22">
        <f t="shared" si="12"/>
        <v>15.571</v>
      </c>
      <c r="H133">
        <f t="shared" si="13"/>
        <v>0.1903558001692055</v>
      </c>
      <c r="I133">
        <v>0.6585474846944499</v>
      </c>
      <c r="J133">
        <f t="shared" si="14"/>
        <v>4.2293204334625258</v>
      </c>
      <c r="K133">
        <f t="shared" si="15"/>
        <v>65854.748469444981</v>
      </c>
      <c r="L133">
        <f t="shared" si="16"/>
        <v>12535.83333984296</v>
      </c>
      <c r="M133">
        <f t="shared" si="20"/>
        <v>27488.316404660607</v>
      </c>
      <c r="N133">
        <f t="shared" si="19"/>
        <v>14952.483064817647</v>
      </c>
      <c r="O133">
        <f t="shared" si="17"/>
        <v>27488.316404660607</v>
      </c>
      <c r="P133" t="str">
        <f t="shared" si="18"/>
        <v/>
      </c>
      <c r="Q133">
        <v>0.6585474846944499</v>
      </c>
    </row>
    <row r="134" spans="1:17" x14ac:dyDescent="0.2">
      <c r="A134" s="3">
        <v>36312</v>
      </c>
      <c r="B134" s="17">
        <v>16.336755158474698</v>
      </c>
      <c r="C134" s="19">
        <v>16.132000000000001</v>
      </c>
      <c r="D134">
        <v>2.0130600736371265E-2</v>
      </c>
      <c r="E134">
        <v>5.1282608403126706E-2</v>
      </c>
      <c r="G134" s="22">
        <f t="shared" si="12"/>
        <v>15.810499999999999</v>
      </c>
      <c r="H134">
        <f t="shared" si="13"/>
        <v>1.5264066415462912E-2</v>
      </c>
      <c r="I134">
        <v>0.66620047102756441</v>
      </c>
      <c r="J134">
        <f t="shared" si="14"/>
        <v>4.2136584613235781</v>
      </c>
      <c r="K134">
        <f t="shared" si="15"/>
        <v>66620.047102756434</v>
      </c>
      <c r="L134">
        <f t="shared" si="16"/>
        <v>1016.8928235777418</v>
      </c>
      <c r="M134">
        <f t="shared" si="20"/>
        <v>5128.2608403126706</v>
      </c>
      <c r="N134">
        <f t="shared" si="19"/>
        <v>4111.3680167349285</v>
      </c>
      <c r="O134">
        <f t="shared" si="17"/>
        <v>5128.2608403126706</v>
      </c>
      <c r="P134" t="str">
        <f t="shared" si="18"/>
        <v/>
      </c>
      <c r="Q134">
        <v>0.66620047102756441</v>
      </c>
    </row>
    <row r="135" spans="1:17" x14ac:dyDescent="0.2">
      <c r="A135" s="3">
        <v>36342</v>
      </c>
      <c r="B135" s="17">
        <v>16.669341762171115</v>
      </c>
      <c r="C135" s="19">
        <v>19.0655</v>
      </c>
      <c r="D135">
        <v>0.16707554202322028</v>
      </c>
      <c r="E135">
        <v>2.015372261162417E-2</v>
      </c>
      <c r="G135" s="22">
        <f t="shared" ref="G135:H138" si="21">C134</f>
        <v>16.132000000000001</v>
      </c>
      <c r="H135">
        <f t="shared" si="21"/>
        <v>2.0130600736371265E-2</v>
      </c>
      <c r="I135">
        <v>0.69419179757751881</v>
      </c>
      <c r="J135">
        <f>I135*100000/(1000*G135)</f>
        <v>4.3031973566669901</v>
      </c>
      <c r="K135">
        <f>J135*G135*1000</f>
        <v>69419.179757751888</v>
      </c>
      <c r="L135">
        <f>K135*H135</f>
        <v>1397.4497911496894</v>
      </c>
      <c r="M135">
        <f t="shared" si="20"/>
        <v>2015.3722611624171</v>
      </c>
      <c r="N135">
        <f t="shared" si="19"/>
        <v>617.92247001272767</v>
      </c>
      <c r="O135">
        <f>$M$2*E135</f>
        <v>2015.3722611624171</v>
      </c>
      <c r="P135" t="str">
        <f>IF(N135&gt;O135,"1","")</f>
        <v/>
      </c>
      <c r="Q135">
        <v>0.69419179757751881</v>
      </c>
    </row>
    <row r="136" spans="1:17" x14ac:dyDescent="0.2">
      <c r="A136" s="3">
        <v>36373</v>
      </c>
      <c r="B136" s="17">
        <v>18.508693269194438</v>
      </c>
      <c r="C136" s="19">
        <v>20.617699999999999</v>
      </c>
      <c r="D136">
        <v>7.8269511141132397E-2</v>
      </c>
      <c r="E136">
        <v>0.10466931854512723</v>
      </c>
      <c r="G136" s="22">
        <f t="shared" si="21"/>
        <v>19.0655</v>
      </c>
      <c r="H136">
        <f t="shared" si="21"/>
        <v>0.16707554202322028</v>
      </c>
      <c r="I136">
        <v>0.68628932401352483</v>
      </c>
      <c r="J136">
        <f>I136*100000/(1000*G136)</f>
        <v>3.5996397892188763</v>
      </c>
      <c r="K136">
        <f>J136*G136*1000</f>
        <v>68628.932401352489</v>
      </c>
      <c r="L136">
        <f>K136*H136</f>
        <v>11466.216079430911</v>
      </c>
      <c r="M136">
        <f t="shared" si="20"/>
        <v>10466.931854512723</v>
      </c>
      <c r="N136">
        <f t="shared" si="19"/>
        <v>-999.28422491818856</v>
      </c>
      <c r="O136">
        <f>$M$2*E136</f>
        <v>10466.931854512723</v>
      </c>
      <c r="P136" t="str">
        <f>IF(N136&gt;O136,"1","")</f>
        <v/>
      </c>
      <c r="Q136">
        <v>0.68628932401352483</v>
      </c>
    </row>
    <row r="137" spans="1:17" x14ac:dyDescent="0.2">
      <c r="A137" s="3">
        <v>36404</v>
      </c>
      <c r="B137" s="17">
        <v>20.212832852657939</v>
      </c>
      <c r="C137">
        <v>23.186800000000002</v>
      </c>
      <c r="D137">
        <v>0.11743322105724695</v>
      </c>
      <c r="E137">
        <v>8.807716427583813E-2</v>
      </c>
      <c r="G137" s="22">
        <f t="shared" si="21"/>
        <v>20.617699999999999</v>
      </c>
      <c r="H137">
        <f t="shared" si="21"/>
        <v>7.8269511141132397E-2</v>
      </c>
      <c r="I137">
        <v>0.6867677628614195</v>
      </c>
      <c r="J137">
        <f>I137*100000/(1000*G137)</f>
        <v>3.330962051351118</v>
      </c>
      <c r="K137">
        <f>J137*G137*1000</f>
        <v>68676.776286141947</v>
      </c>
      <c r="L137">
        <f>K137*H137</f>
        <v>5375.2977066652447</v>
      </c>
      <c r="M137">
        <f t="shared" si="20"/>
        <v>8807.7164275838131</v>
      </c>
      <c r="N137">
        <f t="shared" si="19"/>
        <v>3432.4187209185684</v>
      </c>
      <c r="O137">
        <f>$M$2*E137</f>
        <v>8807.7164275838131</v>
      </c>
      <c r="P137" t="str">
        <f>IF(N137&gt;O137,"1","")</f>
        <v/>
      </c>
      <c r="Q137">
        <v>0.6867677628614195</v>
      </c>
    </row>
    <row r="138" spans="1:17" x14ac:dyDescent="0.2">
      <c r="A138" s="5">
        <v>36434</v>
      </c>
      <c r="B138" s="18">
        <v>22.537090943626065</v>
      </c>
      <c r="C138" s="21">
        <v>22.251899999999999</v>
      </c>
      <c r="D138">
        <v>-4.115575300784189E-2</v>
      </c>
      <c r="E138">
        <v>0.10884474589988909</v>
      </c>
      <c r="G138" s="22">
        <f t="shared" si="21"/>
        <v>23.186800000000002</v>
      </c>
      <c r="H138">
        <f t="shared" si="21"/>
        <v>0.11743322105724695</v>
      </c>
      <c r="I138">
        <v>0.6969114855469869</v>
      </c>
      <c r="J138">
        <f>I138*100000/(1000*G138)</f>
        <v>3.0056389219167237</v>
      </c>
      <c r="K138">
        <f>J138*G138*1000</f>
        <v>69691.148554698695</v>
      </c>
      <c r="L138">
        <f>K138*H138</f>
        <v>8184.056053957368</v>
      </c>
      <c r="M138">
        <f t="shared" si="20"/>
        <v>10884.474589988909</v>
      </c>
      <c r="N138">
        <f>M138-L138</f>
        <v>2700.4185360315414</v>
      </c>
      <c r="O138">
        <f>$M$2*E138</f>
        <v>10884.474589988909</v>
      </c>
      <c r="P138" t="str">
        <f>IF(N138&gt;O138,"1","")</f>
        <v/>
      </c>
      <c r="Q138">
        <v>0.6969114855469869</v>
      </c>
    </row>
  </sheetData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19"/>
  <sheetViews>
    <sheetView workbookViewId="0">
      <selection activeCell="F19" sqref="F19"/>
    </sheetView>
  </sheetViews>
  <sheetFormatPr defaultRowHeight="12.75" x14ac:dyDescent="0.2"/>
  <sheetData>
    <row r="19" spans="6:6" x14ac:dyDescent="0.2">
      <c r="F19">
        <f>100000*0.1/0.071</f>
        <v>140845.07042253524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Jan Havlíček</cp:lastModifiedBy>
  <cp:lastPrinted>2000-06-05T21:02:26Z</cp:lastPrinted>
  <dcterms:created xsi:type="dcterms:W3CDTF">2000-04-07T19:37:45Z</dcterms:created>
  <dcterms:modified xsi:type="dcterms:W3CDTF">2023-09-13T16:24:54Z</dcterms:modified>
</cp:coreProperties>
</file>