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FFA28C-69D3-4517-9F25-F69DB0AF331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1 (2)" sheetId="4" r:id="rId2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9" i="1"/>
  <c r="B11" i="1"/>
  <c r="C20" i="1"/>
  <c r="D20" i="1"/>
  <c r="C23" i="1"/>
  <c r="D23" i="1"/>
  <c r="C7" i="4"/>
  <c r="C9" i="4"/>
</calcChain>
</file>

<file path=xl/sharedStrings.xml><?xml version="1.0" encoding="utf-8"?>
<sst xmlns="http://schemas.openxmlformats.org/spreadsheetml/2006/main" count="28" uniqueCount="28">
  <si>
    <t>Gallons</t>
  </si>
  <si>
    <t>Hedging of Oil Position (against June NYMEX)</t>
  </si>
  <si>
    <t>Gallons of HO per contract</t>
  </si>
  <si>
    <t>ENA's Short position</t>
  </si>
  <si>
    <t xml:space="preserve"> gallons</t>
  </si>
  <si>
    <t>Number of contracts</t>
  </si>
  <si>
    <t>Notional Qoute on financial Gulf Coast HO</t>
  </si>
  <si>
    <t>for June 01</t>
  </si>
  <si>
    <t>per gallon</t>
  </si>
  <si>
    <t>CALCULATION OF REIMBURSEMENT TO FT. PIERCE FOR FUEL OIL SWAP</t>
  </si>
  <si>
    <t>Contract Price of Fuel Oil Burned ($/MMBTU)</t>
  </si>
  <si>
    <t>Contract Price of Replacement Fuel Oil ($/MMBTU)</t>
  </si>
  <si>
    <t>Price Differential</t>
  </si>
  <si>
    <t>Volume (MMBTU)</t>
  </si>
  <si>
    <t>ASSUMPTIONS:</t>
  </si>
  <si>
    <t>Replacement Quantity</t>
  </si>
  <si>
    <t>Replacement Price</t>
  </si>
  <si>
    <t>Barrels</t>
  </si>
  <si>
    <t>MMBTU</t>
  </si>
  <si>
    <t>42 gal/bbl</t>
  </si>
  <si>
    <t>5.825 MMBTU/bbl</t>
  </si>
  <si>
    <t>$/gal</t>
  </si>
  <si>
    <t>$/Bbl</t>
  </si>
  <si>
    <t>$/MMBTU</t>
  </si>
  <si>
    <t>Conversions</t>
  </si>
  <si>
    <t xml:space="preserve">Net Payment Owed FPUA </t>
  </si>
  <si>
    <t xml:space="preserve">Heat Content (MMBTU/Bbl) = </t>
  </si>
  <si>
    <t xml:space="preserve">Gallons per Barrel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</si>
</sst>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7" formatCode="_(* #,##0_);_(* \(#,##0\);_(* &quot;-&quot;??_);_(@_)"/>
    <numFmt numFmtId="173" formatCode="&quot;$&quot;#,##0.00"/>
    <numFmt numFmtId="177" formatCode="0.00000"/>
    <numFmt numFmtId="178" formatCode="0.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5" fontId="0" fillId="0" borderId="0" xfId="2" applyNumberFormat="1" applyFont="1"/>
    <xf numFmtId="0" fontId="2" fillId="0" borderId="0" xfId="0" applyFont="1" applyAlignment="1">
      <alignment horizontal="right" wrapText="1"/>
    </xf>
    <xf numFmtId="167" fontId="0" fillId="0" borderId="0" xfId="1" applyNumberFormat="1" applyFont="1"/>
    <xf numFmtId="43" fontId="0" fillId="0" borderId="0" xfId="0" applyNumberFormat="1"/>
    <xf numFmtId="0" fontId="2" fillId="0" borderId="1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173" fontId="4" fillId="0" borderId="0" xfId="2" applyNumberFormat="1" applyFont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1" xfId="0" applyFont="1" applyBorder="1"/>
    <xf numFmtId="0" fontId="4" fillId="0" borderId="4" xfId="0" applyFont="1" applyBorder="1"/>
    <xf numFmtId="167" fontId="4" fillId="0" borderId="0" xfId="1" applyNumberFormat="1" applyFont="1" applyBorder="1"/>
    <xf numFmtId="0" fontId="4" fillId="0" borderId="5" xfId="0" applyFont="1" applyBorder="1"/>
    <xf numFmtId="0" fontId="4" fillId="0" borderId="6" xfId="0" applyFont="1" applyBorder="1"/>
    <xf numFmtId="0" fontId="5" fillId="0" borderId="0" xfId="0" applyFont="1"/>
    <xf numFmtId="173" fontId="2" fillId="0" borderId="0" xfId="2" applyNumberFormat="1" applyFont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>
      <alignment horizontal="right"/>
    </xf>
    <xf numFmtId="178" fontId="2" fillId="0" borderId="0" xfId="0" applyNumberFormat="1" applyFont="1" applyBorder="1" applyAlignment="1">
      <alignment horizontal="left"/>
    </xf>
    <xf numFmtId="173" fontId="2" fillId="0" borderId="5" xfId="2" applyNumberFormat="1" applyFont="1" applyBorder="1" applyAlignment="1">
      <alignment horizontal="center"/>
    </xf>
    <xf numFmtId="17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3" fontId="2" fillId="0" borderId="8" xfId="2" applyNumberFormat="1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workbookViewId="0">
      <selection activeCell="E9" sqref="E9"/>
    </sheetView>
  </sheetViews>
  <sheetFormatPr defaultColWidth="14.140625" defaultRowHeight="12.75" x14ac:dyDescent="0.2"/>
  <cols>
    <col min="1" max="1" width="28.85546875" style="1" customWidth="1"/>
    <col min="2" max="2" width="13.5703125" style="1" customWidth="1"/>
    <col min="3" max="3" width="14.140625" style="8" customWidth="1"/>
    <col min="4" max="4" width="12.85546875" style="8" bestFit="1" customWidth="1"/>
    <col min="5" max="5" width="18.85546875" style="8" customWidth="1"/>
    <col min="6" max="6" width="5.5703125" style="8" customWidth="1"/>
    <col min="7" max="7" width="14.140625" style="8" customWidth="1"/>
    <col min="8" max="8" width="4.5703125" style="8" customWidth="1"/>
    <col min="9" max="9" width="14.140625" style="8" customWidth="1"/>
    <col min="10" max="10" width="5" style="8" customWidth="1"/>
    <col min="11" max="16384" width="14.140625" style="8"/>
  </cols>
  <sheetData>
    <row r="1" spans="1:9" ht="18" x14ac:dyDescent="0.25">
      <c r="A1" s="19" t="s">
        <v>9</v>
      </c>
    </row>
    <row r="5" spans="1:9" ht="25.5" x14ac:dyDescent="0.2">
      <c r="A5" s="4" t="s">
        <v>10</v>
      </c>
      <c r="B5" s="20">
        <v>5.2</v>
      </c>
    </row>
    <row r="6" spans="1:9" ht="29.25" customHeight="1" x14ac:dyDescent="0.2">
      <c r="A6" s="4" t="s">
        <v>11</v>
      </c>
      <c r="B6" s="24">
        <f>D23</f>
        <v>7.0660944206008578</v>
      </c>
      <c r="C6" s="4"/>
      <c r="D6" s="2"/>
      <c r="E6" s="4"/>
      <c r="F6" s="9"/>
      <c r="G6" s="4"/>
      <c r="I6" s="4"/>
    </row>
    <row r="7" spans="1:9" ht="15.75" customHeight="1" x14ac:dyDescent="0.2">
      <c r="A7" s="4" t="s">
        <v>12</v>
      </c>
      <c r="B7" s="30">
        <f>B6-B5</f>
        <v>1.8660944206008576</v>
      </c>
      <c r="C7" s="10"/>
      <c r="D7" s="10"/>
      <c r="E7" s="10"/>
      <c r="F7" s="10"/>
      <c r="G7" s="10"/>
      <c r="H7" s="10"/>
      <c r="I7" s="10"/>
    </row>
    <row r="8" spans="1:9" x14ac:dyDescent="0.2">
      <c r="A8" s="4"/>
      <c r="B8" s="25"/>
      <c r="C8" s="10"/>
      <c r="D8" s="10"/>
      <c r="E8" s="10"/>
      <c r="F8" s="10"/>
      <c r="G8" s="10"/>
      <c r="H8" s="10"/>
      <c r="I8" s="10"/>
    </row>
    <row r="9" spans="1:9" x14ac:dyDescent="0.2">
      <c r="A9" s="4" t="s">
        <v>13</v>
      </c>
      <c r="B9" s="26">
        <f>D20</f>
        <v>28015.476190476191</v>
      </c>
      <c r="C9" s="10"/>
      <c r="D9" s="10"/>
      <c r="E9" s="10"/>
      <c r="F9" s="10"/>
      <c r="G9" s="10"/>
      <c r="H9" s="10"/>
      <c r="I9" s="10"/>
    </row>
    <row r="10" spans="1:9" ht="13.5" thickBot="1" x14ac:dyDescent="0.25">
      <c r="A10" s="4"/>
      <c r="B10" s="26"/>
      <c r="C10" s="10"/>
      <c r="D10" s="10"/>
      <c r="E10" s="10"/>
      <c r="F10" s="10"/>
      <c r="G10" s="10"/>
      <c r="H10" s="10"/>
      <c r="I10" s="10"/>
    </row>
    <row r="11" spans="1:9" ht="13.5" thickBot="1" x14ac:dyDescent="0.25">
      <c r="A11" s="4" t="s">
        <v>25</v>
      </c>
      <c r="B11" s="38">
        <f>B9*B7</f>
        <v>52279.523809523787</v>
      </c>
      <c r="C11" s="10"/>
      <c r="D11" s="10"/>
      <c r="E11" s="10"/>
      <c r="F11" s="10"/>
      <c r="G11" s="10"/>
      <c r="H11" s="10"/>
      <c r="I11" s="10"/>
    </row>
    <row r="12" spans="1:9" x14ac:dyDescent="0.2">
      <c r="B12" s="20"/>
    </row>
    <row r="14" spans="1:9" x14ac:dyDescent="0.2">
      <c r="A14" s="21"/>
      <c r="B14" s="21"/>
      <c r="C14" s="11"/>
      <c r="D14" s="11"/>
    </row>
    <row r="15" spans="1:9" x14ac:dyDescent="0.2">
      <c r="A15" s="21"/>
      <c r="B15" s="21"/>
      <c r="C15" s="11"/>
      <c r="D15" s="11"/>
    </row>
    <row r="16" spans="1:9" x14ac:dyDescent="0.2">
      <c r="A16" s="21"/>
      <c r="B16" s="21"/>
      <c r="C16" s="11"/>
      <c r="D16" s="11"/>
    </row>
    <row r="17" spans="1:5" ht="15.75" x14ac:dyDescent="0.25">
      <c r="A17" s="31" t="s">
        <v>14</v>
      </c>
      <c r="B17" s="12"/>
      <c r="C17" s="12"/>
      <c r="D17" s="13"/>
    </row>
    <row r="18" spans="1:5" x14ac:dyDescent="0.2">
      <c r="A18" s="7"/>
      <c r="B18" s="11"/>
      <c r="C18" s="32" t="s">
        <v>19</v>
      </c>
      <c r="D18" s="33" t="s">
        <v>20</v>
      </c>
    </row>
    <row r="19" spans="1:5" x14ac:dyDescent="0.2">
      <c r="A19" s="7"/>
      <c r="B19" s="29" t="s">
        <v>0</v>
      </c>
      <c r="C19" s="29" t="s">
        <v>17</v>
      </c>
      <c r="D19" s="34" t="s">
        <v>18</v>
      </c>
    </row>
    <row r="20" spans="1:5" x14ac:dyDescent="0.2">
      <c r="A20" s="22" t="s">
        <v>15</v>
      </c>
      <c r="B20" s="35">
        <v>202000</v>
      </c>
      <c r="C20" s="35">
        <f>B20/42</f>
        <v>4809.5238095238092</v>
      </c>
      <c r="D20" s="44">
        <f>C20*B26</f>
        <v>28015.476190476191</v>
      </c>
    </row>
    <row r="21" spans="1:5" x14ac:dyDescent="0.2">
      <c r="A21" s="22"/>
      <c r="B21" s="35"/>
      <c r="C21" s="35"/>
      <c r="D21" s="36"/>
    </row>
    <row r="22" spans="1:5" x14ac:dyDescent="0.2">
      <c r="A22" s="7"/>
      <c r="B22" s="29" t="s">
        <v>21</v>
      </c>
      <c r="C22" s="29" t="s">
        <v>22</v>
      </c>
      <c r="D22" s="34" t="s">
        <v>23</v>
      </c>
    </row>
    <row r="23" spans="1:5" x14ac:dyDescent="0.2">
      <c r="A23" s="22" t="s">
        <v>16</v>
      </c>
      <c r="B23" s="28">
        <v>0.98</v>
      </c>
      <c r="C23" s="28">
        <f>B23*B27</f>
        <v>41.16</v>
      </c>
      <c r="D23" s="43">
        <f>C23/B26</f>
        <v>7.0660944206008578</v>
      </c>
    </row>
    <row r="24" spans="1:5" x14ac:dyDescent="0.2">
      <c r="A24" s="14"/>
      <c r="B24" s="11"/>
      <c r="C24" s="28"/>
      <c r="D24" s="37"/>
    </row>
    <row r="25" spans="1:5" ht="15" x14ac:dyDescent="0.25">
      <c r="A25" s="42" t="s">
        <v>24</v>
      </c>
      <c r="B25" s="11"/>
      <c r="C25" s="11"/>
      <c r="D25" s="15"/>
    </row>
    <row r="26" spans="1:5" x14ac:dyDescent="0.2">
      <c r="A26" s="22" t="s">
        <v>26</v>
      </c>
      <c r="B26" s="40">
        <v>5.8250000000000002</v>
      </c>
      <c r="C26" s="11"/>
      <c r="D26" s="15"/>
    </row>
    <row r="27" spans="1:5" x14ac:dyDescent="0.2">
      <c r="A27" s="39" t="s">
        <v>27</v>
      </c>
      <c r="B27" s="41">
        <v>42</v>
      </c>
      <c r="C27" s="17"/>
      <c r="D27" s="18"/>
    </row>
    <row r="28" spans="1:5" x14ac:dyDescent="0.2">
      <c r="A28" s="21"/>
      <c r="B28" s="27"/>
      <c r="C28" s="23"/>
      <c r="D28" s="11"/>
      <c r="E28" s="11"/>
    </row>
    <row r="29" spans="1:5" x14ac:dyDescent="0.2">
      <c r="A29" s="11"/>
      <c r="B29" s="27"/>
      <c r="C29" s="23"/>
      <c r="D29" s="11"/>
      <c r="E29" s="11"/>
    </row>
    <row r="30" spans="1:5" x14ac:dyDescent="0.2">
      <c r="A30" s="11"/>
      <c r="B30" s="21"/>
      <c r="C30" s="11"/>
      <c r="D30" s="11"/>
      <c r="E30" s="11"/>
    </row>
    <row r="31" spans="1:5" x14ac:dyDescent="0.2">
      <c r="A31" s="8"/>
      <c r="B31" s="21"/>
      <c r="C31" s="16"/>
      <c r="D31" s="11"/>
      <c r="E31" s="11"/>
    </row>
    <row r="32" spans="1:5" x14ac:dyDescent="0.2">
      <c r="B32" s="21"/>
      <c r="C32" s="16"/>
      <c r="D32" s="1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D12"/>
  <sheetViews>
    <sheetView showGridLines="0" workbookViewId="0">
      <selection activeCell="C12" sqref="C12"/>
    </sheetView>
  </sheetViews>
  <sheetFormatPr defaultColWidth="14.140625" defaultRowHeight="12.75" x14ac:dyDescent="0.2"/>
  <cols>
    <col min="1" max="3" width="14.140625" customWidth="1"/>
    <col min="4" max="4" width="5.5703125" customWidth="1"/>
    <col min="5" max="5" width="14.140625" customWidth="1"/>
    <col min="6" max="6" width="5.5703125" customWidth="1"/>
    <col min="7" max="7" width="14.140625" customWidth="1"/>
    <col min="8" max="8" width="4.5703125" customWidth="1"/>
    <col min="9" max="9" width="14.140625" customWidth="1"/>
    <col min="10" max="10" width="5" customWidth="1"/>
  </cols>
  <sheetData>
    <row r="3" spans="1:4" x14ac:dyDescent="0.2">
      <c r="A3" s="1" t="s">
        <v>1</v>
      </c>
    </row>
    <row r="5" spans="1:4" x14ac:dyDescent="0.2">
      <c r="A5" t="s">
        <v>2</v>
      </c>
      <c r="C5" s="5">
        <v>42000</v>
      </c>
    </row>
    <row r="7" spans="1:4" x14ac:dyDescent="0.2">
      <c r="A7" t="s">
        <v>3</v>
      </c>
      <c r="C7" s="5">
        <f>+Sheet1!C31</f>
        <v>0</v>
      </c>
      <c r="D7" t="s">
        <v>4</v>
      </c>
    </row>
    <row r="9" spans="1:4" x14ac:dyDescent="0.2">
      <c r="A9" t="s">
        <v>5</v>
      </c>
      <c r="C9" s="6">
        <f>+C7/C5</f>
        <v>0</v>
      </c>
    </row>
    <row r="11" spans="1:4" x14ac:dyDescent="0.2">
      <c r="A11" t="s">
        <v>6</v>
      </c>
    </row>
    <row r="12" spans="1:4" x14ac:dyDescent="0.2">
      <c r="A12" t="s">
        <v>7</v>
      </c>
      <c r="C12" s="3">
        <v>0.75</v>
      </c>
      <c r="D12" t="s">
        <v>8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mbreese</dc:creator>
  <cp:lastModifiedBy>Jan Havlíček</cp:lastModifiedBy>
  <cp:lastPrinted>2001-05-24T16:08:22Z</cp:lastPrinted>
  <dcterms:created xsi:type="dcterms:W3CDTF">2001-05-10T14:12:14Z</dcterms:created>
  <dcterms:modified xsi:type="dcterms:W3CDTF">2023-09-13T16:40:25Z</dcterms:modified>
</cp:coreProperties>
</file>