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FD10942-D9E5-47C7-8ADD-291B77D2C3E4}" xr6:coauthVersionLast="47" xr6:coauthVersionMax="47" xr10:uidLastSave="{00000000-0000-0000-0000-000000000000}"/>
  <bookViews>
    <workbookView xWindow="-120" yWindow="-120" windowWidth="38640" windowHeight="15720" activeTab="3"/>
  </bookViews>
  <sheets>
    <sheet name="Sheet1" sheetId="4" r:id="rId1"/>
    <sheet name="MTD Stats" sheetId="3" r:id="rId2"/>
    <sheet name="YTD_NG" sheetId="2" r:id="rId3"/>
    <sheet name="MTD_NG" sheetId="1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3">[3]Correlation!$C$52:$M$62</definedName>
    <definedName name="correlationnew" localSheetId="2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3">[3]Sheet1!$B$2:$H$119</definedName>
    <definedName name="dator" localSheetId="2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3">[3]Inputs!$K$7</definedName>
    <definedName name="EvalDate" localSheetId="2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3">'[3]Mapping Data'!#REF!</definedName>
    <definedName name="PortName" localSheetId="2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3">MTD_NG!$B$1:$AB$25</definedName>
    <definedName name="_xlnm.Print_Area" localSheetId="2">YTD_NG!$B$1:$AB$25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3">[3]PortMapping!$E$1:$F$12</definedName>
    <definedName name="Quarters" localSheetId="2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3">#REF!,#REF!</definedName>
    <definedName name="test" localSheetId="2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" i="1" l="1"/>
  <c r="T14" i="1"/>
  <c r="V14" i="1"/>
  <c r="W14" i="1"/>
  <c r="X14" i="1"/>
  <c r="Y14" i="1"/>
  <c r="Z14" i="1"/>
  <c r="AA14" i="1"/>
  <c r="AB14" i="1"/>
  <c r="S15" i="1"/>
  <c r="T15" i="1"/>
  <c r="V15" i="1"/>
  <c r="W15" i="1"/>
  <c r="X15" i="1"/>
  <c r="Y15" i="1"/>
  <c r="Z15" i="1"/>
  <c r="AA15" i="1"/>
  <c r="AB15" i="1"/>
  <c r="S16" i="1"/>
  <c r="T16" i="1"/>
  <c r="V16" i="1"/>
  <c r="W16" i="1"/>
  <c r="X16" i="1"/>
  <c r="Y16" i="1"/>
  <c r="Z16" i="1"/>
  <c r="AA16" i="1"/>
  <c r="AB16" i="1"/>
  <c r="S17" i="1"/>
  <c r="T17" i="1"/>
  <c r="V17" i="1"/>
  <c r="W17" i="1"/>
  <c r="X17" i="1"/>
  <c r="Y17" i="1"/>
  <c r="Z17" i="1"/>
  <c r="AA17" i="1"/>
  <c r="AB17" i="1"/>
  <c r="S18" i="1"/>
  <c r="T18" i="1"/>
  <c r="V18" i="1"/>
  <c r="W18" i="1"/>
  <c r="X18" i="1"/>
  <c r="Y18" i="1"/>
  <c r="Z18" i="1"/>
  <c r="AA18" i="1"/>
  <c r="AB18" i="1"/>
  <c r="S19" i="1"/>
  <c r="T19" i="1"/>
  <c r="V19" i="1"/>
  <c r="W19" i="1"/>
  <c r="X19" i="1"/>
  <c r="Y19" i="1"/>
  <c r="Z19" i="1"/>
  <c r="AA19" i="1"/>
  <c r="AB19" i="1"/>
  <c r="S14" i="2"/>
  <c r="T14" i="2"/>
  <c r="V14" i="2"/>
  <c r="W14" i="2"/>
  <c r="X14" i="2"/>
  <c r="Y14" i="2"/>
  <c r="Z14" i="2"/>
  <c r="AA14" i="2"/>
  <c r="AB14" i="2"/>
  <c r="S15" i="2"/>
  <c r="T15" i="2"/>
  <c r="V15" i="2"/>
  <c r="W15" i="2"/>
  <c r="X15" i="2"/>
  <c r="Y15" i="2"/>
  <c r="Z15" i="2"/>
  <c r="AA15" i="2"/>
  <c r="AB15" i="2"/>
  <c r="S16" i="2"/>
  <c r="T16" i="2"/>
  <c r="V16" i="2"/>
  <c r="W16" i="2"/>
  <c r="X16" i="2"/>
  <c r="Y16" i="2"/>
  <c r="Z16" i="2"/>
  <c r="AA16" i="2"/>
  <c r="AB16" i="2"/>
  <c r="S17" i="2"/>
  <c r="T17" i="2"/>
  <c r="V17" i="2"/>
  <c r="W17" i="2"/>
  <c r="X17" i="2"/>
  <c r="Y17" i="2"/>
  <c r="Z17" i="2"/>
  <c r="AA17" i="2"/>
  <c r="AB17" i="2"/>
  <c r="S18" i="2"/>
  <c r="T18" i="2"/>
  <c r="V18" i="2"/>
  <c r="W18" i="2"/>
  <c r="X18" i="2"/>
  <c r="Y18" i="2"/>
  <c r="Z18" i="2"/>
  <c r="AA18" i="2"/>
  <c r="AB18" i="2"/>
  <c r="S19" i="2"/>
  <c r="T19" i="2"/>
  <c r="V19" i="2"/>
  <c r="W19" i="2"/>
  <c r="X19" i="2"/>
  <c r="Y19" i="2"/>
  <c r="Z19" i="2"/>
  <c r="AA19" i="2"/>
  <c r="AB19" i="2"/>
</calcChain>
</file>

<file path=xl/sharedStrings.xml><?xml version="1.0" encoding="utf-8"?>
<sst xmlns="http://schemas.openxmlformats.org/spreadsheetml/2006/main" count="477" uniqueCount="59">
  <si>
    <t>Trader Performance Summary - North America Traders</t>
  </si>
  <si>
    <t xml:space="preserve"> 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</si>
  <si>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</si>
  <si>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</si>
  <si>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</si>
  <si>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</si>
  <si>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</si>
  <si>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</si>
  <si>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</si>
  <si>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</si>
  <si>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</si>
  <si>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</si>
  <si>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</si>
  <si>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</si>
  <si>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</si>
  <si>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</si>
  <si>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</si>
  <si>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</si>
  <si>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</si>
  <si>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</si>
  <si>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</si>
  <si>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</si>
  <si>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</si>
  <si>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</si>
  <si>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</si>
  <si>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</si>
  <si>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</si>
  <si>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</si>
  <si>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</si>
  <si>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</si>
  <si>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</si>
  <si>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</si>
  <si>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Texas Firm              </t>
  </si>
  <si>
    <t>E_Bass</t>
  </si>
  <si>
    <t>Waha</t>
  </si>
  <si>
    <t>D_Farmer</t>
  </si>
  <si>
    <t>NEG</t>
  </si>
  <si>
    <t>TOTAL MARTIN</t>
  </si>
  <si>
    <t>T_Martin</t>
  </si>
  <si>
    <t>Gulf 2</t>
  </si>
  <si>
    <t>JOE_Parks</t>
  </si>
  <si>
    <t xml:space="preserve">Storage                     </t>
  </si>
  <si>
    <t>J_Schwieger</t>
  </si>
  <si>
    <t>C_Weldon2</t>
  </si>
  <si>
    <t/>
  </si>
  <si>
    <t>For Period: 9/4/2001 through 9/28/2001</t>
  </si>
  <si>
    <t>Annualized</t>
  </si>
  <si>
    <t>Ave. Daily</t>
  </si>
  <si>
    <t xml:space="preserve">Daily </t>
  </si>
  <si>
    <t>Total amt.</t>
  </si>
  <si>
    <t>Best</t>
  </si>
  <si>
    <t>Worst</t>
  </si>
  <si>
    <t>Ave.</t>
  </si>
  <si>
    <t>STD P&amp;L</t>
  </si>
  <si>
    <t>$ made</t>
  </si>
  <si>
    <t>$ loss</t>
  </si>
  <si>
    <t>Day</t>
  </si>
  <si>
    <t>Win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</si>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</sst>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54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  <xf numFmtId="0" fontId="9" fillId="0" borderId="0" xfId="11" applyNumberFormat="1" applyFont="1" applyBorder="1" applyAlignment="1">
      <alignment horizontal="right"/>
    </xf>
    <xf numFmtId="201" fontId="9" fillId="0" borderId="0" xfId="11" applyNumberFormat="1" applyFont="1" applyBorder="1" applyAlignment="1">
      <alignment horizontal="left"/>
    </xf>
    <xf numFmtId="0" fontId="9" fillId="0" borderId="3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9" fillId="0" borderId="10" xfId="0" applyFont="1" applyFill="1" applyBorder="1" applyAlignment="1">
      <alignment horizontal="center"/>
    </xf>
    <xf numFmtId="169" fontId="9" fillId="0" borderId="8" xfId="2" applyNumberFormat="1" applyFont="1" applyFill="1" applyBorder="1" applyAlignment="1">
      <alignment horizontal="center"/>
    </xf>
    <xf numFmtId="169" fontId="9" fillId="0" borderId="7" xfId="2" applyNumberFormat="1" applyFont="1" applyFill="1" applyBorder="1" applyAlignment="1"/>
    <xf numFmtId="169" fontId="9" fillId="0" borderId="0" xfId="2" applyNumberFormat="1" applyFont="1" applyFill="1" applyBorder="1" applyAlignment="1"/>
    <xf numFmtId="169" fontId="9" fillId="0" borderId="8" xfId="2" applyNumberFormat="1" applyFont="1" applyFill="1" applyBorder="1" applyAlignment="1"/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74" fontId="9" fillId="0" borderId="4" xfId="1" applyNumberFormat="1" applyFont="1" applyFill="1" applyBorder="1" applyAlignment="1">
      <alignment horizontal="center"/>
    </xf>
    <xf numFmtId="169" fontId="9" fillId="0" borderId="4" xfId="2" applyNumberFormat="1" applyFont="1" applyFill="1" applyBorder="1" applyAlignment="1">
      <alignment horizontal="center"/>
    </xf>
    <xf numFmtId="169" fontId="9" fillId="0" borderId="5" xfId="2" applyNumberFormat="1" applyFont="1" applyFill="1" applyBorder="1" applyAlignment="1">
      <alignment horizontal="center"/>
    </xf>
    <xf numFmtId="169" fontId="9" fillId="0" borderId="10" xfId="2" applyNumberFormat="1" applyFont="1" applyFill="1" applyBorder="1" applyAlignment="1"/>
    <xf numFmtId="174" fontId="9" fillId="0" borderId="11" xfId="1" applyNumberFormat="1" applyFont="1" applyFill="1" applyBorder="1" applyAlignment="1">
      <alignment horizontal="center"/>
    </xf>
    <xf numFmtId="169" fontId="9" fillId="0" borderId="11" xfId="2" applyNumberFormat="1" applyFont="1" applyFill="1" applyBorder="1" applyAlignment="1"/>
    <xf numFmtId="169" fontId="9" fillId="0" borderId="11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/>
    <xf numFmtId="169" fontId="9" fillId="0" borderId="3" xfId="2" applyNumberFormat="1" applyFont="1" applyFill="1" applyBorder="1" applyAlignment="1"/>
    <xf numFmtId="169" fontId="9" fillId="0" borderId="4" xfId="2" applyNumberFormat="1" applyFont="1" applyFill="1" applyBorder="1" applyAlignment="1"/>
    <xf numFmtId="169" fontId="9" fillId="0" borderId="5" xfId="2" applyNumberFormat="1" applyFont="1" applyFill="1" applyBorder="1" applyAlignment="1"/>
    <xf numFmtId="169" fontId="9" fillId="0" borderId="10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B22" sqref="B22"/>
    </sheetView>
  </sheetViews>
  <sheetFormatPr defaultRowHeight="12.75"/>
  <cols>
    <col min="2" max="2" width="17.7109375" customWidth="1"/>
    <col min="4" max="4" width="12.7109375" bestFit="1" customWidth="1"/>
    <col min="6" max="15" width="12.5703125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29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5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5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41</v>
      </c>
      <c r="C8" s="129" t="s">
        <v>30</v>
      </c>
      <c r="D8" s="130" t="s">
        <v>43</v>
      </c>
      <c r="E8" s="5"/>
      <c r="F8" s="140">
        <v>101.82396778516615</v>
      </c>
      <c r="G8" s="132">
        <v>6.4399131719347125</v>
      </c>
      <c r="H8" s="141">
        <v>117.6053524199943</v>
      </c>
      <c r="I8" s="141">
        <v>7.4380155734795448</v>
      </c>
      <c r="J8" s="133">
        <v>170</v>
      </c>
      <c r="K8" s="141">
        <v>-98</v>
      </c>
      <c r="L8" s="141">
        <v>66</v>
      </c>
      <c r="M8" s="141">
        <v>-56</v>
      </c>
      <c r="N8" s="141">
        <v>15.454545454545455</v>
      </c>
      <c r="O8" s="142">
        <v>-14</v>
      </c>
    </row>
    <row r="9" spans="2:15">
      <c r="B9" s="89" t="s">
        <v>34</v>
      </c>
      <c r="C9" s="65" t="s">
        <v>30</v>
      </c>
      <c r="D9" s="90" t="s">
        <v>35</v>
      </c>
      <c r="E9" s="5"/>
      <c r="F9" s="91">
        <v>917.16361593235024</v>
      </c>
      <c r="G9" s="47">
        <v>58.006520267642451</v>
      </c>
      <c r="H9" s="76">
        <v>626.11144035271366</v>
      </c>
      <c r="I9" s="76">
        <v>39.598764412064661</v>
      </c>
      <c r="J9" s="76">
        <v>1529.7775271993657</v>
      </c>
      <c r="K9" s="76">
        <v>-1420.8002908024655</v>
      </c>
      <c r="L9" s="76">
        <v>277</v>
      </c>
      <c r="M9" s="76">
        <v>-222</v>
      </c>
      <c r="N9" s="76">
        <v>28.32921346665492</v>
      </c>
      <c r="O9" s="124">
        <v>-39.466674744512929</v>
      </c>
    </row>
    <row r="10" spans="2:15">
      <c r="B10" s="89" t="s">
        <v>32</v>
      </c>
      <c r="C10" s="65" t="s">
        <v>30</v>
      </c>
      <c r="D10" s="90" t="s">
        <v>33</v>
      </c>
      <c r="E10" s="5"/>
      <c r="F10" s="125">
        <v>21468.458596497072</v>
      </c>
      <c r="G10" s="47">
        <v>1357.7845403590497</v>
      </c>
      <c r="H10" s="126">
        <v>15635.038155322078</v>
      </c>
      <c r="I10" s="126">
        <v>988.84663748910475</v>
      </c>
      <c r="J10" s="76">
        <v>86777.580834199995</v>
      </c>
      <c r="K10" s="126">
        <v>-42014.894260200002</v>
      </c>
      <c r="L10" s="126">
        <v>4067.2788656999992</v>
      </c>
      <c r="M10" s="126">
        <v>-2706</v>
      </c>
      <c r="N10" s="126">
        <v>774.79982887678568</v>
      </c>
      <c r="O10" s="127">
        <v>-560.19859013600001</v>
      </c>
    </row>
    <row r="11" spans="2:15">
      <c r="B11" s="89" t="s">
        <v>41</v>
      </c>
      <c r="C11" s="65" t="s">
        <v>30</v>
      </c>
      <c r="D11" s="90" t="s">
        <v>42</v>
      </c>
      <c r="E11" s="5"/>
      <c r="F11" s="91">
        <v>31089.277731257273</v>
      </c>
      <c r="G11" s="47">
        <v>1966.258568806503</v>
      </c>
      <c r="H11" s="76">
        <v>21798.07954851857</v>
      </c>
      <c r="I11" s="76">
        <v>1378.6315998170701</v>
      </c>
      <c r="J11" s="76">
        <v>95569.711139499967</v>
      </c>
      <c r="K11" s="76">
        <v>-53499.881668599999</v>
      </c>
      <c r="L11" s="76">
        <v>4910.9184279000001</v>
      </c>
      <c r="M11" s="76">
        <v>-6279</v>
      </c>
      <c r="N11" s="76">
        <v>853.30099231696397</v>
      </c>
      <c r="O11" s="124">
        <v>-713.33175558133337</v>
      </c>
    </row>
    <row r="12" spans="2:15">
      <c r="B12" s="89" t="s">
        <v>39</v>
      </c>
      <c r="C12" s="65" t="s">
        <v>30</v>
      </c>
      <c r="D12" s="90" t="s">
        <v>40</v>
      </c>
      <c r="E12" s="5"/>
      <c r="F12" s="125">
        <v>2942.1010444395502</v>
      </c>
      <c r="G12" s="47">
        <v>186.07480813578491</v>
      </c>
      <c r="H12" s="126">
        <v>2793.2570536968055</v>
      </c>
      <c r="I12" s="126">
        <v>176.6610876002631</v>
      </c>
      <c r="J12" s="76">
        <v>10718.624322573616</v>
      </c>
      <c r="K12" s="126">
        <v>-7552.0265049854606</v>
      </c>
      <c r="L12" s="126">
        <v>563.63908744999981</v>
      </c>
      <c r="M12" s="126">
        <v>-1287.0068752000002</v>
      </c>
      <c r="N12" s="126">
        <v>100.17405908947305</v>
      </c>
      <c r="O12" s="127">
        <v>-94.400331312318258</v>
      </c>
    </row>
    <row r="13" spans="2:15" ht="13.5" thickBot="1">
      <c r="B13" s="105" t="s">
        <v>37</v>
      </c>
      <c r="C13" s="106" t="s">
        <v>30</v>
      </c>
      <c r="D13" s="107" t="s">
        <v>38</v>
      </c>
      <c r="E13" s="5"/>
      <c r="F13" s="143">
        <v>27410.929078187015</v>
      </c>
      <c r="G13" s="136">
        <v>1733.6193733682126</v>
      </c>
      <c r="H13" s="138">
        <v>20578.870247407776</v>
      </c>
      <c r="I13" s="138">
        <v>1301.5220330976269</v>
      </c>
      <c r="J13" s="138">
        <v>96108.685428737357</v>
      </c>
      <c r="K13" s="138">
        <v>-43162.019531523314</v>
      </c>
      <c r="L13" s="138">
        <v>6780</v>
      </c>
      <c r="M13" s="138">
        <v>-7655</v>
      </c>
      <c r="N13" s="138">
        <v>828.52315024773588</v>
      </c>
      <c r="O13" s="144">
        <v>-607.91576804962415</v>
      </c>
    </row>
  </sheetData>
  <phoneticPr fontId="7" type="noConversion"/>
  <pageMargins left="0.75" right="0.75" top="1" bottom="1" header="0.5" footer="0.5"/>
  <pageSetup scale="6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D30" sqref="D30"/>
    </sheetView>
  </sheetViews>
  <sheetFormatPr defaultColWidth="5.28515625" defaultRowHeight="12.75"/>
  <cols>
    <col min="1" max="1" width="5.28515625" customWidth="1"/>
    <col min="2" max="2" width="20.5703125" customWidth="1"/>
    <col min="3" max="3" width="4.7109375" bestFit="1" customWidth="1"/>
    <col min="4" max="4" width="13.85546875" bestFit="1" customWidth="1"/>
    <col min="5" max="5" width="5.28515625" customWidth="1"/>
    <col min="6" max="6" width="12.140625" bestFit="1" customWidth="1"/>
    <col min="7" max="7" width="11.42578125" bestFit="1" customWidth="1"/>
    <col min="8" max="8" width="12.140625" bestFit="1" customWidth="1"/>
    <col min="9" max="9" width="10.42578125" bestFit="1" customWidth="1"/>
    <col min="10" max="11" width="11.5703125" bestFit="1" customWidth="1"/>
    <col min="12" max="12" width="9.7109375" bestFit="1" customWidth="1"/>
    <col min="13" max="13" width="10" bestFit="1" customWidth="1"/>
    <col min="14" max="14" width="8" bestFit="1" customWidth="1"/>
    <col min="15" max="15" width="8.7109375" bestFit="1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45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5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5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34</v>
      </c>
      <c r="C8" s="129" t="s">
        <v>30</v>
      </c>
      <c r="D8" s="130" t="s">
        <v>35</v>
      </c>
      <c r="E8" s="5"/>
      <c r="F8" s="131">
        <v>56.855926134359407</v>
      </c>
      <c r="G8" s="132">
        <v>3.5958845012573657</v>
      </c>
      <c r="H8" s="133">
        <v>252.84007707474581</v>
      </c>
      <c r="I8" s="133">
        <v>15.991010546574397</v>
      </c>
      <c r="J8" s="133">
        <v>131</v>
      </c>
      <c r="K8" s="133">
        <v>-45</v>
      </c>
      <c r="L8" s="133">
        <v>47</v>
      </c>
      <c r="M8" s="133">
        <v>-34</v>
      </c>
      <c r="N8" s="133">
        <v>10.076923076923077</v>
      </c>
      <c r="O8" s="134">
        <v>-11.25</v>
      </c>
    </row>
    <row r="9" spans="2:15">
      <c r="B9" s="89" t="s">
        <v>32</v>
      </c>
      <c r="C9" s="65" t="s">
        <v>30</v>
      </c>
      <c r="D9" s="90" t="s">
        <v>33</v>
      </c>
      <c r="E9" s="5"/>
      <c r="F9" s="125">
        <v>16139.252594567148</v>
      </c>
      <c r="G9" s="47">
        <v>1020.7359586322849</v>
      </c>
      <c r="H9" s="126">
        <v>10719.673784483912</v>
      </c>
      <c r="I9" s="126">
        <v>677.97169865932199</v>
      </c>
      <c r="J9" s="76">
        <v>8187</v>
      </c>
      <c r="K9" s="126">
        <v>-2188</v>
      </c>
      <c r="L9" s="126">
        <v>1503</v>
      </c>
      <c r="M9" s="126">
        <v>-1162</v>
      </c>
      <c r="N9" s="126">
        <v>629.76923076923072</v>
      </c>
      <c r="O9" s="127">
        <v>-437.6</v>
      </c>
    </row>
    <row r="10" spans="2:15">
      <c r="B10" s="89" t="s">
        <v>41</v>
      </c>
      <c r="C10" s="65" t="s">
        <v>30</v>
      </c>
      <c r="D10" s="90" t="s">
        <v>42</v>
      </c>
      <c r="E10" s="5"/>
      <c r="F10" s="91">
        <v>29026.738336020378</v>
      </c>
      <c r="G10" s="47">
        <v>1835.8121237510065</v>
      </c>
      <c r="H10" s="76">
        <v>19216.625937409008</v>
      </c>
      <c r="I10" s="76">
        <v>1215.3661381136149</v>
      </c>
      <c r="J10" s="76">
        <v>9363</v>
      </c>
      <c r="K10" s="76">
        <v>-3199</v>
      </c>
      <c r="L10" s="76">
        <v>3897</v>
      </c>
      <c r="M10" s="76">
        <v>-1240</v>
      </c>
      <c r="N10" s="76">
        <v>936.3</v>
      </c>
      <c r="O10" s="124">
        <v>-399.875</v>
      </c>
    </row>
    <row r="11" spans="2:15">
      <c r="B11" s="89" t="s">
        <v>39</v>
      </c>
      <c r="C11" s="65" t="s">
        <v>30</v>
      </c>
      <c r="D11" s="90" t="s">
        <v>40</v>
      </c>
      <c r="E11" s="5"/>
      <c r="F11" s="125">
        <v>2671.0648183557119</v>
      </c>
      <c r="G11" s="47">
        <v>168.93297207895955</v>
      </c>
      <c r="H11" s="126">
        <v>1328.9117863679712</v>
      </c>
      <c r="I11" s="126">
        <v>84.047761087317781</v>
      </c>
      <c r="J11" s="76">
        <v>457</v>
      </c>
      <c r="K11" s="126">
        <v>-465</v>
      </c>
      <c r="L11" s="126">
        <v>88</v>
      </c>
      <c r="M11" s="126">
        <v>-288</v>
      </c>
      <c r="N11" s="126">
        <v>41.545454545454547</v>
      </c>
      <c r="O11" s="127">
        <v>-66.428571428571431</v>
      </c>
    </row>
    <row r="12" spans="2:15">
      <c r="B12" s="89" t="s">
        <v>37</v>
      </c>
      <c r="C12" s="65" t="s">
        <v>30</v>
      </c>
      <c r="D12" s="90" t="s">
        <v>38</v>
      </c>
      <c r="E12" s="5"/>
      <c r="F12" s="91">
        <v>11954.497266400929</v>
      </c>
      <c r="G12" s="47">
        <v>756.06879288167238</v>
      </c>
      <c r="H12" s="76">
        <v>7270.540656506123</v>
      </c>
      <c r="I12" s="76">
        <v>459.82936590830514</v>
      </c>
      <c r="J12" s="76">
        <v>4737</v>
      </c>
      <c r="K12" s="76">
        <v>-527</v>
      </c>
      <c r="L12" s="76">
        <v>1811</v>
      </c>
      <c r="M12" s="76">
        <v>-235</v>
      </c>
      <c r="N12" s="76">
        <v>394.75</v>
      </c>
      <c r="O12" s="124">
        <v>-87.833333333333329</v>
      </c>
    </row>
    <row r="13" spans="2:15" ht="13.5" thickBot="1">
      <c r="B13" s="105" t="s">
        <v>41</v>
      </c>
      <c r="C13" s="106" t="s">
        <v>30</v>
      </c>
      <c r="D13" s="107" t="s">
        <v>43</v>
      </c>
      <c r="E13" s="5"/>
      <c r="F13" s="135">
        <v>326.81030023532264</v>
      </c>
      <c r="G13" s="136">
        <v>20.669298230941632</v>
      </c>
      <c r="H13" s="137">
        <v>372.58262232358118</v>
      </c>
      <c r="I13" s="137">
        <v>23.564194062816266</v>
      </c>
      <c r="J13" s="138">
        <v>143</v>
      </c>
      <c r="K13" s="137">
        <v>-94</v>
      </c>
      <c r="L13" s="137">
        <v>66</v>
      </c>
      <c r="M13" s="137">
        <v>-56</v>
      </c>
      <c r="N13" s="137">
        <v>14.3</v>
      </c>
      <c r="O13" s="139">
        <v>-15.666666666666666</v>
      </c>
    </row>
  </sheetData>
  <phoneticPr fontId="7" type="noConversion"/>
  <pageMargins left="0.75" right="0.75" top="1" bottom="1" header="0.5" footer="0.5"/>
  <pageSetup scale="78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5"/>
  <sheetViews>
    <sheetView topLeftCell="E1" zoomScale="66" zoomScaleNormal="75" workbookViewId="0">
      <pane ySplit="7" topLeftCell="A8" activePane="bottomLeft" state="frozen"/>
      <selection activeCell="Y46" sqref="Y46"/>
      <selection pane="bottomLeft" activeCell="Z17" sqref="Z17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29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/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37</v>
      </c>
      <c r="C14" s="129" t="s">
        <v>30</v>
      </c>
      <c r="D14" s="130" t="s">
        <v>38</v>
      </c>
      <c r="E14" s="45"/>
      <c r="F14" s="131">
        <v>52946.665897214058</v>
      </c>
      <c r="G14" s="149">
        <v>4.3201631084063913E-2</v>
      </c>
      <c r="H14" s="150">
        <v>2.2333874041151125</v>
      </c>
      <c r="I14" s="151">
        <v>2.2266957494550161</v>
      </c>
      <c r="J14" s="152">
        <v>2.9748583378150726</v>
      </c>
      <c r="K14" s="151">
        <v>0.69008543796888866</v>
      </c>
      <c r="L14" s="151"/>
      <c r="M14" s="151">
        <v>0.19027728098760255</v>
      </c>
      <c r="N14" s="151">
        <v>0.80972271901239745</v>
      </c>
      <c r="O14" s="151">
        <v>0.6203208556149733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1.55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1</v>
      </c>
      <c r="W14" s="147">
        <f t="shared" ref="W14:Z19" si="3">RANK(H$14:H$19,H$14:H$19,0)</f>
        <v>2</v>
      </c>
      <c r="X14" s="147">
        <f t="shared" si="3"/>
        <v>1</v>
      </c>
      <c r="Y14" s="147">
        <f t="shared" si="3"/>
        <v>2</v>
      </c>
      <c r="Z14" s="147">
        <f t="shared" si="3"/>
        <v>1</v>
      </c>
      <c r="AA14" s="147">
        <f t="shared" ref="AA14:AB19" si="4">RANK(N$14:N$19,N$14:N$19,0)</f>
        <v>4</v>
      </c>
      <c r="AB14" s="148">
        <f t="shared" si="4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32</v>
      </c>
      <c r="C15" s="65" t="s">
        <v>30</v>
      </c>
      <c r="D15" s="90" t="s">
        <v>33</v>
      </c>
      <c r="E15" s="45"/>
      <c r="F15" s="91">
        <v>44762.686574000007</v>
      </c>
      <c r="G15" s="92">
        <v>3.6523944216915891E-2</v>
      </c>
      <c r="H15" s="93">
        <v>2.4108183108901735</v>
      </c>
      <c r="I15" s="6">
        <v>2.0654004338743017</v>
      </c>
      <c r="J15" s="94">
        <v>3.3102927269419582</v>
      </c>
      <c r="K15" s="6">
        <v>0.67377834590565422</v>
      </c>
      <c r="L15" s="6"/>
      <c r="M15" s="6">
        <v>0.16528923182228605</v>
      </c>
      <c r="N15" s="6">
        <v>0.83471076817771395</v>
      </c>
      <c r="O15" s="6">
        <v>0.59893048128342241</v>
      </c>
      <c r="P15" s="95" t="s">
        <v>31</v>
      </c>
      <c r="Q15" s="85"/>
      <c r="R15" s="45"/>
      <c r="S15" s="86">
        <f t="shared" si="0"/>
        <v>1.65</v>
      </c>
      <c r="T15" s="96">
        <f>RANK($S$14:$S$19,$S$14:$S$19,1)</f>
        <v>2</v>
      </c>
      <c r="U15" s="45"/>
      <c r="V15" s="97">
        <f t="shared" si="2"/>
        <v>2</v>
      </c>
      <c r="W15" s="98">
        <f t="shared" si="3"/>
        <v>1</v>
      </c>
      <c r="X15" s="98">
        <f t="shared" si="3"/>
        <v>2</v>
      </c>
      <c r="Y15" s="98">
        <f t="shared" si="3"/>
        <v>1</v>
      </c>
      <c r="Z15" s="98">
        <f t="shared" si="3"/>
        <v>2</v>
      </c>
      <c r="AA15" s="98">
        <f t="shared" si="4"/>
        <v>3</v>
      </c>
      <c r="AB15" s="99">
        <f t="shared" si="4"/>
        <v>2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42069.829470899975</v>
      </c>
      <c r="G16" s="92">
        <v>3.4326717684161727E-2</v>
      </c>
      <c r="H16" s="93">
        <v>1.5646215949346751</v>
      </c>
      <c r="I16" s="6">
        <v>1.786353691985668</v>
      </c>
      <c r="J16" s="94">
        <v>2.2315248093749016</v>
      </c>
      <c r="K16" s="6">
        <v>0.64110801766614212</v>
      </c>
      <c r="L16" s="6"/>
      <c r="M16" s="6">
        <v>0.13298522755541897</v>
      </c>
      <c r="N16" s="6">
        <v>0.86701477244458103</v>
      </c>
      <c r="O16" s="6">
        <v>0.59893048128342241</v>
      </c>
      <c r="P16" s="95" t="s">
        <v>31</v>
      </c>
      <c r="Q16" s="85"/>
      <c r="R16" s="45"/>
      <c r="S16" s="86">
        <f t="shared" si="0"/>
        <v>2.8999999999999995</v>
      </c>
      <c r="T16" s="96">
        <f t="shared" si="1"/>
        <v>3</v>
      </c>
      <c r="U16" s="45"/>
      <c r="V16" s="97">
        <f>RANK(F$14:F$19,F$14:F$19,0)</f>
        <v>3</v>
      </c>
      <c r="W16" s="98">
        <f>RANK(H$14:H$19,H$14:H$19,0)</f>
        <v>3</v>
      </c>
      <c r="X16" s="98">
        <f t="shared" si="3"/>
        <v>3</v>
      </c>
      <c r="Y16" s="98">
        <f t="shared" si="3"/>
        <v>3</v>
      </c>
      <c r="Z16" s="98">
        <f t="shared" si="3"/>
        <v>3</v>
      </c>
      <c r="AA16" s="98">
        <f t="shared" si="4"/>
        <v>2</v>
      </c>
      <c r="AB16" s="99">
        <f t="shared" si="4"/>
        <v>2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39</v>
      </c>
      <c r="C17" s="65" t="s">
        <v>30</v>
      </c>
      <c r="D17" s="90" t="s">
        <v>40</v>
      </c>
      <c r="E17" s="45"/>
      <c r="F17" s="91">
        <v>3166.5978175881573</v>
      </c>
      <c r="G17" s="92">
        <v>2.5837734706963622E-3</v>
      </c>
      <c r="H17" s="93">
        <v>1.2444702673634198</v>
      </c>
      <c r="I17" s="6">
        <v>1.4193043834655148</v>
      </c>
      <c r="J17" s="94">
        <v>1.310784221788027</v>
      </c>
      <c r="K17" s="6">
        <v>0.5866580464887361</v>
      </c>
      <c r="L17" s="6"/>
      <c r="M17" s="6">
        <v>0.35970401619554404</v>
      </c>
      <c r="N17" s="6">
        <v>0.64029598380445596</v>
      </c>
      <c r="O17" s="6">
        <v>0.57219251336898391</v>
      </c>
      <c r="P17" s="95" t="s">
        <v>31</v>
      </c>
      <c r="Q17" s="85"/>
      <c r="R17" s="45"/>
      <c r="S17" s="86">
        <f t="shared" si="0"/>
        <v>4.25</v>
      </c>
      <c r="T17" s="96">
        <f t="shared" si="1"/>
        <v>4</v>
      </c>
      <c r="U17" s="45"/>
      <c r="V17" s="97">
        <f t="shared" si="2"/>
        <v>4</v>
      </c>
      <c r="W17" s="98">
        <f t="shared" si="3"/>
        <v>4</v>
      </c>
      <c r="X17" s="98">
        <f t="shared" si="3"/>
        <v>5</v>
      </c>
      <c r="Y17" s="98">
        <f t="shared" si="3"/>
        <v>4</v>
      </c>
      <c r="Z17" s="98">
        <f t="shared" si="3"/>
        <v>5</v>
      </c>
      <c r="AA17" s="98">
        <f t="shared" si="4"/>
        <v>5</v>
      </c>
      <c r="AB17" s="99">
        <f t="shared" si="4"/>
        <v>4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72</v>
      </c>
      <c r="G18" s="92">
        <v>5.8748126729850817E-5</v>
      </c>
      <c r="H18" s="93">
        <v>0.8175826774592293</v>
      </c>
      <c r="I18" s="6">
        <v>1.7346938775510203</v>
      </c>
      <c r="J18" s="94">
        <v>0.70787179748432127</v>
      </c>
      <c r="K18" s="6">
        <v>0.63432835820895528</v>
      </c>
      <c r="L18" s="6"/>
      <c r="M18" s="6">
        <v>0.47367133137481721</v>
      </c>
      <c r="N18" s="6">
        <v>0.52632866862518279</v>
      </c>
      <c r="O18" s="6">
        <v>5.8823529411764705E-2</v>
      </c>
      <c r="P18" s="95" t="s">
        <v>31</v>
      </c>
      <c r="Q18" s="85"/>
      <c r="R18" s="45"/>
      <c r="S18" s="86">
        <f t="shared" si="0"/>
        <v>5.1999999999999993</v>
      </c>
      <c r="T18" s="96">
        <f t="shared" si="1"/>
        <v>5</v>
      </c>
      <c r="U18" s="45"/>
      <c r="V18" s="97">
        <f t="shared" si="2"/>
        <v>6</v>
      </c>
      <c r="W18" s="98">
        <f t="shared" si="3"/>
        <v>5</v>
      </c>
      <c r="X18" s="98">
        <f t="shared" si="3"/>
        <v>4</v>
      </c>
      <c r="Y18" s="98">
        <f t="shared" si="3"/>
        <v>5</v>
      </c>
      <c r="Z18" s="98">
        <f t="shared" si="3"/>
        <v>4</v>
      </c>
      <c r="AA18" s="98">
        <f t="shared" si="4"/>
        <v>6</v>
      </c>
      <c r="AB18" s="99">
        <f t="shared" si="4"/>
        <v>6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34</v>
      </c>
      <c r="C19" s="65" t="s">
        <v>30</v>
      </c>
      <c r="D19" s="90" t="s">
        <v>35</v>
      </c>
      <c r="E19" s="45"/>
      <c r="F19" s="91">
        <v>108.97723639690025</v>
      </c>
      <c r="G19" s="92">
        <v>8.8919562423805655E-5</v>
      </c>
      <c r="H19" s="93">
        <v>0.13738463791128483</v>
      </c>
      <c r="I19" s="6">
        <v>1.0767013049633809</v>
      </c>
      <c r="J19" s="94">
        <v>0.2012488243455309</v>
      </c>
      <c r="K19" s="6">
        <v>0.51846710087292336</v>
      </c>
      <c r="L19" s="6"/>
      <c r="M19" s="6">
        <v>0.10950952953453874</v>
      </c>
      <c r="N19" s="6">
        <v>0.89049047046546126</v>
      </c>
      <c r="O19" s="6">
        <v>0.28877005347593582</v>
      </c>
      <c r="P19" s="95" t="s">
        <v>31</v>
      </c>
      <c r="Q19" s="85"/>
      <c r="R19" s="45"/>
      <c r="S19" s="86">
        <f t="shared" si="0"/>
        <v>5.3999999999999995</v>
      </c>
      <c r="T19" s="96">
        <f t="shared" si="1"/>
        <v>6</v>
      </c>
      <c r="U19" s="45"/>
      <c r="V19" s="97">
        <f t="shared" si="2"/>
        <v>5</v>
      </c>
      <c r="W19" s="98">
        <f t="shared" si="3"/>
        <v>6</v>
      </c>
      <c r="X19" s="98">
        <f t="shared" si="3"/>
        <v>6</v>
      </c>
      <c r="Y19" s="98">
        <f t="shared" si="3"/>
        <v>6</v>
      </c>
      <c r="Z19" s="98">
        <f t="shared" si="3"/>
        <v>6</v>
      </c>
      <c r="AA19" s="98">
        <f t="shared" si="4"/>
        <v>1</v>
      </c>
      <c r="AB19" s="99">
        <f t="shared" si="4"/>
        <v>5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118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118"/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1" manualBreakCount="1">
    <brk id="49" min="1" max="2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6"/>
  <sheetViews>
    <sheetView tabSelected="1" topLeftCell="J1" zoomScale="66" zoomScaleNormal="75" workbookViewId="0">
      <pane ySplit="7" topLeftCell="A8" activePane="bottomLeft" state="frozen"/>
      <selection activeCell="Y46" sqref="Y46"/>
      <selection pane="bottomLeft" activeCell="V39" sqref="U39:V39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45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1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32</v>
      </c>
      <c r="C14" s="129" t="s">
        <v>30</v>
      </c>
      <c r="D14" s="130" t="s">
        <v>33</v>
      </c>
      <c r="E14" s="45"/>
      <c r="F14" s="131">
        <v>5999</v>
      </c>
      <c r="G14" s="149">
        <v>1.296596084059368E-2</v>
      </c>
      <c r="H14" s="150">
        <v>1.3852533048873203</v>
      </c>
      <c r="I14" s="151">
        <v>3.7417733089579523</v>
      </c>
      <c r="J14" s="152">
        <v>2.0856001259474666</v>
      </c>
      <c r="K14" s="151">
        <v>0.78910843373493977</v>
      </c>
      <c r="L14" s="151"/>
      <c r="M14" s="151">
        <v>8.4757988030432774E-2</v>
      </c>
      <c r="N14" s="151">
        <v>0.91524201196956723</v>
      </c>
      <c r="O14" s="151">
        <v>0.72222222222222221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2.0499999999999998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2</v>
      </c>
      <c r="W14" s="147">
        <f t="shared" ref="W14:W19" si="3">RANK(H$14:H$19,H$14:H$19,0)</f>
        <v>2</v>
      </c>
      <c r="X14" s="147">
        <f t="shared" ref="X14:Z19" si="4">RANK(I$14:I$19,I$14:I$19,0)</f>
        <v>2</v>
      </c>
      <c r="Y14" s="147">
        <f t="shared" si="4"/>
        <v>2</v>
      </c>
      <c r="Z14" s="147">
        <f t="shared" si="4"/>
        <v>2</v>
      </c>
      <c r="AA14" s="147">
        <f t="shared" ref="AA14:AB19" si="5">RANK(N$14:N$19,N$14:N$19,0)</f>
        <v>4</v>
      </c>
      <c r="AB14" s="148">
        <f t="shared" si="5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37</v>
      </c>
      <c r="C15" s="65" t="s">
        <v>30</v>
      </c>
      <c r="D15" s="90" t="s">
        <v>38</v>
      </c>
      <c r="E15" s="45"/>
      <c r="F15" s="91">
        <v>4210</v>
      </c>
      <c r="G15" s="92">
        <v>9.0992990729953978E-3</v>
      </c>
      <c r="H15" s="93">
        <v>1.312455328943092</v>
      </c>
      <c r="I15" s="6">
        <v>8.988614800759013</v>
      </c>
      <c r="J15" s="94">
        <v>2.1579885710539815</v>
      </c>
      <c r="K15" s="6">
        <v>0.89988601823708203</v>
      </c>
      <c r="L15" s="6"/>
      <c r="M15" s="6">
        <v>4.6338589494387961E-4</v>
      </c>
      <c r="N15" s="6">
        <v>0.99953661410505612</v>
      </c>
      <c r="O15" s="6">
        <v>0.66666666666666663</v>
      </c>
      <c r="P15" s="95" t="s">
        <v>31</v>
      </c>
      <c r="Q15" s="85"/>
      <c r="R15" s="45"/>
      <c r="S15" s="86">
        <f t="shared" si="0"/>
        <v>2.35</v>
      </c>
      <c r="T15" s="96">
        <f>RANK($S$14:$S$19,$S$14:$S$19,1)</f>
        <v>2</v>
      </c>
      <c r="U15" s="45"/>
      <c r="V15" s="97">
        <f t="shared" si="2"/>
        <v>3</v>
      </c>
      <c r="W15" s="98">
        <f t="shared" si="3"/>
        <v>3</v>
      </c>
      <c r="X15" s="98">
        <f t="shared" si="4"/>
        <v>1</v>
      </c>
      <c r="Y15" s="98">
        <f t="shared" si="4"/>
        <v>1</v>
      </c>
      <c r="Z15" s="98">
        <f t="shared" si="4"/>
        <v>1</v>
      </c>
      <c r="AA15" s="98">
        <f t="shared" si="5"/>
        <v>2</v>
      </c>
      <c r="AB15" s="99">
        <f t="shared" si="5"/>
        <v>3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6164</v>
      </c>
      <c r="G16" s="92">
        <v>1.3322584200936731E-2</v>
      </c>
      <c r="H16" s="93">
        <v>0.79140382301724799</v>
      </c>
      <c r="I16" s="6">
        <v>2.9268521412941544</v>
      </c>
      <c r="J16" s="94">
        <v>1.195416498383751</v>
      </c>
      <c r="K16" s="6">
        <v>0.74534309823276546</v>
      </c>
      <c r="L16" s="6"/>
      <c r="M16" s="6">
        <v>8.1762131583786535E-2</v>
      </c>
      <c r="N16" s="6">
        <v>0.91823786841621347</v>
      </c>
      <c r="O16" s="6">
        <v>0.55555555555555558</v>
      </c>
      <c r="P16" s="95" t="s">
        <v>31</v>
      </c>
      <c r="Q16" s="85"/>
      <c r="R16" s="45"/>
      <c r="S16" s="86">
        <f t="shared" si="0"/>
        <v>2.9</v>
      </c>
      <c r="T16" s="96">
        <f t="shared" si="1"/>
        <v>3</v>
      </c>
      <c r="U16" s="45"/>
      <c r="V16" s="97">
        <f t="shared" si="2"/>
        <v>1</v>
      </c>
      <c r="W16" s="98">
        <f>RANK(H$14:H$19,H$14:H$19,0)</f>
        <v>4</v>
      </c>
      <c r="X16" s="98">
        <f t="shared" si="4"/>
        <v>3</v>
      </c>
      <c r="Y16" s="98">
        <f t="shared" si="4"/>
        <v>4</v>
      </c>
      <c r="Z16" s="98">
        <f t="shared" si="4"/>
        <v>3</v>
      </c>
      <c r="AA16" s="98">
        <f t="shared" si="5"/>
        <v>3</v>
      </c>
      <c r="AB16" s="99">
        <f t="shared" si="5"/>
        <v>5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34</v>
      </c>
      <c r="C17" s="65" t="s">
        <v>30</v>
      </c>
      <c r="D17" s="90" t="s">
        <v>35</v>
      </c>
      <c r="E17" s="45"/>
      <c r="F17" s="91">
        <v>86</v>
      </c>
      <c r="G17" s="92">
        <v>1.8587641811819579E-4</v>
      </c>
      <c r="H17" s="93">
        <v>5.6371094196508418</v>
      </c>
      <c r="I17" s="6">
        <v>2.911111111111111</v>
      </c>
      <c r="J17" s="94">
        <v>1.2676118457289554</v>
      </c>
      <c r="K17" s="6">
        <v>0.74431818181818177</v>
      </c>
      <c r="L17" s="6"/>
      <c r="M17" s="6">
        <v>0.86330144560196409</v>
      </c>
      <c r="N17" s="6">
        <v>0.13669855439803585</v>
      </c>
      <c r="O17" s="6">
        <v>0.72222222222222221</v>
      </c>
      <c r="P17" s="95" t="s">
        <v>31</v>
      </c>
      <c r="Q17" s="85"/>
      <c r="R17" s="45"/>
      <c r="S17" s="86">
        <f t="shared" si="0"/>
        <v>2.95</v>
      </c>
      <c r="T17" s="96">
        <f t="shared" si="1"/>
        <v>4</v>
      </c>
      <c r="U17" s="45"/>
      <c r="V17" s="97">
        <f t="shared" si="2"/>
        <v>4</v>
      </c>
      <c r="W17" s="98">
        <f t="shared" si="3"/>
        <v>1</v>
      </c>
      <c r="X17" s="98">
        <f t="shared" si="4"/>
        <v>4</v>
      </c>
      <c r="Y17" s="98">
        <f t="shared" si="4"/>
        <v>3</v>
      </c>
      <c r="Z17" s="98">
        <f t="shared" si="4"/>
        <v>4</v>
      </c>
      <c r="AA17" s="98">
        <f t="shared" si="5"/>
        <v>6</v>
      </c>
      <c r="AB17" s="99">
        <f t="shared" si="5"/>
        <v>1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49</v>
      </c>
      <c r="G18" s="92">
        <v>1.0590633125339063E-4</v>
      </c>
      <c r="H18" s="93">
        <v>0.55877130565037669</v>
      </c>
      <c r="I18" s="6">
        <v>1.5212765957446808</v>
      </c>
      <c r="J18" s="94">
        <v>0.49012543049817142</v>
      </c>
      <c r="K18" s="6">
        <v>0.6033755274261603</v>
      </c>
      <c r="L18" s="6"/>
      <c r="M18" s="6">
        <v>0.46677900787747373</v>
      </c>
      <c r="N18" s="6">
        <v>0.53322099212252627</v>
      </c>
      <c r="O18" s="6">
        <v>0.55555555555555558</v>
      </c>
      <c r="P18" s="95" t="s">
        <v>31</v>
      </c>
      <c r="Q18" s="85"/>
      <c r="R18" s="45"/>
      <c r="S18" s="86">
        <f t="shared" si="0"/>
        <v>5</v>
      </c>
      <c r="T18" s="96">
        <f t="shared" si="1"/>
        <v>5</v>
      </c>
      <c r="U18" s="45"/>
      <c r="V18" s="97">
        <f t="shared" si="2"/>
        <v>5</v>
      </c>
      <c r="W18" s="98">
        <f t="shared" si="3"/>
        <v>5</v>
      </c>
      <c r="X18" s="98">
        <f t="shared" si="4"/>
        <v>5</v>
      </c>
      <c r="Y18" s="98">
        <f t="shared" si="4"/>
        <v>5</v>
      </c>
      <c r="Z18" s="98">
        <f t="shared" si="4"/>
        <v>5</v>
      </c>
      <c r="AA18" s="98">
        <f t="shared" si="5"/>
        <v>5</v>
      </c>
      <c r="AB18" s="99">
        <f t="shared" si="5"/>
        <v>5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39</v>
      </c>
      <c r="C19" s="65" t="s">
        <v>30</v>
      </c>
      <c r="D19" s="90" t="s">
        <v>40</v>
      </c>
      <c r="E19" s="45"/>
      <c r="F19" s="91">
        <v>-8</v>
      </c>
      <c r="G19" s="92">
        <v>-1.7290829592390306E-5</v>
      </c>
      <c r="H19" s="93">
        <v>-1.1161930438794303E-2</v>
      </c>
      <c r="I19" s="6">
        <v>0.98279569892473118</v>
      </c>
      <c r="J19" s="94">
        <v>-2.2435078088578062E-2</v>
      </c>
      <c r="K19" s="6">
        <v>0.49566160520607377</v>
      </c>
      <c r="L19" s="6"/>
      <c r="M19" s="6">
        <v>0.22186259960905486</v>
      </c>
      <c r="N19" s="6">
        <v>1.2218625996090549</v>
      </c>
      <c r="O19" s="6">
        <v>0.61111111111111116</v>
      </c>
      <c r="P19" s="95" t="s">
        <v>36</v>
      </c>
      <c r="Q19" s="85"/>
      <c r="R19" s="45"/>
      <c r="S19" s="86">
        <f t="shared" si="0"/>
        <v>5.6499999999999986</v>
      </c>
      <c r="T19" s="96">
        <f t="shared" si="1"/>
        <v>6</v>
      </c>
      <c r="U19" s="45"/>
      <c r="V19" s="97">
        <f t="shared" si="2"/>
        <v>6</v>
      </c>
      <c r="W19" s="98">
        <f t="shared" si="3"/>
        <v>6</v>
      </c>
      <c r="X19" s="98">
        <f t="shared" si="4"/>
        <v>6</v>
      </c>
      <c r="Y19" s="98">
        <f t="shared" si="4"/>
        <v>6</v>
      </c>
      <c r="Z19" s="98">
        <f t="shared" si="4"/>
        <v>6</v>
      </c>
      <c r="AA19" s="98">
        <f t="shared" si="5"/>
        <v>1</v>
      </c>
      <c r="AB19" s="99">
        <f t="shared" si="5"/>
        <v>4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118"/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2" manualBreakCount="2">
    <brk id="25" max="3" man="1"/>
    <brk id="50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MTD Stats</vt:lpstr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Jan Havlíček</cp:lastModifiedBy>
  <cp:lastPrinted>2001-10-22T14:29:45Z</cp:lastPrinted>
  <dcterms:created xsi:type="dcterms:W3CDTF">2001-10-16T18:50:50Z</dcterms:created>
  <dcterms:modified xsi:type="dcterms:W3CDTF">2023-09-13T17:11:06Z</dcterms:modified>
</cp:coreProperties>
</file>