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618F68-F957-4E77-A5D8-63ADBE11E2D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ales" sheetId="1" r:id="rId1"/>
    <sheet name="Purchase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K16" i="1"/>
  <c r="M16" i="1"/>
  <c r="O16" i="1"/>
  <c r="P16" i="1"/>
  <c r="Q16" i="1"/>
  <c r="K17" i="1"/>
  <c r="M17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</calcChain>
</file>

<file path=xl/sharedStrings.xml><?xml version="1.0" encoding="utf-8"?>
<sst xmlns="http://schemas.openxmlformats.org/spreadsheetml/2006/main" count="100" uniqueCount="37">
  <si>
    <t>Total</t>
  </si>
  <si>
    <t>Total KWH</t>
  </si>
  <si>
    <t># of Customers</t>
  </si>
  <si>
    <t>Credit</t>
  </si>
  <si>
    <t xml:space="preserve">         Other</t>
  </si>
  <si>
    <t xml:space="preserve">           Commercial</t>
  </si>
  <si>
    <t xml:space="preserve">               Residential</t>
  </si>
  <si>
    <t>SALES</t>
  </si>
  <si>
    <t>PURCHASES</t>
  </si>
  <si>
    <t>CEC</t>
  </si>
  <si>
    <t>Number</t>
  </si>
  <si>
    <t>Date</t>
  </si>
  <si>
    <t>Kwh</t>
  </si>
  <si>
    <t>11/99</t>
  </si>
  <si>
    <t>10/99</t>
  </si>
  <si>
    <t xml:space="preserve"> </t>
  </si>
  <si>
    <t>7/99</t>
  </si>
  <si>
    <t>8/99</t>
  </si>
  <si>
    <t>9/99</t>
  </si>
  <si>
    <t>04/00</t>
  </si>
  <si>
    <t>12/99</t>
  </si>
  <si>
    <t>01/00</t>
  </si>
  <si>
    <t>02/00</t>
  </si>
  <si>
    <t>03/00</t>
  </si>
  <si>
    <t>05/00</t>
  </si>
  <si>
    <t>11/00</t>
  </si>
  <si>
    <t>05/01</t>
  </si>
  <si>
    <t>07/01</t>
  </si>
  <si>
    <t>03/01</t>
  </si>
  <si>
    <t>04/01</t>
  </si>
  <si>
    <t>06/01</t>
  </si>
  <si>
    <t>02/01</t>
  </si>
  <si>
    <t>01/01</t>
  </si>
  <si>
    <t>06/00</t>
  </si>
  <si>
    <t>12/00</t>
  </si>
  <si>
    <t>07/00</t>
  </si>
  <si>
    <t>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</si>
</sst>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m/d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Continuous"/>
    </xf>
    <xf numFmtId="44" fontId="0" fillId="0" borderId="0" xfId="2" applyFont="1"/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16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11" xfId="1" applyNumberFormat="1" applyFont="1" applyBorder="1"/>
    <xf numFmtId="49" fontId="0" fillId="0" borderId="0" xfId="2" applyNumberFormat="1" applyFont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/>
    <xf numFmtId="0" fontId="0" fillId="0" borderId="15" xfId="0" applyBorder="1"/>
    <xf numFmtId="167" fontId="0" fillId="0" borderId="0" xfId="1" applyNumberFormat="1" applyFont="1" applyBorder="1"/>
    <xf numFmtId="167" fontId="0" fillId="0" borderId="10" xfId="1" applyNumberFormat="1" applyFont="1" applyBorder="1"/>
    <xf numFmtId="17" fontId="0" fillId="0" borderId="0" xfId="0" applyNumberFormat="1" applyFill="1"/>
    <xf numFmtId="0" fontId="0" fillId="0" borderId="0" xfId="0" applyFill="1"/>
    <xf numFmtId="167" fontId="0" fillId="0" borderId="15" xfId="1" applyNumberFormat="1" applyFont="1" applyBorder="1"/>
    <xf numFmtId="44" fontId="0" fillId="0" borderId="11" xfId="2" applyNumberFormat="1" applyFont="1" applyBorder="1"/>
    <xf numFmtId="167" fontId="0" fillId="0" borderId="15" xfId="1" applyNumberFormat="1" applyFont="1" applyFill="1" applyBorder="1"/>
    <xf numFmtId="167" fontId="0" fillId="0" borderId="0" xfId="1" applyNumberFormat="1" applyFont="1" applyFill="1" applyBorder="1"/>
    <xf numFmtId="44" fontId="0" fillId="0" borderId="11" xfId="2" applyNumberFormat="1" applyFont="1" applyFill="1" applyBorder="1"/>
    <xf numFmtId="167" fontId="0" fillId="0" borderId="14" xfId="1" applyNumberFormat="1" applyFont="1" applyBorder="1"/>
    <xf numFmtId="167" fontId="0" fillId="0" borderId="1" xfId="1" applyNumberFormat="1" applyFont="1" applyBorder="1"/>
    <xf numFmtId="44" fontId="0" fillId="0" borderId="5" xfId="2" applyNumberFormat="1" applyFont="1" applyBorder="1"/>
    <xf numFmtId="44" fontId="0" fillId="0" borderId="11" xfId="2" applyFont="1" applyBorder="1"/>
    <xf numFmtId="44" fontId="0" fillId="0" borderId="11" xfId="2" applyFont="1" applyFill="1" applyBorder="1"/>
    <xf numFmtId="44" fontId="0" fillId="0" borderId="5" xfId="2" applyFont="1" applyBorder="1"/>
    <xf numFmtId="0" fontId="0" fillId="0" borderId="12" xfId="0" applyBorder="1"/>
    <xf numFmtId="167" fontId="0" fillId="0" borderId="2" xfId="0" applyNumberFormat="1" applyBorder="1"/>
    <xf numFmtId="167" fontId="0" fillId="0" borderId="13" xfId="0" applyNumberFormat="1" applyBorder="1"/>
    <xf numFmtId="0" fontId="0" fillId="0" borderId="14" xfId="0" applyBorder="1"/>
    <xf numFmtId="49" fontId="0" fillId="0" borderId="1" xfId="0" applyNumberFormat="1" applyBorder="1" applyAlignment="1">
      <alignment horizontal="center"/>
    </xf>
    <xf numFmtId="167" fontId="0" fillId="0" borderId="5" xfId="1" applyNumberFormat="1" applyFont="1" applyBorder="1"/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F1" workbookViewId="0">
      <selection activeCell="M10" sqref="M10"/>
    </sheetView>
  </sheetViews>
  <sheetFormatPr defaultColWidth="9.28515625" defaultRowHeight="12.75" x14ac:dyDescent="0.2"/>
  <cols>
    <col min="1" max="1" width="7.140625" bestFit="1" customWidth="1"/>
    <col min="2" max="2" width="4.5703125" customWidth="1"/>
    <col min="3" max="3" width="11.5703125" customWidth="1"/>
    <col min="4" max="4" width="14.42578125" bestFit="1" customWidth="1"/>
    <col min="5" max="5" width="15" bestFit="1" customWidth="1"/>
    <col min="6" max="6" width="2" customWidth="1"/>
    <col min="7" max="7" width="10.85546875" bestFit="1" customWidth="1"/>
    <col min="8" max="8" width="14.42578125" bestFit="1" customWidth="1"/>
    <col min="9" max="9" width="12.28515625" bestFit="1" customWidth="1"/>
    <col min="10" max="10" width="2.140625" customWidth="1"/>
    <col min="11" max="11" width="12.28515625" bestFit="1" customWidth="1"/>
    <col min="12" max="12" width="14.42578125" bestFit="1" customWidth="1"/>
    <col min="13" max="13" width="14" bestFit="1" customWidth="1"/>
    <col min="14" max="14" width="2.28515625" customWidth="1"/>
    <col min="15" max="15" width="14" bestFit="1" customWidth="1"/>
    <col min="16" max="16" width="14.42578125" bestFit="1" customWidth="1"/>
    <col min="17" max="17" width="14" bestFit="1" customWidth="1"/>
  </cols>
  <sheetData>
    <row r="1" spans="1:17" ht="15.75" x14ac:dyDescent="0.25">
      <c r="A1" s="15" t="s">
        <v>7</v>
      </c>
    </row>
    <row r="2" spans="1:17" x14ac:dyDescent="0.2">
      <c r="C2" s="2"/>
      <c r="D2" s="2"/>
      <c r="E2" s="3"/>
      <c r="F2" s="2"/>
      <c r="G2" s="2"/>
      <c r="H2" s="2"/>
      <c r="I2" s="3"/>
      <c r="J2" s="2"/>
      <c r="K2" s="2"/>
      <c r="L2" s="2"/>
      <c r="M2" s="3"/>
      <c r="N2" s="2"/>
      <c r="O2" s="2"/>
      <c r="P2" s="2"/>
    </row>
    <row r="3" spans="1:17" x14ac:dyDescent="0.2">
      <c r="C3" s="6" t="s">
        <v>6</v>
      </c>
      <c r="D3" s="7"/>
      <c r="E3" s="8"/>
      <c r="F3" s="4"/>
      <c r="G3" s="6" t="s">
        <v>5</v>
      </c>
      <c r="H3" s="7"/>
      <c r="I3" s="8"/>
      <c r="J3" s="5"/>
      <c r="K3" s="6" t="s">
        <v>4</v>
      </c>
      <c r="L3" s="7"/>
      <c r="M3" s="8"/>
      <c r="N3" s="5"/>
      <c r="O3" s="6" t="s">
        <v>0</v>
      </c>
      <c r="P3" s="7"/>
      <c r="Q3" s="11"/>
    </row>
    <row r="4" spans="1:17" x14ac:dyDescent="0.2">
      <c r="C4" s="9" t="s">
        <v>1</v>
      </c>
      <c r="D4" s="10" t="s">
        <v>2</v>
      </c>
      <c r="E4" s="9" t="s">
        <v>3</v>
      </c>
      <c r="F4" s="2"/>
      <c r="G4" s="9" t="s">
        <v>1</v>
      </c>
      <c r="H4" s="10" t="s">
        <v>2</v>
      </c>
      <c r="I4" s="9" t="s">
        <v>3</v>
      </c>
      <c r="J4" s="2"/>
      <c r="K4" s="9" t="s">
        <v>1</v>
      </c>
      <c r="L4" s="10" t="s">
        <v>2</v>
      </c>
      <c r="M4" s="9" t="s">
        <v>3</v>
      </c>
      <c r="N4" s="2"/>
      <c r="O4" s="9" t="s">
        <v>1</v>
      </c>
      <c r="P4" s="10" t="s">
        <v>2</v>
      </c>
      <c r="Q4" s="9" t="s">
        <v>3</v>
      </c>
    </row>
    <row r="5" spans="1:17" x14ac:dyDescent="0.2">
      <c r="C5" s="20"/>
      <c r="D5" s="21"/>
      <c r="E5" s="22"/>
      <c r="F5" s="2"/>
      <c r="G5" s="20"/>
      <c r="H5" s="21"/>
      <c r="I5" s="22"/>
      <c r="J5" s="2"/>
      <c r="K5" s="20"/>
      <c r="L5" s="21"/>
      <c r="M5" s="22"/>
      <c r="N5" s="2"/>
      <c r="O5" s="20"/>
      <c r="P5" s="21"/>
      <c r="Q5" s="22"/>
    </row>
    <row r="6" spans="1:17" x14ac:dyDescent="0.2">
      <c r="A6" s="1">
        <v>36526</v>
      </c>
      <c r="C6" s="38">
        <v>1126151</v>
      </c>
      <c r="D6" s="34">
        <v>1780</v>
      </c>
      <c r="E6" s="39">
        <v>14076.888000000001</v>
      </c>
      <c r="G6" s="38">
        <v>12793</v>
      </c>
      <c r="H6" s="34">
        <v>12</v>
      </c>
      <c r="I6" s="46">
        <v>159.91300000000001</v>
      </c>
      <c r="K6" s="38">
        <v>340526</v>
      </c>
      <c r="L6" s="34">
        <v>18</v>
      </c>
      <c r="M6" s="46">
        <v>4256.5749999999998</v>
      </c>
      <c r="O6" s="38">
        <f>K6+G6+C6</f>
        <v>1479470</v>
      </c>
      <c r="P6" s="34">
        <f>L6+H6+D6</f>
        <v>1810</v>
      </c>
      <c r="Q6" s="46">
        <f>M6+I6+E6</f>
        <v>18493.376</v>
      </c>
    </row>
    <row r="7" spans="1:17" x14ac:dyDescent="0.2">
      <c r="A7" s="1">
        <v>36557</v>
      </c>
      <c r="C7" s="38">
        <v>1259365</v>
      </c>
      <c r="D7" s="34">
        <v>2059</v>
      </c>
      <c r="E7" s="39">
        <v>15742.063</v>
      </c>
      <c r="G7" s="38">
        <v>10486</v>
      </c>
      <c r="H7" s="34">
        <v>13</v>
      </c>
      <c r="I7" s="46">
        <v>131.07499999999999</v>
      </c>
      <c r="K7" s="38">
        <v>0</v>
      </c>
      <c r="L7" s="34">
        <v>0</v>
      </c>
      <c r="M7" s="46">
        <v>0</v>
      </c>
      <c r="O7" s="38">
        <f t="shared" ref="O7:O23" si="0">K7+G7+C7</f>
        <v>1269851</v>
      </c>
      <c r="P7" s="34">
        <f t="shared" ref="P7:P23" si="1">L7+H7+D7</f>
        <v>2072</v>
      </c>
      <c r="Q7" s="46">
        <f t="shared" ref="Q7:Q23" si="2">M7+I7+E7</f>
        <v>15873.138000000001</v>
      </c>
    </row>
    <row r="8" spans="1:17" x14ac:dyDescent="0.2">
      <c r="A8" s="1">
        <v>36586</v>
      </c>
      <c r="C8" s="38">
        <v>1410562</v>
      </c>
      <c r="D8" s="34">
        <v>2399</v>
      </c>
      <c r="E8" s="39">
        <v>17632.025000000001</v>
      </c>
      <c r="G8" s="38">
        <v>12964</v>
      </c>
      <c r="H8" s="34">
        <v>14</v>
      </c>
      <c r="I8" s="46">
        <v>162.05000000000001</v>
      </c>
      <c r="K8" s="38">
        <v>67046</v>
      </c>
      <c r="L8" s="34">
        <v>12</v>
      </c>
      <c r="M8" s="46">
        <v>838.07500000000005</v>
      </c>
      <c r="O8" s="38">
        <f t="shared" si="0"/>
        <v>1490572</v>
      </c>
      <c r="P8" s="34">
        <f t="shared" si="1"/>
        <v>2425</v>
      </c>
      <c r="Q8" s="46">
        <f t="shared" si="2"/>
        <v>18632.150000000001</v>
      </c>
    </row>
    <row r="9" spans="1:17" x14ac:dyDescent="0.2">
      <c r="A9" s="1">
        <v>36617</v>
      </c>
      <c r="C9" s="38">
        <v>966201</v>
      </c>
      <c r="D9" s="34">
        <v>1920</v>
      </c>
      <c r="E9" s="39">
        <v>12077.513000000001</v>
      </c>
      <c r="G9" s="38">
        <v>10631</v>
      </c>
      <c r="H9" s="34">
        <v>9</v>
      </c>
      <c r="I9" s="46">
        <v>132.88800000000001</v>
      </c>
      <c r="K9" s="38">
        <v>56614</v>
      </c>
      <c r="L9" s="34">
        <v>9</v>
      </c>
      <c r="M9" s="46">
        <v>707.67499999999995</v>
      </c>
      <c r="O9" s="38">
        <f t="shared" si="0"/>
        <v>1033446</v>
      </c>
      <c r="P9" s="34">
        <f t="shared" si="1"/>
        <v>1938</v>
      </c>
      <c r="Q9" s="46">
        <f t="shared" si="2"/>
        <v>12918.076000000001</v>
      </c>
    </row>
    <row r="10" spans="1:17" x14ac:dyDescent="0.2">
      <c r="A10" s="1">
        <v>36647</v>
      </c>
      <c r="C10" s="38">
        <v>693482</v>
      </c>
      <c r="D10" s="34">
        <v>1501</v>
      </c>
      <c r="E10" s="39">
        <v>8668.5300000000007</v>
      </c>
      <c r="G10" s="38">
        <v>9489</v>
      </c>
      <c r="H10" s="34">
        <v>8</v>
      </c>
      <c r="I10" s="46">
        <v>118.61</v>
      </c>
      <c r="K10" s="38">
        <v>53680</v>
      </c>
      <c r="L10" s="34">
        <v>12</v>
      </c>
      <c r="M10" s="46">
        <v>671</v>
      </c>
      <c r="O10" s="38">
        <f t="shared" si="0"/>
        <v>756651</v>
      </c>
      <c r="P10" s="34">
        <f t="shared" si="1"/>
        <v>1521</v>
      </c>
      <c r="Q10" s="46">
        <f t="shared" si="2"/>
        <v>9458.1400000000012</v>
      </c>
    </row>
    <row r="11" spans="1:17" x14ac:dyDescent="0.2">
      <c r="A11" s="1">
        <v>36678</v>
      </c>
      <c r="C11" s="38">
        <v>1281490</v>
      </c>
      <c r="D11" s="34">
        <v>2291</v>
      </c>
      <c r="E11" s="39">
        <v>16018.63</v>
      </c>
      <c r="G11" s="38">
        <v>13617</v>
      </c>
      <c r="H11" s="34">
        <v>12</v>
      </c>
      <c r="I11" s="46">
        <v>170.21</v>
      </c>
      <c r="K11" s="38">
        <v>31501</v>
      </c>
      <c r="L11" s="34">
        <v>10</v>
      </c>
      <c r="M11" s="46">
        <v>393.76</v>
      </c>
      <c r="O11" s="38">
        <f t="shared" si="0"/>
        <v>1326608</v>
      </c>
      <c r="P11" s="34">
        <f t="shared" si="1"/>
        <v>2313</v>
      </c>
      <c r="Q11" s="46">
        <f t="shared" si="2"/>
        <v>16582.599999999999</v>
      </c>
    </row>
    <row r="12" spans="1:17" x14ac:dyDescent="0.2">
      <c r="A12" s="1">
        <v>36708</v>
      </c>
      <c r="C12" s="38">
        <v>333559</v>
      </c>
      <c r="D12" s="34">
        <v>567</v>
      </c>
      <c r="E12" s="39">
        <v>3335.59</v>
      </c>
      <c r="G12" s="38">
        <v>2947</v>
      </c>
      <c r="H12" s="34">
        <v>3</v>
      </c>
      <c r="I12" s="46">
        <v>29.47</v>
      </c>
      <c r="K12" s="38">
        <v>47261</v>
      </c>
      <c r="L12" s="34">
        <v>12</v>
      </c>
      <c r="M12" s="46">
        <v>472.61</v>
      </c>
      <c r="O12" s="38">
        <f t="shared" si="0"/>
        <v>383767</v>
      </c>
      <c r="P12" s="34">
        <f t="shared" si="1"/>
        <v>582</v>
      </c>
      <c r="Q12" s="46">
        <f t="shared" si="2"/>
        <v>3837.67</v>
      </c>
    </row>
    <row r="13" spans="1:17" x14ac:dyDescent="0.2">
      <c r="A13" s="1">
        <v>36739</v>
      </c>
      <c r="C13" s="38">
        <v>1449255</v>
      </c>
      <c r="D13" s="34">
        <v>2739</v>
      </c>
      <c r="E13" s="39">
        <v>14492.55</v>
      </c>
      <c r="G13" s="38">
        <v>11386</v>
      </c>
      <c r="H13" s="34">
        <v>13</v>
      </c>
      <c r="I13" s="46">
        <v>113.86</v>
      </c>
      <c r="K13" s="38">
        <v>36028</v>
      </c>
      <c r="L13" s="34">
        <v>10</v>
      </c>
      <c r="M13" s="46">
        <v>360.28</v>
      </c>
      <c r="O13" s="38">
        <f t="shared" si="0"/>
        <v>1496669</v>
      </c>
      <c r="P13" s="34">
        <f t="shared" si="1"/>
        <v>2762</v>
      </c>
      <c r="Q13" s="46">
        <f t="shared" si="2"/>
        <v>14966.689999999999</v>
      </c>
    </row>
    <row r="14" spans="1:17" x14ac:dyDescent="0.2">
      <c r="A14" s="1">
        <v>36770</v>
      </c>
      <c r="C14" s="38">
        <v>1305015</v>
      </c>
      <c r="D14" s="34">
        <v>2358</v>
      </c>
      <c r="E14" s="39">
        <v>13050.15</v>
      </c>
      <c r="G14" s="38">
        <v>17571</v>
      </c>
      <c r="H14" s="34">
        <v>11</v>
      </c>
      <c r="I14" s="46">
        <v>175.71</v>
      </c>
      <c r="K14" s="38">
        <v>31223</v>
      </c>
      <c r="L14" s="34">
        <v>11</v>
      </c>
      <c r="M14" s="46">
        <v>312.23</v>
      </c>
      <c r="O14" s="38">
        <f t="shared" si="0"/>
        <v>1353809</v>
      </c>
      <c r="P14" s="34">
        <f t="shared" si="1"/>
        <v>2380</v>
      </c>
      <c r="Q14" s="46">
        <f t="shared" si="2"/>
        <v>13538.09</v>
      </c>
    </row>
    <row r="15" spans="1:17" x14ac:dyDescent="0.2">
      <c r="A15" s="1">
        <v>36800</v>
      </c>
      <c r="C15" s="38">
        <v>943940</v>
      </c>
      <c r="D15" s="34">
        <v>1826</v>
      </c>
      <c r="E15" s="39">
        <v>9439.4</v>
      </c>
      <c r="G15" s="38">
        <v>9538</v>
      </c>
      <c r="H15" s="34">
        <v>8</v>
      </c>
      <c r="I15" s="46">
        <v>95.38</v>
      </c>
      <c r="K15" s="38">
        <v>27836</v>
      </c>
      <c r="L15" s="34">
        <v>11</v>
      </c>
      <c r="M15" s="46">
        <v>278.36</v>
      </c>
      <c r="O15" s="38">
        <f t="shared" si="0"/>
        <v>981314</v>
      </c>
      <c r="P15" s="34">
        <f t="shared" si="1"/>
        <v>1845</v>
      </c>
      <c r="Q15" s="46">
        <f t="shared" si="2"/>
        <v>9813.14</v>
      </c>
    </row>
    <row r="16" spans="1:17" s="37" customFormat="1" x14ac:dyDescent="0.2">
      <c r="A16" s="36">
        <v>36831</v>
      </c>
      <c r="C16" s="40">
        <v>877004</v>
      </c>
      <c r="D16" s="41">
        <v>1630</v>
      </c>
      <c r="E16" s="42">
        <v>8770.0400000000009</v>
      </c>
      <c r="G16" s="40">
        <v>8336</v>
      </c>
      <c r="H16" s="41">
        <v>8</v>
      </c>
      <c r="I16" s="47">
        <v>83.36</v>
      </c>
      <c r="K16" s="40">
        <f>14038208+134175083</f>
        <v>148213291</v>
      </c>
      <c r="L16" s="41">
        <v>4617</v>
      </c>
      <c r="M16" s="47">
        <f>140382.08+1341750.83</f>
        <v>1482132.9100000001</v>
      </c>
      <c r="O16" s="40">
        <f t="shared" si="0"/>
        <v>149098631</v>
      </c>
      <c r="P16" s="41">
        <f t="shared" si="1"/>
        <v>6255</v>
      </c>
      <c r="Q16" s="47">
        <f t="shared" si="2"/>
        <v>1490986.3100000003</v>
      </c>
    </row>
    <row r="17" spans="1:17" x14ac:dyDescent="0.2">
      <c r="A17" s="1">
        <v>36861</v>
      </c>
      <c r="C17" s="40">
        <v>1019911</v>
      </c>
      <c r="D17" s="41">
        <v>1641</v>
      </c>
      <c r="E17" s="42">
        <v>10199.11</v>
      </c>
      <c r="F17" s="37"/>
      <c r="G17" s="40">
        <v>8035</v>
      </c>
      <c r="H17" s="41">
        <v>8</v>
      </c>
      <c r="I17" s="47">
        <v>80.349999999999994</v>
      </c>
      <c r="J17" s="37"/>
      <c r="K17" s="40">
        <f>38411989+46153999</f>
        <v>84565988</v>
      </c>
      <c r="L17" s="41">
        <v>4617</v>
      </c>
      <c r="M17" s="47">
        <f>384119.89+461539.99</f>
        <v>845659.88</v>
      </c>
      <c r="N17" s="37"/>
      <c r="O17" s="40">
        <f>K17+G17+C17</f>
        <v>85593934</v>
      </c>
      <c r="P17" s="41">
        <f>L17+H17+D17</f>
        <v>6266</v>
      </c>
      <c r="Q17" s="47">
        <f>M17+I17+E17</f>
        <v>855939.34</v>
      </c>
    </row>
    <row r="18" spans="1:17" x14ac:dyDescent="0.2">
      <c r="A18" s="1">
        <v>36892</v>
      </c>
      <c r="C18" s="38">
        <v>1235068</v>
      </c>
      <c r="D18" s="34">
        <v>3349</v>
      </c>
      <c r="E18" s="39">
        <v>12350.68</v>
      </c>
      <c r="G18" s="38">
        <v>12815</v>
      </c>
      <c r="H18" s="34">
        <v>22</v>
      </c>
      <c r="I18" s="46">
        <v>128.15</v>
      </c>
      <c r="K18" s="38">
        <v>142732235</v>
      </c>
      <c r="L18" s="34">
        <v>4607</v>
      </c>
      <c r="M18" s="46">
        <v>1427322.35</v>
      </c>
      <c r="O18" s="38">
        <f t="shared" si="0"/>
        <v>143980118</v>
      </c>
      <c r="P18" s="34">
        <f t="shared" si="1"/>
        <v>7978</v>
      </c>
      <c r="Q18" s="46">
        <f t="shared" si="2"/>
        <v>1439801.18</v>
      </c>
    </row>
    <row r="19" spans="1:17" x14ac:dyDescent="0.2">
      <c r="A19" s="1">
        <v>36923</v>
      </c>
      <c r="C19" s="38">
        <v>891267</v>
      </c>
      <c r="D19" s="34">
        <v>2819</v>
      </c>
      <c r="E19" s="39">
        <v>8912.67</v>
      </c>
      <c r="G19" s="38">
        <v>9698</v>
      </c>
      <c r="H19" s="34">
        <v>8</v>
      </c>
      <c r="I19" s="46">
        <v>96.98</v>
      </c>
      <c r="K19" s="38">
        <v>10396295</v>
      </c>
      <c r="L19" s="34">
        <v>4602</v>
      </c>
      <c r="M19" s="46">
        <v>103962.92</v>
      </c>
      <c r="O19" s="38">
        <f t="shared" si="0"/>
        <v>11297260</v>
      </c>
      <c r="P19" s="34">
        <f t="shared" si="1"/>
        <v>7429</v>
      </c>
      <c r="Q19" s="46">
        <f t="shared" si="2"/>
        <v>112972.56999999999</v>
      </c>
    </row>
    <row r="20" spans="1:17" x14ac:dyDescent="0.2">
      <c r="A20" s="1">
        <v>36951</v>
      </c>
      <c r="C20" s="38">
        <v>883577</v>
      </c>
      <c r="D20" s="34">
        <v>1907</v>
      </c>
      <c r="E20" s="39">
        <v>8835.77</v>
      </c>
      <c r="G20" s="38">
        <v>10527</v>
      </c>
      <c r="H20" s="34">
        <v>9</v>
      </c>
      <c r="I20" s="46">
        <v>105.27</v>
      </c>
      <c r="K20" s="38">
        <v>26158866</v>
      </c>
      <c r="L20" s="34">
        <v>4603</v>
      </c>
      <c r="M20" s="46">
        <v>261588.66</v>
      </c>
      <c r="O20" s="38">
        <f t="shared" si="0"/>
        <v>27052970</v>
      </c>
      <c r="P20" s="34">
        <f t="shared" si="1"/>
        <v>6519</v>
      </c>
      <c r="Q20" s="46">
        <f t="shared" si="2"/>
        <v>270529.7</v>
      </c>
    </row>
    <row r="21" spans="1:17" x14ac:dyDescent="0.2">
      <c r="A21" s="1">
        <v>36982</v>
      </c>
      <c r="C21" s="38">
        <v>617779</v>
      </c>
      <c r="D21" s="34">
        <v>1366</v>
      </c>
      <c r="E21" s="39">
        <v>6177.79</v>
      </c>
      <c r="G21" s="38">
        <v>8418</v>
      </c>
      <c r="H21" s="34">
        <v>7</v>
      </c>
      <c r="I21" s="46">
        <v>84.18</v>
      </c>
      <c r="K21" s="38">
        <v>13754542</v>
      </c>
      <c r="L21" s="34">
        <v>4611</v>
      </c>
      <c r="M21" s="46">
        <v>137545.42000000001</v>
      </c>
      <c r="O21" s="38">
        <f t="shared" si="0"/>
        <v>14380739</v>
      </c>
      <c r="P21" s="34">
        <f t="shared" si="1"/>
        <v>5984</v>
      </c>
      <c r="Q21" s="46">
        <f t="shared" si="2"/>
        <v>143807.39000000001</v>
      </c>
    </row>
    <row r="22" spans="1:17" x14ac:dyDescent="0.2">
      <c r="A22" s="1">
        <v>37012</v>
      </c>
      <c r="C22" s="38">
        <v>662045</v>
      </c>
      <c r="D22" s="34">
        <v>1441</v>
      </c>
      <c r="E22" s="39">
        <v>6620.45</v>
      </c>
      <c r="G22" s="38">
        <v>7879</v>
      </c>
      <c r="H22" s="34">
        <v>6</v>
      </c>
      <c r="I22" s="46">
        <v>78.790000000000006</v>
      </c>
      <c r="K22" s="38">
        <v>3829103</v>
      </c>
      <c r="L22" s="34">
        <v>4613</v>
      </c>
      <c r="M22" s="46">
        <v>38291.03</v>
      </c>
      <c r="O22" s="38">
        <f t="shared" si="0"/>
        <v>4499027</v>
      </c>
      <c r="P22" s="34">
        <f t="shared" si="1"/>
        <v>6060</v>
      </c>
      <c r="Q22" s="46">
        <f t="shared" si="2"/>
        <v>44990.27</v>
      </c>
    </row>
    <row r="23" spans="1:17" x14ac:dyDescent="0.2">
      <c r="A23" s="1">
        <v>37043</v>
      </c>
      <c r="C23" s="43">
        <v>668557</v>
      </c>
      <c r="D23" s="44">
        <v>1440</v>
      </c>
      <c r="E23" s="45">
        <v>6685.57</v>
      </c>
      <c r="G23" s="43">
        <v>7868</v>
      </c>
      <c r="H23" s="44">
        <v>7</v>
      </c>
      <c r="I23" s="48">
        <v>78.680000000000007</v>
      </c>
      <c r="K23" s="43">
        <v>3863453</v>
      </c>
      <c r="L23" s="44">
        <v>4619</v>
      </c>
      <c r="M23" s="48">
        <v>38634.53</v>
      </c>
      <c r="O23" s="43">
        <f t="shared" si="0"/>
        <v>4539878</v>
      </c>
      <c r="P23" s="44">
        <f t="shared" si="1"/>
        <v>6066</v>
      </c>
      <c r="Q23" s="48">
        <f t="shared" si="2"/>
        <v>45398.78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3" workbookViewId="0">
      <selection activeCell="E10" sqref="E10"/>
    </sheetView>
  </sheetViews>
  <sheetFormatPr defaultRowHeight="12.75" x14ac:dyDescent="0.2"/>
  <cols>
    <col min="2" max="2" width="4.140625" customWidth="1"/>
    <col min="5" max="5" width="11.28515625" bestFit="1" customWidth="1"/>
    <col min="8" max="8" width="11.28515625" bestFit="1" customWidth="1"/>
    <col min="11" max="11" width="11.28515625" bestFit="1" customWidth="1"/>
    <col min="14" max="14" width="10.28515625" bestFit="1" customWidth="1"/>
    <col min="17" max="17" width="10.7109375" customWidth="1"/>
    <col min="18" max="20" width="10.28515625" customWidth="1"/>
    <col min="21" max="21" width="4.140625" customWidth="1"/>
    <col min="22" max="22" width="11.28515625" customWidth="1"/>
  </cols>
  <sheetData>
    <row r="1" spans="1:22" ht="15.75" x14ac:dyDescent="0.25">
      <c r="A1" s="15" t="s">
        <v>8</v>
      </c>
      <c r="I1" s="12"/>
      <c r="M1" s="12"/>
      <c r="Q1" s="12"/>
      <c r="R1" s="12"/>
      <c r="S1" s="12"/>
      <c r="T1" s="12"/>
    </row>
    <row r="2" spans="1:22" x14ac:dyDescent="0.2">
      <c r="I2" s="12"/>
      <c r="M2" s="12"/>
      <c r="Q2" s="12"/>
      <c r="R2" s="12"/>
      <c r="S2" s="12"/>
      <c r="T2" s="12"/>
    </row>
    <row r="3" spans="1:22" x14ac:dyDescent="0.2">
      <c r="I3" s="12"/>
      <c r="M3" s="12"/>
      <c r="Q3" s="12"/>
      <c r="R3" s="12"/>
      <c r="S3" s="12"/>
      <c r="T3" s="12"/>
    </row>
    <row r="4" spans="1:22" x14ac:dyDescent="0.2">
      <c r="C4" s="28" t="s">
        <v>9</v>
      </c>
      <c r="D4" s="26"/>
      <c r="E4" s="26"/>
      <c r="F4" s="26" t="s">
        <v>9</v>
      </c>
      <c r="G4" s="29"/>
      <c r="H4" s="26"/>
      <c r="I4" s="26" t="s">
        <v>9</v>
      </c>
      <c r="J4" s="29"/>
      <c r="K4" s="26"/>
      <c r="L4" s="26" t="s">
        <v>9</v>
      </c>
      <c r="M4" s="29"/>
      <c r="N4" s="26"/>
      <c r="O4" s="26" t="s">
        <v>9</v>
      </c>
      <c r="P4" s="29"/>
      <c r="Q4" s="26"/>
      <c r="R4" s="26" t="s">
        <v>9</v>
      </c>
      <c r="S4" s="29"/>
      <c r="T4" s="26"/>
      <c r="V4" s="26" t="s">
        <v>0</v>
      </c>
    </row>
    <row r="5" spans="1:22" x14ac:dyDescent="0.2">
      <c r="C5" s="30" t="s">
        <v>10</v>
      </c>
      <c r="D5" s="27" t="s">
        <v>11</v>
      </c>
      <c r="E5" s="27" t="s">
        <v>12</v>
      </c>
      <c r="F5" s="27" t="s">
        <v>10</v>
      </c>
      <c r="G5" s="31" t="s">
        <v>11</v>
      </c>
      <c r="H5" s="27" t="s">
        <v>12</v>
      </c>
      <c r="I5" s="27" t="s">
        <v>10</v>
      </c>
      <c r="J5" s="31" t="s">
        <v>11</v>
      </c>
      <c r="K5" s="27" t="s">
        <v>12</v>
      </c>
      <c r="L5" s="27" t="s">
        <v>10</v>
      </c>
      <c r="M5" s="31" t="s">
        <v>11</v>
      </c>
      <c r="N5" s="27" t="s">
        <v>12</v>
      </c>
      <c r="O5" s="27" t="s">
        <v>10</v>
      </c>
      <c r="P5" s="31" t="s">
        <v>11</v>
      </c>
      <c r="Q5" s="27" t="s">
        <v>12</v>
      </c>
      <c r="R5" s="27" t="s">
        <v>10</v>
      </c>
      <c r="S5" s="31" t="s">
        <v>11</v>
      </c>
      <c r="T5" s="27" t="s">
        <v>12</v>
      </c>
      <c r="V5" s="27" t="s">
        <v>12</v>
      </c>
    </row>
    <row r="6" spans="1:22" x14ac:dyDescent="0.2">
      <c r="C6" s="32"/>
      <c r="E6" s="23"/>
      <c r="H6" s="23"/>
      <c r="K6" s="24">
        <v>0</v>
      </c>
      <c r="M6" s="12"/>
      <c r="N6" s="24">
        <v>0</v>
      </c>
      <c r="Q6" s="35">
        <v>0</v>
      </c>
      <c r="T6" s="24">
        <v>0</v>
      </c>
      <c r="V6" s="49"/>
    </row>
    <row r="7" spans="1:22" x14ac:dyDescent="0.2">
      <c r="A7" s="1">
        <v>36526</v>
      </c>
      <c r="C7" s="33">
        <v>80000</v>
      </c>
      <c r="D7" s="18" t="s">
        <v>13</v>
      </c>
      <c r="E7" s="24">
        <v>596000</v>
      </c>
      <c r="F7">
        <v>80000</v>
      </c>
      <c r="G7" s="18" t="s">
        <v>14</v>
      </c>
      <c r="H7" s="24">
        <v>48000</v>
      </c>
      <c r="I7">
        <v>80000</v>
      </c>
      <c r="J7" s="18" t="s">
        <v>13</v>
      </c>
      <c r="K7" s="24">
        <v>100000</v>
      </c>
      <c r="L7">
        <v>50011</v>
      </c>
      <c r="M7" s="25" t="s">
        <v>16</v>
      </c>
      <c r="N7" s="24">
        <v>528000</v>
      </c>
      <c r="O7">
        <v>50011</v>
      </c>
      <c r="P7" s="18" t="s">
        <v>17</v>
      </c>
      <c r="Q7" s="24">
        <v>216000</v>
      </c>
      <c r="S7" s="18"/>
      <c r="T7" s="24">
        <v>0</v>
      </c>
      <c r="V7" s="50">
        <f>Q7+N7+K7+H7+E7+T7</f>
        <v>1488000</v>
      </c>
    </row>
    <row r="8" spans="1:22" x14ac:dyDescent="0.2">
      <c r="A8" s="1">
        <v>36557</v>
      </c>
      <c r="C8" s="33">
        <v>80000</v>
      </c>
      <c r="D8" s="18" t="s">
        <v>13</v>
      </c>
      <c r="E8" s="24">
        <v>696000</v>
      </c>
      <c r="F8">
        <v>50011</v>
      </c>
      <c r="G8" s="18" t="s">
        <v>17</v>
      </c>
      <c r="H8" s="24">
        <v>528000</v>
      </c>
      <c r="I8">
        <v>50011</v>
      </c>
      <c r="J8" s="18" t="s">
        <v>18</v>
      </c>
      <c r="K8" s="24">
        <v>168000</v>
      </c>
      <c r="L8" t="s">
        <v>15</v>
      </c>
      <c r="M8" s="18"/>
      <c r="N8" s="24">
        <v>0</v>
      </c>
      <c r="P8" s="18"/>
      <c r="Q8" s="24">
        <v>0</v>
      </c>
      <c r="S8" s="18"/>
      <c r="T8" s="24">
        <v>0</v>
      </c>
      <c r="V8" s="50">
        <f t="shared" ref="V8:V24" si="0">Q8+N8+K8+H8+E8+T8</f>
        <v>1392000</v>
      </c>
    </row>
    <row r="9" spans="1:22" x14ac:dyDescent="0.2">
      <c r="A9" s="1">
        <v>36586</v>
      </c>
      <c r="C9" s="33">
        <v>80000</v>
      </c>
      <c r="D9" s="18" t="s">
        <v>13</v>
      </c>
      <c r="E9" s="24">
        <v>744000</v>
      </c>
      <c r="F9">
        <v>50011</v>
      </c>
      <c r="G9" s="18" t="s">
        <v>18</v>
      </c>
      <c r="H9" s="24">
        <v>552000</v>
      </c>
      <c r="I9">
        <v>50011</v>
      </c>
      <c r="J9" s="18" t="s">
        <v>14</v>
      </c>
      <c r="K9" s="24">
        <v>193000</v>
      </c>
      <c r="M9" s="18"/>
      <c r="N9" s="24">
        <v>0</v>
      </c>
      <c r="P9" s="18"/>
      <c r="Q9" s="24">
        <v>0</v>
      </c>
      <c r="S9" s="18"/>
      <c r="T9" s="24">
        <v>0</v>
      </c>
      <c r="V9" s="50">
        <f t="shared" si="0"/>
        <v>1489000</v>
      </c>
    </row>
    <row r="10" spans="1:22" x14ac:dyDescent="0.2">
      <c r="A10" s="1">
        <v>36617</v>
      </c>
      <c r="C10" s="33">
        <v>80000</v>
      </c>
      <c r="D10" s="18" t="s">
        <v>13</v>
      </c>
      <c r="E10" s="24">
        <v>720000</v>
      </c>
      <c r="F10">
        <v>50011</v>
      </c>
      <c r="G10" s="18" t="s">
        <v>14</v>
      </c>
      <c r="H10" s="24">
        <v>552000</v>
      </c>
      <c r="I10">
        <v>50011</v>
      </c>
      <c r="J10" s="18" t="s">
        <v>13</v>
      </c>
      <c r="K10" s="24">
        <v>168000</v>
      </c>
      <c r="M10" s="18"/>
      <c r="N10" s="24">
        <v>0</v>
      </c>
      <c r="P10" s="18"/>
      <c r="Q10" s="24">
        <v>0</v>
      </c>
      <c r="S10" s="18"/>
      <c r="T10" s="24">
        <v>0</v>
      </c>
      <c r="V10" s="50">
        <f t="shared" si="0"/>
        <v>1440000</v>
      </c>
    </row>
    <row r="11" spans="1:22" x14ac:dyDescent="0.2">
      <c r="A11" s="1">
        <v>36647</v>
      </c>
      <c r="C11" s="33">
        <v>80000</v>
      </c>
      <c r="D11" s="18" t="s">
        <v>13</v>
      </c>
      <c r="E11" s="24">
        <v>167000</v>
      </c>
      <c r="F11">
        <v>10034</v>
      </c>
      <c r="G11" s="18" t="s">
        <v>19</v>
      </c>
      <c r="H11" s="24">
        <v>577000</v>
      </c>
      <c r="I11">
        <v>50011</v>
      </c>
      <c r="J11" s="18" t="s">
        <v>13</v>
      </c>
      <c r="K11" s="24">
        <v>552000</v>
      </c>
      <c r="L11">
        <v>50011</v>
      </c>
      <c r="M11" s="18" t="s">
        <v>20</v>
      </c>
      <c r="N11" s="24">
        <v>192000</v>
      </c>
      <c r="P11" s="18"/>
      <c r="Q11" s="24">
        <v>0</v>
      </c>
      <c r="S11" s="18"/>
      <c r="T11" s="24">
        <v>0</v>
      </c>
      <c r="V11" s="50">
        <f t="shared" si="0"/>
        <v>1488000</v>
      </c>
    </row>
    <row r="12" spans="1:22" x14ac:dyDescent="0.2">
      <c r="A12" s="1">
        <v>36678</v>
      </c>
      <c r="C12" s="33">
        <v>50011</v>
      </c>
      <c r="D12" s="18" t="s">
        <v>20</v>
      </c>
      <c r="E12" s="24">
        <v>552000</v>
      </c>
      <c r="F12">
        <v>50011</v>
      </c>
      <c r="G12" s="18" t="s">
        <v>21</v>
      </c>
      <c r="H12" s="24">
        <v>168000</v>
      </c>
      <c r="I12">
        <v>10034</v>
      </c>
      <c r="J12" s="18" t="s">
        <v>19</v>
      </c>
      <c r="K12" s="24">
        <v>720000</v>
      </c>
      <c r="M12" s="18"/>
      <c r="N12" s="24">
        <v>0</v>
      </c>
      <c r="P12" s="18"/>
      <c r="Q12" s="24">
        <v>0</v>
      </c>
      <c r="S12" s="18"/>
      <c r="T12" s="24">
        <v>0</v>
      </c>
      <c r="V12" s="50">
        <f t="shared" si="0"/>
        <v>1440000</v>
      </c>
    </row>
    <row r="13" spans="1:22" x14ac:dyDescent="0.2">
      <c r="A13" s="1">
        <v>36708</v>
      </c>
      <c r="C13" s="33">
        <v>50011</v>
      </c>
      <c r="D13" s="18" t="s">
        <v>21</v>
      </c>
      <c r="E13" s="24">
        <v>332000</v>
      </c>
      <c r="F13">
        <v>50011</v>
      </c>
      <c r="G13" s="18" t="s">
        <v>22</v>
      </c>
      <c r="H13" s="24">
        <v>412000</v>
      </c>
      <c r="J13" s="18"/>
      <c r="K13" s="24">
        <v>0</v>
      </c>
      <c r="M13" s="18"/>
      <c r="N13" s="24">
        <v>0</v>
      </c>
      <c r="P13" s="18"/>
      <c r="Q13" s="24">
        <v>0</v>
      </c>
      <c r="S13" s="18"/>
      <c r="T13" s="24">
        <v>0</v>
      </c>
      <c r="V13" s="50">
        <f t="shared" si="0"/>
        <v>744000</v>
      </c>
    </row>
    <row r="14" spans="1:22" x14ac:dyDescent="0.2">
      <c r="A14" s="1">
        <v>36739</v>
      </c>
      <c r="C14" s="33">
        <v>50011</v>
      </c>
      <c r="D14" s="18" t="s">
        <v>22</v>
      </c>
      <c r="E14" s="24">
        <v>284000</v>
      </c>
      <c r="F14">
        <v>50011</v>
      </c>
      <c r="G14" s="18" t="s">
        <v>23</v>
      </c>
      <c r="H14" s="24">
        <v>460000</v>
      </c>
      <c r="J14" s="18"/>
      <c r="K14" s="24">
        <v>0</v>
      </c>
      <c r="M14" s="18"/>
      <c r="N14" s="24">
        <v>0</v>
      </c>
      <c r="P14" s="18"/>
      <c r="Q14" s="24">
        <v>0</v>
      </c>
      <c r="S14" s="18"/>
      <c r="T14" s="24">
        <v>0</v>
      </c>
      <c r="V14" s="50">
        <f t="shared" si="0"/>
        <v>744000</v>
      </c>
    </row>
    <row r="15" spans="1:22" x14ac:dyDescent="0.2">
      <c r="A15" s="1">
        <v>36770</v>
      </c>
      <c r="C15" s="33">
        <v>50011</v>
      </c>
      <c r="D15" s="18" t="s">
        <v>23</v>
      </c>
      <c r="E15" s="24">
        <v>284000</v>
      </c>
      <c r="F15">
        <v>50011</v>
      </c>
      <c r="G15" s="18" t="s">
        <v>19</v>
      </c>
      <c r="H15" s="24">
        <v>436000</v>
      </c>
      <c r="J15" s="18"/>
      <c r="K15" s="24">
        <v>0</v>
      </c>
      <c r="M15" s="18"/>
      <c r="N15" s="24">
        <v>0</v>
      </c>
      <c r="P15" s="18"/>
      <c r="Q15" s="24">
        <v>0</v>
      </c>
      <c r="S15" s="18"/>
      <c r="T15" s="24">
        <v>0</v>
      </c>
      <c r="V15" s="50">
        <f t="shared" si="0"/>
        <v>720000</v>
      </c>
    </row>
    <row r="16" spans="1:22" x14ac:dyDescent="0.2">
      <c r="A16" s="1">
        <v>36800</v>
      </c>
      <c r="C16" s="33">
        <v>50011</v>
      </c>
      <c r="D16" s="18" t="s">
        <v>19</v>
      </c>
      <c r="E16" s="24">
        <v>283000</v>
      </c>
      <c r="F16">
        <v>50011</v>
      </c>
      <c r="G16" s="18" t="s">
        <v>24</v>
      </c>
      <c r="H16" s="24">
        <v>462000</v>
      </c>
      <c r="I16">
        <v>80003</v>
      </c>
      <c r="J16" s="18" t="s">
        <v>25</v>
      </c>
      <c r="K16" s="24">
        <v>19445000</v>
      </c>
      <c r="L16">
        <v>80003</v>
      </c>
      <c r="M16" s="18" t="s">
        <v>25</v>
      </c>
      <c r="N16" s="24">
        <v>7823000</v>
      </c>
      <c r="O16">
        <v>80003</v>
      </c>
      <c r="P16" s="18" t="s">
        <v>25</v>
      </c>
      <c r="Q16" s="24">
        <v>1182000</v>
      </c>
      <c r="S16" s="18"/>
      <c r="T16" s="24">
        <v>0</v>
      </c>
      <c r="V16" s="50">
        <f t="shared" si="0"/>
        <v>29195000</v>
      </c>
    </row>
    <row r="17" spans="1:22" x14ac:dyDescent="0.2">
      <c r="A17" s="36">
        <v>36831</v>
      </c>
      <c r="C17" s="33">
        <v>80000</v>
      </c>
      <c r="D17" s="18" t="s">
        <v>25</v>
      </c>
      <c r="E17" s="24">
        <v>52000000</v>
      </c>
      <c r="F17">
        <v>80000</v>
      </c>
      <c r="G17" s="18" t="s">
        <v>25</v>
      </c>
      <c r="H17" s="24">
        <v>8300000</v>
      </c>
      <c r="I17">
        <v>80000</v>
      </c>
      <c r="J17" s="18" t="s">
        <v>25</v>
      </c>
      <c r="K17" s="24">
        <v>17000000</v>
      </c>
      <c r="L17">
        <v>80000</v>
      </c>
      <c r="M17" s="18" t="s">
        <v>25</v>
      </c>
      <c r="N17" s="24">
        <v>5200000</v>
      </c>
      <c r="O17">
        <v>50011</v>
      </c>
      <c r="P17" s="18" t="s">
        <v>24</v>
      </c>
      <c r="Q17" s="24">
        <v>282000</v>
      </c>
      <c r="S17" s="18"/>
      <c r="T17" s="24">
        <v>0</v>
      </c>
      <c r="V17" s="50">
        <f t="shared" si="0"/>
        <v>82782000</v>
      </c>
    </row>
    <row r="18" spans="1:22" x14ac:dyDescent="0.2">
      <c r="A18" s="36">
        <v>36861</v>
      </c>
      <c r="C18" s="33">
        <v>50011</v>
      </c>
      <c r="D18" s="18" t="s">
        <v>33</v>
      </c>
      <c r="E18" s="24">
        <v>282000</v>
      </c>
      <c r="F18">
        <v>80003</v>
      </c>
      <c r="G18" s="18" t="s">
        <v>34</v>
      </c>
      <c r="H18" s="24">
        <v>9525000</v>
      </c>
      <c r="I18">
        <v>80003</v>
      </c>
      <c r="J18" s="18" t="s">
        <v>34</v>
      </c>
      <c r="K18" s="24">
        <v>1153000</v>
      </c>
      <c r="L18">
        <v>50011</v>
      </c>
      <c r="M18" s="18" t="s">
        <v>35</v>
      </c>
      <c r="N18" s="24">
        <v>462000</v>
      </c>
      <c r="O18">
        <v>80003</v>
      </c>
      <c r="P18" s="18" t="s">
        <v>36</v>
      </c>
      <c r="Q18" s="24">
        <v>126000</v>
      </c>
      <c r="S18" s="18"/>
      <c r="T18" s="24">
        <v>0</v>
      </c>
      <c r="V18" s="50">
        <f t="shared" si="0"/>
        <v>11548000</v>
      </c>
    </row>
    <row r="19" spans="1:22" x14ac:dyDescent="0.2">
      <c r="A19" s="1">
        <v>36892</v>
      </c>
      <c r="C19" s="33">
        <v>50011</v>
      </c>
      <c r="D19" s="18" t="s">
        <v>32</v>
      </c>
      <c r="E19" s="24">
        <v>744000</v>
      </c>
      <c r="F19">
        <v>80003</v>
      </c>
      <c r="G19" s="18" t="s">
        <v>32</v>
      </c>
      <c r="H19" s="24">
        <v>10000000</v>
      </c>
      <c r="J19" s="18"/>
      <c r="K19" s="24">
        <v>0</v>
      </c>
      <c r="M19" s="18"/>
      <c r="N19" s="24">
        <v>0</v>
      </c>
      <c r="P19" s="18"/>
      <c r="Q19" s="24">
        <v>0</v>
      </c>
      <c r="S19" s="18"/>
      <c r="T19" s="24">
        <v>0</v>
      </c>
      <c r="V19" s="50">
        <f t="shared" si="0"/>
        <v>10744000</v>
      </c>
    </row>
    <row r="20" spans="1:22" x14ac:dyDescent="0.2">
      <c r="A20" s="1">
        <v>36923</v>
      </c>
      <c r="C20" s="33">
        <v>50011</v>
      </c>
      <c r="D20" s="18" t="s">
        <v>31</v>
      </c>
      <c r="E20" s="24">
        <v>672000</v>
      </c>
      <c r="G20" s="18"/>
      <c r="H20" s="24">
        <v>0</v>
      </c>
      <c r="J20" s="18"/>
      <c r="K20" s="24">
        <v>0</v>
      </c>
      <c r="M20" s="18"/>
      <c r="N20" s="24">
        <v>0</v>
      </c>
      <c r="P20" s="18"/>
      <c r="Q20" s="24">
        <v>0</v>
      </c>
      <c r="S20" s="18"/>
      <c r="T20" s="24">
        <v>0</v>
      </c>
      <c r="V20" s="50">
        <f t="shared" si="0"/>
        <v>672000</v>
      </c>
    </row>
    <row r="21" spans="1:22" x14ac:dyDescent="0.2">
      <c r="A21" s="1">
        <v>36951</v>
      </c>
      <c r="C21" s="33">
        <v>80003</v>
      </c>
      <c r="D21" s="18" t="s">
        <v>28</v>
      </c>
      <c r="E21" s="24">
        <v>744000</v>
      </c>
      <c r="G21" s="18"/>
      <c r="H21" s="24">
        <v>0</v>
      </c>
      <c r="J21" s="18"/>
      <c r="K21" s="24">
        <v>0</v>
      </c>
      <c r="M21" s="18"/>
      <c r="N21" s="24">
        <v>0</v>
      </c>
      <c r="P21" s="18"/>
      <c r="Q21" s="24">
        <v>0</v>
      </c>
      <c r="S21" s="18"/>
      <c r="T21" s="24">
        <v>0</v>
      </c>
      <c r="V21" s="50">
        <f t="shared" si="0"/>
        <v>744000</v>
      </c>
    </row>
    <row r="22" spans="1:22" x14ac:dyDescent="0.2">
      <c r="A22" s="1">
        <v>36982</v>
      </c>
      <c r="C22" s="33">
        <v>80003</v>
      </c>
      <c r="D22" s="18" t="s">
        <v>30</v>
      </c>
      <c r="E22" s="24">
        <v>720000</v>
      </c>
      <c r="F22">
        <v>50011</v>
      </c>
      <c r="G22" s="18" t="s">
        <v>29</v>
      </c>
      <c r="H22" s="24">
        <v>720000</v>
      </c>
      <c r="I22">
        <v>50011</v>
      </c>
      <c r="J22" s="18" t="s">
        <v>26</v>
      </c>
      <c r="K22" s="24">
        <v>744000</v>
      </c>
      <c r="M22" s="18"/>
      <c r="N22" s="24">
        <v>0</v>
      </c>
      <c r="P22" s="18"/>
      <c r="Q22" s="24">
        <v>0</v>
      </c>
      <c r="S22" s="18"/>
      <c r="T22" s="24">
        <v>0</v>
      </c>
      <c r="V22" s="50">
        <f t="shared" si="0"/>
        <v>2184000</v>
      </c>
    </row>
    <row r="23" spans="1:22" x14ac:dyDescent="0.2">
      <c r="A23" s="1">
        <v>37012</v>
      </c>
      <c r="C23" s="33"/>
      <c r="D23" s="18"/>
      <c r="E23" s="24">
        <v>0</v>
      </c>
      <c r="G23" s="18"/>
      <c r="H23" s="24">
        <v>0</v>
      </c>
      <c r="J23" s="18"/>
      <c r="K23" s="24">
        <v>0</v>
      </c>
      <c r="M23" s="18"/>
      <c r="N23" s="24">
        <v>0</v>
      </c>
      <c r="P23" s="18"/>
      <c r="Q23" s="24">
        <v>0</v>
      </c>
      <c r="S23" s="18"/>
      <c r="T23" s="24">
        <v>0</v>
      </c>
      <c r="V23" s="50">
        <f t="shared" si="0"/>
        <v>0</v>
      </c>
    </row>
    <row r="24" spans="1:22" x14ac:dyDescent="0.2">
      <c r="A24" s="1">
        <v>37043</v>
      </c>
      <c r="C24" s="52">
        <v>80003</v>
      </c>
      <c r="D24" s="53" t="s">
        <v>27</v>
      </c>
      <c r="E24" s="54">
        <v>744000</v>
      </c>
      <c r="F24" s="55">
        <v>80003</v>
      </c>
      <c r="G24" s="53" t="s">
        <v>28</v>
      </c>
      <c r="H24" s="54">
        <v>2170000</v>
      </c>
      <c r="I24" s="55">
        <v>80003</v>
      </c>
      <c r="J24" s="53" t="s">
        <v>29</v>
      </c>
      <c r="K24" s="54">
        <v>2268000</v>
      </c>
      <c r="L24" s="55">
        <v>80003</v>
      </c>
      <c r="M24" s="53" t="s">
        <v>26</v>
      </c>
      <c r="N24" s="54">
        <v>5268000</v>
      </c>
      <c r="O24" s="55">
        <v>80003</v>
      </c>
      <c r="P24" s="53" t="s">
        <v>30</v>
      </c>
      <c r="Q24" s="54">
        <v>5048000</v>
      </c>
      <c r="R24" s="55">
        <v>80003</v>
      </c>
      <c r="S24" s="53" t="s">
        <v>27</v>
      </c>
      <c r="T24" s="54">
        <v>3246000</v>
      </c>
      <c r="V24" s="51">
        <f t="shared" si="0"/>
        <v>18744000</v>
      </c>
    </row>
    <row r="25" spans="1:22" x14ac:dyDescent="0.2">
      <c r="D25" s="19"/>
      <c r="E25" s="14"/>
      <c r="G25" s="2"/>
      <c r="H25" s="14"/>
      <c r="J25" s="18"/>
      <c r="K25" s="14"/>
      <c r="M25" s="18"/>
      <c r="N25" s="14"/>
      <c r="P25" s="18"/>
      <c r="Q25" s="14"/>
      <c r="R25" s="14"/>
      <c r="S25" s="14"/>
      <c r="T25" s="14"/>
    </row>
    <row r="26" spans="1:22" x14ac:dyDescent="0.2">
      <c r="D26" s="19"/>
      <c r="E26" s="14"/>
      <c r="G26" s="2"/>
      <c r="H26" s="14"/>
      <c r="J26" s="18"/>
      <c r="K26" s="14"/>
      <c r="M26" s="18"/>
      <c r="N26" s="13"/>
      <c r="P26" s="18"/>
      <c r="Q26" s="14"/>
      <c r="R26" s="14"/>
      <c r="S26" s="14"/>
      <c r="T26" s="14"/>
    </row>
    <row r="27" spans="1:22" x14ac:dyDescent="0.2">
      <c r="D27" s="16"/>
      <c r="E27" s="14"/>
      <c r="G27" s="2"/>
      <c r="H27" s="14"/>
      <c r="J27" s="18"/>
      <c r="K27" s="13"/>
      <c r="M27" s="18"/>
      <c r="N27" s="13"/>
      <c r="P27" s="18"/>
      <c r="Q27" s="14"/>
      <c r="R27" s="14"/>
      <c r="S27" s="14"/>
      <c r="T27" s="14"/>
    </row>
    <row r="28" spans="1:22" x14ac:dyDescent="0.2">
      <c r="D28" s="16"/>
      <c r="E28" s="14"/>
      <c r="H28" s="14"/>
      <c r="J28" s="17"/>
      <c r="K28" s="13"/>
      <c r="M28" s="18"/>
      <c r="N28" s="13"/>
      <c r="P28" s="18"/>
      <c r="Q28" s="14"/>
      <c r="R28" s="14"/>
      <c r="S28" s="14"/>
      <c r="T28" s="14"/>
    </row>
    <row r="29" spans="1:22" x14ac:dyDescent="0.2">
      <c r="E29" s="14"/>
      <c r="H29" s="14"/>
      <c r="J29" s="17"/>
      <c r="K29" s="13"/>
      <c r="M29" s="18"/>
      <c r="N29" s="13"/>
      <c r="P29" s="18"/>
      <c r="Q29" s="14"/>
      <c r="R29" s="14"/>
      <c r="S29" s="14"/>
      <c r="T29" s="14"/>
    </row>
    <row r="30" spans="1:22" x14ac:dyDescent="0.2">
      <c r="E30" s="14"/>
      <c r="H30" s="14"/>
      <c r="J30" s="17"/>
      <c r="M30" s="18"/>
      <c r="N30" s="13"/>
      <c r="P30" s="18"/>
      <c r="Q30" s="14"/>
      <c r="R30" s="14"/>
      <c r="S30" s="14"/>
      <c r="T30" s="14"/>
    </row>
    <row r="31" spans="1:22" x14ac:dyDescent="0.2">
      <c r="M31" s="18"/>
      <c r="N31" s="13"/>
      <c r="P31" s="17"/>
      <c r="Q31" s="14"/>
      <c r="R31" s="14"/>
      <c r="S31" s="14"/>
      <c r="T31" s="14"/>
    </row>
    <row r="32" spans="1:22" x14ac:dyDescent="0.2">
      <c r="M32" s="2"/>
      <c r="Q32" s="14"/>
      <c r="R32" s="14"/>
      <c r="S32" s="14"/>
      <c r="T32" s="14"/>
    </row>
    <row r="33" spans="13:20" x14ac:dyDescent="0.2">
      <c r="M33" s="2"/>
      <c r="Q33" s="14"/>
      <c r="R33" s="14"/>
      <c r="S33" s="14"/>
      <c r="T33" s="14"/>
    </row>
    <row r="34" spans="13:20" x14ac:dyDescent="0.2">
      <c r="M34" s="2"/>
      <c r="Q34" s="14"/>
      <c r="R34" s="14"/>
      <c r="S34" s="14"/>
      <c r="T34" s="14"/>
    </row>
    <row r="35" spans="13:20" x14ac:dyDescent="0.2">
      <c r="M35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Purchases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Jan Havlíček</cp:lastModifiedBy>
  <dcterms:created xsi:type="dcterms:W3CDTF">2001-09-27T19:21:51Z</dcterms:created>
  <dcterms:modified xsi:type="dcterms:W3CDTF">2023-09-13T17:53:54Z</dcterms:modified>
</cp:coreProperties>
</file>