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ED7487-4A40-4AB9-A728-E4858D49A714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calcPr calcId="92512" calcMode="manual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</calcChain>
</file>

<file path=xl/sharedStrings.xml><?xml version="1.0" encoding="utf-8"?>
<sst xmlns="http://schemas.openxmlformats.org/spreadsheetml/2006/main" count="60" uniqueCount="35">
  <si>
    <t xml:space="preserve"> </t>
  </si>
  <si>
    <t>CALIFORNIA SCHEDULING COORDINATION AND</t>
  </si>
  <si>
    <t>ENERGY PURCHASES AND SALES AGREEMENT</t>
  </si>
  <si>
    <t>HE</t>
  </si>
  <si>
    <t>Long Term Purchase Quantity</t>
  </si>
  <si>
    <t>Expected Usage</t>
  </si>
  <si>
    <t>Exhibit B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</si>
  <si>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</si>
  <si>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</si>
  <si>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</si>
  <si>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</si>
  <si>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</si>
  <si>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</si>
  <si>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</si>
  <si>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</si>
  <si>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</si>
  <si>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</si>
  <si>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</si>
  <si>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503/464-3813</t>
  </si>
  <si>
    <t>503/464-3822</t>
  </si>
  <si>
    <t>503/464-3824</t>
  </si>
  <si>
    <t>chris.h.foster@enron.com</t>
  </si>
  <si>
    <t>lgang@eneron.com</t>
  </si>
  <si>
    <t>lrawson@enron.com</t>
  </si>
  <si>
    <t>Day Ahead Incremental Quantity</t>
  </si>
  <si>
    <t>Day Ahead Decremental Quantity</t>
  </si>
  <si>
    <t>Real Time Incremental Quantity</t>
  </si>
  <si>
    <t>Real Time Decremental Quantity</t>
  </si>
  <si>
    <t>Total Incremental Quantity</t>
  </si>
  <si>
    <t>Total Decremental Quantity</t>
  </si>
  <si>
    <r>
      <t xml:space="preserve">Paste </t>
    </r>
    <r>
      <rPr>
        <b/>
        <sz val="10"/>
        <rFont val="Arial"/>
        <family val="2"/>
      </rPr>
      <t>Cells</t>
    </r>
  </si>
  <si>
    <t>Sunday &amp; Holiday</t>
  </si>
  <si>
    <t>Monday-Saturday</t>
  </si>
  <si>
    <t xml:space="preserve"> Day Definition</t>
  </si>
  <si>
    <t>Total Incremental &amp; (Decremental)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</si>
</sst>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10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5" fillId="0" borderId="0" xfId="0" applyNumberFormat="1" applyFont="1" applyBorder="1"/>
    <xf numFmtId="1" fontId="7" fillId="0" borderId="2" xfId="0" applyNumberFormat="1" applyFont="1" applyBorder="1"/>
    <xf numFmtId="1" fontId="5" fillId="0" borderId="3" xfId="0" applyNumberFormat="1" applyFont="1" applyBorder="1"/>
    <xf numFmtId="1" fontId="5" fillId="0" borderId="1" xfId="0" applyNumberFormat="1" applyFont="1" applyBorder="1"/>
    <xf numFmtId="1" fontId="7" fillId="0" borderId="4" xfId="0" applyNumberFormat="1" applyFont="1" applyBorder="1"/>
    <xf numFmtId="1" fontId="7" fillId="0" borderId="0" xfId="0" applyNumberFormat="1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1" fillId="0" borderId="8" xfId="0" applyFont="1" applyBorder="1" applyAlignment="1">
      <alignment horizontal="left"/>
    </xf>
    <xf numFmtId="0" fontId="9" fillId="2" borderId="10" xfId="0" applyFont="1" applyFill="1" applyBorder="1" applyAlignment="1">
      <alignment horizontal="left"/>
    </xf>
    <xf numFmtId="15" fontId="0" fillId="0" borderId="11" xfId="0" applyNumberFormat="1" applyBorder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3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1" fontId="5" fillId="0" borderId="9" xfId="0" applyNumberFormat="1" applyFont="1" applyBorder="1"/>
    <xf numFmtId="0" fontId="6" fillId="0" borderId="14" xfId="0" applyFont="1" applyBorder="1" applyAlignment="1">
      <alignment horizontal="left" wrapText="1"/>
    </xf>
    <xf numFmtId="1" fontId="7" fillId="0" borderId="9" xfId="0" applyNumberFormat="1" applyFont="1" applyBorder="1"/>
    <xf numFmtId="0" fontId="4" fillId="0" borderId="11" xfId="0" applyFont="1" applyBorder="1" applyAlignment="1">
      <alignment horizontal="left" wrapText="1"/>
    </xf>
    <xf numFmtId="1" fontId="5" fillId="0" borderId="12" xfId="0" applyNumberFormat="1" applyFont="1" applyBorder="1"/>
    <xf numFmtId="0" fontId="6" fillId="0" borderId="15" xfId="0" applyFont="1" applyBorder="1" applyAlignment="1">
      <alignment horizontal="left" wrapText="1"/>
    </xf>
    <xf numFmtId="1" fontId="7" fillId="0" borderId="16" xfId="0" applyNumberFormat="1" applyFont="1" applyBorder="1"/>
    <xf numFmtId="14" fontId="0" fillId="0" borderId="8" xfId="0" applyNumberFormat="1" applyBorder="1"/>
    <xf numFmtId="0" fontId="2" fillId="0" borderId="8" xfId="0" applyFont="1" applyBorder="1"/>
    <xf numFmtId="0" fontId="2" fillId="0" borderId="0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70" fontId="0" fillId="0" borderId="0" xfId="0" applyNumberFormat="1" applyBorder="1"/>
    <xf numFmtId="170" fontId="2" fillId="3" borderId="1" xfId="0" applyNumberFormat="1" applyFont="1" applyFill="1" applyBorder="1"/>
    <xf numFmtId="170" fontId="2" fillId="3" borderId="12" xfId="0" applyNumberFormat="1" applyFont="1" applyFill="1" applyBorder="1"/>
    <xf numFmtId="170" fontId="2" fillId="3" borderId="2" xfId="0" applyNumberFormat="1" applyFont="1" applyFill="1" applyBorder="1"/>
    <xf numFmtId="170" fontId="2" fillId="3" borderId="16" xfId="0" applyNumberFormat="1" applyFont="1" applyFill="1" applyBorder="1"/>
    <xf numFmtId="0" fontId="8" fillId="3" borderId="20" xfId="0" applyFont="1" applyFill="1" applyBorder="1" applyAlignment="1"/>
    <xf numFmtId="0" fontId="2" fillId="0" borderId="21" xfId="0" applyFont="1" applyBorder="1" applyAlignment="1"/>
    <xf numFmtId="0" fontId="3" fillId="0" borderId="0" xfId="1" applyBorder="1" applyAlignment="1" applyProtection="1"/>
    <xf numFmtId="0" fontId="0" fillId="0" borderId="0" xfId="0" applyBorder="1" applyAlignment="1"/>
    <xf numFmtId="0" fontId="2" fillId="0" borderId="0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2" dropStyle="combo" dx="22" fmlaLink="$AJ$5" fmlaRange="$AJ$6:$AJ$7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1</xdr:col>
          <xdr:colOff>3171825</xdr:colOff>
          <xdr:row>8</xdr:row>
          <xdr:rowOff>47625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75B73DD-E1B1-7466-2620-05FE181FC6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J38"/>
  <sheetViews>
    <sheetView tabSelected="1" zoomScale="85" workbookViewId="0">
      <pane xSplit="2" ySplit="11" topLeftCell="C12" activePane="bottomRight" state="frozen"/>
      <selection pane="topRight" activeCell="B1" sqref="B1"/>
      <selection pane="bottomLeft" activeCell="A9" sqref="A9"/>
      <selection pane="bottomRight" activeCell="C10" sqref="C10"/>
    </sheetView>
  </sheetViews>
  <sheetFormatPr defaultRowHeight="12.75" x14ac:dyDescent="0.2"/>
  <cols>
    <col min="1" max="1" width="1.7109375" customWidth="1"/>
    <col min="2" max="2" width="47.7109375" customWidth="1"/>
    <col min="3" max="3" width="7.140625" customWidth="1"/>
    <col min="4" max="4" width="6.85546875" customWidth="1"/>
    <col min="5" max="5" width="7" bestFit="1" customWidth="1"/>
    <col min="6" max="7" width="6.7109375" bestFit="1" customWidth="1"/>
    <col min="8" max="25" width="7" bestFit="1" customWidth="1"/>
    <col min="26" max="26" width="6.7109375" bestFit="1" customWidth="1"/>
    <col min="36" max="36" width="16" bestFit="1" customWidth="1"/>
  </cols>
  <sheetData>
    <row r="2" spans="2:36" x14ac:dyDescent="0.2">
      <c r="B2" s="10" t="s">
        <v>6</v>
      </c>
      <c r="C2" s="43" t="s">
        <v>30</v>
      </c>
      <c r="D2" s="44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</row>
    <row r="3" spans="2:36" x14ac:dyDescent="0.2">
      <c r="B3" s="13" t="s">
        <v>0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</row>
    <row r="4" spans="2:36" x14ac:dyDescent="0.2">
      <c r="B4" s="16" t="s">
        <v>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</row>
    <row r="5" spans="2:36" x14ac:dyDescent="0.2">
      <c r="B5" s="16" t="s">
        <v>2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/>
      <c r="AJ5">
        <v>1</v>
      </c>
    </row>
    <row r="6" spans="2:36" ht="13.5" thickBot="1" x14ac:dyDescent="0.25">
      <c r="B6" s="16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  <c r="AJ6" t="s">
        <v>32</v>
      </c>
    </row>
    <row r="7" spans="2:36" ht="13.5" thickBot="1" x14ac:dyDescent="0.25">
      <c r="B7" s="17" t="s">
        <v>33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  <c r="AJ7" t="s">
        <v>31</v>
      </c>
    </row>
    <row r="8" spans="2:36" x14ac:dyDescent="0.2"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</row>
    <row r="9" spans="2:36" ht="13.5" thickBot="1" x14ac:dyDescent="0.25"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/>
    </row>
    <row r="10" spans="2:36" x14ac:dyDescent="0.2">
      <c r="B10" s="18">
        <v>37184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3</v>
      </c>
      <c r="K10" s="2" t="s">
        <v>3</v>
      </c>
      <c r="L10" s="2" t="s">
        <v>3</v>
      </c>
      <c r="M10" s="2" t="s">
        <v>3</v>
      </c>
      <c r="N10" s="2" t="s">
        <v>3</v>
      </c>
      <c r="O10" s="2" t="s">
        <v>3</v>
      </c>
      <c r="P10" s="2" t="s">
        <v>3</v>
      </c>
      <c r="Q10" s="2" t="s">
        <v>3</v>
      </c>
      <c r="R10" s="2" t="s">
        <v>3</v>
      </c>
      <c r="S10" s="2" t="s">
        <v>3</v>
      </c>
      <c r="T10" s="2" t="s">
        <v>3</v>
      </c>
      <c r="U10" s="2" t="s">
        <v>3</v>
      </c>
      <c r="V10" s="2" t="s">
        <v>3</v>
      </c>
      <c r="W10" s="2" t="s">
        <v>3</v>
      </c>
      <c r="X10" s="2" t="s">
        <v>3</v>
      </c>
      <c r="Y10" s="2" t="s">
        <v>3</v>
      </c>
      <c r="Z10" s="19" t="s">
        <v>3</v>
      </c>
    </row>
    <row r="11" spans="2:36" ht="13.5" thickBot="1" x14ac:dyDescent="0.25">
      <c r="B11" s="20"/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>
        <v>10</v>
      </c>
      <c r="M11" s="3">
        <v>11</v>
      </c>
      <c r="N11" s="3">
        <v>12</v>
      </c>
      <c r="O11" s="3">
        <v>13</v>
      </c>
      <c r="P11" s="3">
        <v>14</v>
      </c>
      <c r="Q11" s="3">
        <v>15</v>
      </c>
      <c r="R11" s="3">
        <v>16</v>
      </c>
      <c r="S11" s="3">
        <v>17</v>
      </c>
      <c r="T11" s="3">
        <v>18</v>
      </c>
      <c r="U11" s="3">
        <v>19</v>
      </c>
      <c r="V11" s="3">
        <v>20</v>
      </c>
      <c r="W11" s="3">
        <v>21</v>
      </c>
      <c r="X11" s="3">
        <v>22</v>
      </c>
      <c r="Y11" s="3">
        <v>23</v>
      </c>
      <c r="Z11" s="21">
        <v>24</v>
      </c>
      <c r="AA11" s="1"/>
      <c r="AB11" s="1"/>
      <c r="AC11" s="1"/>
      <c r="AD11" s="1"/>
      <c r="AE11" s="1"/>
      <c r="AF11" s="1"/>
    </row>
    <row r="12" spans="2:36" ht="12.75" customHeight="1" x14ac:dyDescent="0.2">
      <c r="B12" s="22" t="s">
        <v>4</v>
      </c>
      <c r="C12" s="39">
        <v>30.827999999999999</v>
      </c>
      <c r="D12" s="39">
        <v>29.484000000000002</v>
      </c>
      <c r="E12" s="39">
        <v>29.076000000000001</v>
      </c>
      <c r="F12" s="39">
        <v>30.216000000000001</v>
      </c>
      <c r="G12" s="39">
        <v>30.456</v>
      </c>
      <c r="H12" s="39">
        <v>30.744</v>
      </c>
      <c r="I12" s="39">
        <v>30.216000000000001</v>
      </c>
      <c r="J12" s="39">
        <v>30.347999999999999</v>
      </c>
      <c r="K12" s="39">
        <v>30.167999999999999</v>
      </c>
      <c r="L12" s="39">
        <v>30.096</v>
      </c>
      <c r="M12" s="39">
        <v>29.76</v>
      </c>
      <c r="N12" s="39">
        <v>29.423999999999999</v>
      </c>
      <c r="O12" s="39">
        <v>29.556000000000001</v>
      </c>
      <c r="P12" s="39">
        <v>29.916</v>
      </c>
      <c r="Q12" s="39">
        <v>29.58</v>
      </c>
      <c r="R12" s="39">
        <v>29.484000000000002</v>
      </c>
      <c r="S12" s="39">
        <v>29.58</v>
      </c>
      <c r="T12" s="39">
        <v>29.544</v>
      </c>
      <c r="U12" s="39">
        <v>29.748000000000001</v>
      </c>
      <c r="V12" s="39">
        <v>29.891999999999999</v>
      </c>
      <c r="W12" s="39">
        <v>29.795999999999999</v>
      </c>
      <c r="X12" s="39">
        <v>29.891999999999999</v>
      </c>
      <c r="Y12" s="39">
        <v>30.06</v>
      </c>
      <c r="Z12" s="40">
        <v>30.132000000000001</v>
      </c>
    </row>
    <row r="13" spans="2:36" ht="12.75" customHeight="1" thickBot="1" x14ac:dyDescent="0.25">
      <c r="B13" s="23" t="s">
        <v>5</v>
      </c>
      <c r="C13" s="41">
        <v>15</v>
      </c>
      <c r="D13" s="41">
        <v>16</v>
      </c>
      <c r="E13" s="41">
        <v>17</v>
      </c>
      <c r="F13" s="41">
        <v>19</v>
      </c>
      <c r="G13" s="41">
        <v>20</v>
      </c>
      <c r="H13" s="41">
        <v>21</v>
      </c>
      <c r="I13" s="41">
        <v>25</v>
      </c>
      <c r="J13" s="41">
        <v>32</v>
      </c>
      <c r="K13" s="41">
        <v>32</v>
      </c>
      <c r="L13" s="41">
        <v>32</v>
      </c>
      <c r="M13" s="41">
        <v>35</v>
      </c>
      <c r="N13" s="41">
        <v>40</v>
      </c>
      <c r="O13" s="41">
        <v>40</v>
      </c>
      <c r="P13" s="41">
        <v>40</v>
      </c>
      <c r="Q13" s="41">
        <v>35</v>
      </c>
      <c r="R13" s="41">
        <v>30</v>
      </c>
      <c r="S13" s="41">
        <v>28</v>
      </c>
      <c r="T13" s="41">
        <v>27</v>
      </c>
      <c r="U13" s="41">
        <v>26</v>
      </c>
      <c r="V13" s="41">
        <v>25</v>
      </c>
      <c r="W13" s="41">
        <v>22</v>
      </c>
      <c r="X13" s="41">
        <v>18</v>
      </c>
      <c r="Y13" s="41">
        <v>15</v>
      </c>
      <c r="Z13" s="42">
        <v>10</v>
      </c>
    </row>
    <row r="14" spans="2:36" ht="12.75" customHeight="1" x14ac:dyDescent="0.2">
      <c r="B14" s="24" t="s">
        <v>28</v>
      </c>
      <c r="C14" s="4">
        <f>ROUND((IF(C13&gt;C12,C13-C12,0)),0)</f>
        <v>0</v>
      </c>
      <c r="D14" s="4">
        <f t="shared" ref="D14:Z14" si="0">ROUND((IF(D13&gt;D12,D13-D12,0)),0)</f>
        <v>0</v>
      </c>
      <c r="E14" s="4">
        <f t="shared" si="0"/>
        <v>0</v>
      </c>
      <c r="F14" s="4">
        <f t="shared" si="0"/>
        <v>0</v>
      </c>
      <c r="G14" s="4">
        <f t="shared" si="0"/>
        <v>0</v>
      </c>
      <c r="H14" s="4">
        <f t="shared" si="0"/>
        <v>0</v>
      </c>
      <c r="I14" s="4">
        <f t="shared" si="0"/>
        <v>0</v>
      </c>
      <c r="J14" s="4">
        <f t="shared" si="0"/>
        <v>2</v>
      </c>
      <c r="K14" s="4">
        <f t="shared" si="0"/>
        <v>2</v>
      </c>
      <c r="L14" s="4">
        <f t="shared" si="0"/>
        <v>2</v>
      </c>
      <c r="M14" s="4">
        <f t="shared" si="0"/>
        <v>5</v>
      </c>
      <c r="N14" s="4">
        <f t="shared" si="0"/>
        <v>11</v>
      </c>
      <c r="O14" s="4">
        <f t="shared" si="0"/>
        <v>10</v>
      </c>
      <c r="P14" s="4">
        <f t="shared" si="0"/>
        <v>10</v>
      </c>
      <c r="Q14" s="4">
        <f t="shared" si="0"/>
        <v>5</v>
      </c>
      <c r="R14" s="4">
        <f t="shared" si="0"/>
        <v>1</v>
      </c>
      <c r="S14" s="4">
        <f t="shared" si="0"/>
        <v>0</v>
      </c>
      <c r="T14" s="4">
        <f t="shared" si="0"/>
        <v>0</v>
      </c>
      <c r="U14" s="4">
        <f t="shared" si="0"/>
        <v>0</v>
      </c>
      <c r="V14" s="4">
        <f t="shared" si="0"/>
        <v>0</v>
      </c>
      <c r="W14" s="4">
        <f t="shared" si="0"/>
        <v>0</v>
      </c>
      <c r="X14" s="4">
        <f t="shared" si="0"/>
        <v>0</v>
      </c>
      <c r="Y14" s="4">
        <f t="shared" si="0"/>
        <v>0</v>
      </c>
      <c r="Z14" s="25">
        <f t="shared" si="0"/>
        <v>0</v>
      </c>
    </row>
    <row r="15" spans="2:36" ht="12.75" customHeight="1" thickBot="1" x14ac:dyDescent="0.25">
      <c r="B15" s="26" t="s">
        <v>29</v>
      </c>
      <c r="C15" s="9">
        <f>ROUND(IF(C13&gt;C12,0,C13-C12),0)</f>
        <v>-16</v>
      </c>
      <c r="D15" s="9">
        <f t="shared" ref="D15:Z15" si="1">ROUND(IF(D13&gt;D12,0,D13-D12),0)</f>
        <v>-13</v>
      </c>
      <c r="E15" s="9">
        <f t="shared" si="1"/>
        <v>-12</v>
      </c>
      <c r="F15" s="9">
        <f t="shared" si="1"/>
        <v>-11</v>
      </c>
      <c r="G15" s="9">
        <f t="shared" si="1"/>
        <v>-10</v>
      </c>
      <c r="H15" s="9">
        <f t="shared" si="1"/>
        <v>-10</v>
      </c>
      <c r="I15" s="9">
        <f t="shared" si="1"/>
        <v>-5</v>
      </c>
      <c r="J15" s="9">
        <f t="shared" si="1"/>
        <v>0</v>
      </c>
      <c r="K15" s="9">
        <f t="shared" si="1"/>
        <v>0</v>
      </c>
      <c r="L15" s="9">
        <f t="shared" si="1"/>
        <v>0</v>
      </c>
      <c r="M15" s="9">
        <f t="shared" si="1"/>
        <v>0</v>
      </c>
      <c r="N15" s="9">
        <f t="shared" si="1"/>
        <v>0</v>
      </c>
      <c r="O15" s="9">
        <f t="shared" si="1"/>
        <v>0</v>
      </c>
      <c r="P15" s="9">
        <f t="shared" si="1"/>
        <v>0</v>
      </c>
      <c r="Q15" s="9">
        <f t="shared" si="1"/>
        <v>0</v>
      </c>
      <c r="R15" s="9">
        <f t="shared" si="1"/>
        <v>0</v>
      </c>
      <c r="S15" s="9">
        <f t="shared" si="1"/>
        <v>-2</v>
      </c>
      <c r="T15" s="9">
        <f t="shared" si="1"/>
        <v>-3</v>
      </c>
      <c r="U15" s="9">
        <f t="shared" si="1"/>
        <v>-4</v>
      </c>
      <c r="V15" s="9">
        <f t="shared" si="1"/>
        <v>-5</v>
      </c>
      <c r="W15" s="9">
        <f t="shared" si="1"/>
        <v>-8</v>
      </c>
      <c r="X15" s="9">
        <f t="shared" si="1"/>
        <v>-12</v>
      </c>
      <c r="Y15" s="9">
        <f t="shared" si="1"/>
        <v>-15</v>
      </c>
      <c r="Z15" s="27">
        <f t="shared" si="1"/>
        <v>-20</v>
      </c>
    </row>
    <row r="16" spans="2:36" ht="12.75" customHeight="1" x14ac:dyDescent="0.2">
      <c r="B16" s="28" t="s">
        <v>24</v>
      </c>
      <c r="C16" s="6">
        <f>IF($AJ$5=1,IF(OR(C11&lt;7,C11&gt;22),MIN($C14:$H14,$Y14:$Z14),MIN($I14:$X14)),MIN($C$14:$Z$14))</f>
        <v>0</v>
      </c>
      <c r="D16" s="7">
        <f t="shared" ref="D16:Z16" si="2">IF($AJ$5=1,IF(OR(D11&lt;7,D11&gt;22),MIN($C14:$H14,$Y14:$Z14),MIN($I14:$X14)),MIN($C$14:$Z$14))</f>
        <v>0</v>
      </c>
      <c r="E16" s="7">
        <f t="shared" si="2"/>
        <v>0</v>
      </c>
      <c r="F16" s="7">
        <f t="shared" si="2"/>
        <v>0</v>
      </c>
      <c r="G16" s="7">
        <f t="shared" si="2"/>
        <v>0</v>
      </c>
      <c r="H16" s="7">
        <f t="shared" si="2"/>
        <v>0</v>
      </c>
      <c r="I16" s="7">
        <f t="shared" si="2"/>
        <v>0</v>
      </c>
      <c r="J16" s="7">
        <f t="shared" si="2"/>
        <v>0</v>
      </c>
      <c r="K16" s="7">
        <f t="shared" si="2"/>
        <v>0</v>
      </c>
      <c r="L16" s="7">
        <f t="shared" si="2"/>
        <v>0</v>
      </c>
      <c r="M16" s="7">
        <f t="shared" si="2"/>
        <v>0</v>
      </c>
      <c r="N16" s="7">
        <f t="shared" si="2"/>
        <v>0</v>
      </c>
      <c r="O16" s="7">
        <f t="shared" si="2"/>
        <v>0</v>
      </c>
      <c r="P16" s="7">
        <f t="shared" si="2"/>
        <v>0</v>
      </c>
      <c r="Q16" s="7">
        <f t="shared" si="2"/>
        <v>0</v>
      </c>
      <c r="R16" s="7">
        <f t="shared" si="2"/>
        <v>0</v>
      </c>
      <c r="S16" s="7">
        <f t="shared" si="2"/>
        <v>0</v>
      </c>
      <c r="T16" s="7">
        <f t="shared" si="2"/>
        <v>0</v>
      </c>
      <c r="U16" s="7">
        <f t="shared" si="2"/>
        <v>0</v>
      </c>
      <c r="V16" s="7">
        <f t="shared" si="2"/>
        <v>0</v>
      </c>
      <c r="W16" s="7">
        <f t="shared" si="2"/>
        <v>0</v>
      </c>
      <c r="X16" s="7">
        <f t="shared" si="2"/>
        <v>0</v>
      </c>
      <c r="Y16" s="7">
        <f t="shared" si="2"/>
        <v>0</v>
      </c>
      <c r="Z16" s="29">
        <f t="shared" si="2"/>
        <v>0</v>
      </c>
    </row>
    <row r="17" spans="2:26" ht="12.75" customHeight="1" thickBot="1" x14ac:dyDescent="0.25">
      <c r="B17" s="30" t="s">
        <v>25</v>
      </c>
      <c r="C17" s="8">
        <f>IF($AJ$5=1,IF(OR(C11&lt;7,C11&gt;22),MAX($C15:$H15,$Y15:$Z15),MAX($I15:$X15)),MAX($C$15:$Z$15))</f>
        <v>-10</v>
      </c>
      <c r="D17" s="5">
        <f t="shared" ref="D17:Z17" si="3">IF($AJ$5=1,IF(OR(D11&lt;7,D11&gt;22),MAX($C15:$H15,$Y15:$Z15),MAX($I15:$X15)),MAX($C$15:$Z$15))</f>
        <v>-10</v>
      </c>
      <c r="E17" s="5">
        <f t="shared" si="3"/>
        <v>-10</v>
      </c>
      <c r="F17" s="5">
        <f t="shared" si="3"/>
        <v>-10</v>
      </c>
      <c r="G17" s="5">
        <f t="shared" si="3"/>
        <v>-10</v>
      </c>
      <c r="H17" s="5">
        <f t="shared" si="3"/>
        <v>-10</v>
      </c>
      <c r="I17" s="5">
        <f t="shared" si="3"/>
        <v>0</v>
      </c>
      <c r="J17" s="5">
        <f t="shared" si="3"/>
        <v>0</v>
      </c>
      <c r="K17" s="5">
        <f t="shared" si="3"/>
        <v>0</v>
      </c>
      <c r="L17" s="5">
        <f t="shared" si="3"/>
        <v>0</v>
      </c>
      <c r="M17" s="5">
        <f t="shared" si="3"/>
        <v>0</v>
      </c>
      <c r="N17" s="5">
        <f t="shared" si="3"/>
        <v>0</v>
      </c>
      <c r="O17" s="5">
        <f t="shared" si="3"/>
        <v>0</v>
      </c>
      <c r="P17" s="5">
        <f t="shared" si="3"/>
        <v>0</v>
      </c>
      <c r="Q17" s="5">
        <f t="shared" si="3"/>
        <v>0</v>
      </c>
      <c r="R17" s="5">
        <f t="shared" si="3"/>
        <v>0</v>
      </c>
      <c r="S17" s="5">
        <f t="shared" si="3"/>
        <v>0</v>
      </c>
      <c r="T17" s="5">
        <f t="shared" si="3"/>
        <v>0</v>
      </c>
      <c r="U17" s="5">
        <f t="shared" si="3"/>
        <v>0</v>
      </c>
      <c r="V17" s="5">
        <f t="shared" si="3"/>
        <v>0</v>
      </c>
      <c r="W17" s="5">
        <f t="shared" si="3"/>
        <v>0</v>
      </c>
      <c r="X17" s="5">
        <f t="shared" si="3"/>
        <v>0</v>
      </c>
      <c r="Y17" s="5">
        <f t="shared" si="3"/>
        <v>-10</v>
      </c>
      <c r="Z17" s="31">
        <f t="shared" si="3"/>
        <v>-10</v>
      </c>
    </row>
    <row r="18" spans="2:26" x14ac:dyDescent="0.2">
      <c r="B18" s="24" t="s">
        <v>26</v>
      </c>
      <c r="C18" s="4">
        <f>C14-C16</f>
        <v>0</v>
      </c>
      <c r="D18" s="4">
        <f t="shared" ref="D18:Z18" si="4">D14-D16</f>
        <v>0</v>
      </c>
      <c r="E18" s="4">
        <f t="shared" si="4"/>
        <v>0</v>
      </c>
      <c r="F18" s="4">
        <f t="shared" si="4"/>
        <v>0</v>
      </c>
      <c r="G18" s="4">
        <f t="shared" si="4"/>
        <v>0</v>
      </c>
      <c r="H18" s="4">
        <f t="shared" si="4"/>
        <v>0</v>
      </c>
      <c r="I18" s="4">
        <f t="shared" si="4"/>
        <v>0</v>
      </c>
      <c r="J18" s="4">
        <f t="shared" si="4"/>
        <v>2</v>
      </c>
      <c r="K18" s="4">
        <f t="shared" si="4"/>
        <v>2</v>
      </c>
      <c r="L18" s="4">
        <f t="shared" si="4"/>
        <v>2</v>
      </c>
      <c r="M18" s="4">
        <f t="shared" si="4"/>
        <v>5</v>
      </c>
      <c r="N18" s="4">
        <f t="shared" si="4"/>
        <v>11</v>
      </c>
      <c r="O18" s="4">
        <f t="shared" si="4"/>
        <v>10</v>
      </c>
      <c r="P18" s="4">
        <f t="shared" si="4"/>
        <v>10</v>
      </c>
      <c r="Q18" s="4">
        <f t="shared" si="4"/>
        <v>5</v>
      </c>
      <c r="R18" s="4">
        <f t="shared" si="4"/>
        <v>1</v>
      </c>
      <c r="S18" s="4">
        <f t="shared" si="4"/>
        <v>0</v>
      </c>
      <c r="T18" s="4">
        <f t="shared" si="4"/>
        <v>0</v>
      </c>
      <c r="U18" s="4">
        <f t="shared" si="4"/>
        <v>0</v>
      </c>
      <c r="V18" s="4">
        <f t="shared" si="4"/>
        <v>0</v>
      </c>
      <c r="W18" s="4">
        <f t="shared" si="4"/>
        <v>0</v>
      </c>
      <c r="X18" s="4">
        <f t="shared" si="4"/>
        <v>0</v>
      </c>
      <c r="Y18" s="4">
        <f t="shared" si="4"/>
        <v>0</v>
      </c>
      <c r="Z18" s="25">
        <f t="shared" si="4"/>
        <v>0</v>
      </c>
    </row>
    <row r="19" spans="2:26" ht="13.5" thickBot="1" x14ac:dyDescent="0.25">
      <c r="B19" s="26" t="s">
        <v>27</v>
      </c>
      <c r="C19" s="5">
        <f>C15-C17</f>
        <v>-6</v>
      </c>
      <c r="D19" s="5">
        <f t="shared" ref="D19:Z19" si="5">D15-D17</f>
        <v>-3</v>
      </c>
      <c r="E19" s="5">
        <f t="shared" si="5"/>
        <v>-2</v>
      </c>
      <c r="F19" s="5">
        <f t="shared" si="5"/>
        <v>-1</v>
      </c>
      <c r="G19" s="5">
        <f t="shared" si="5"/>
        <v>0</v>
      </c>
      <c r="H19" s="5">
        <f t="shared" si="5"/>
        <v>0</v>
      </c>
      <c r="I19" s="5">
        <f t="shared" si="5"/>
        <v>-5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  <c r="N19" s="5">
        <f t="shared" si="5"/>
        <v>0</v>
      </c>
      <c r="O19" s="5">
        <f t="shared" si="5"/>
        <v>0</v>
      </c>
      <c r="P19" s="5">
        <f t="shared" si="5"/>
        <v>0</v>
      </c>
      <c r="Q19" s="5">
        <f t="shared" si="5"/>
        <v>0</v>
      </c>
      <c r="R19" s="5">
        <f t="shared" si="5"/>
        <v>0</v>
      </c>
      <c r="S19" s="5">
        <f t="shared" si="5"/>
        <v>-2</v>
      </c>
      <c r="T19" s="5">
        <f t="shared" si="5"/>
        <v>-3</v>
      </c>
      <c r="U19" s="5">
        <f t="shared" si="5"/>
        <v>-4</v>
      </c>
      <c r="V19" s="5">
        <f t="shared" si="5"/>
        <v>-5</v>
      </c>
      <c r="W19" s="5">
        <f t="shared" si="5"/>
        <v>-8</v>
      </c>
      <c r="X19" s="5">
        <f t="shared" si="5"/>
        <v>-12</v>
      </c>
      <c r="Y19" s="5">
        <f t="shared" si="5"/>
        <v>-5</v>
      </c>
      <c r="Z19" s="31">
        <f t="shared" si="5"/>
        <v>-10</v>
      </c>
    </row>
    <row r="20" spans="2:26" x14ac:dyDescent="0.2">
      <c r="B20" s="32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</row>
    <row r="21" spans="2:26" x14ac:dyDescent="0.2">
      <c r="B21" s="33" t="s">
        <v>34</v>
      </c>
      <c r="C21" s="38">
        <f>-((C12-C13)+SUM(C16:C19))</f>
        <v>0.1720000000000006</v>
      </c>
      <c r="D21" s="38">
        <f t="shared" ref="D21:Z21" si="6">-((D12-D13)+SUM(D16:D19))</f>
        <v>-0.48400000000000176</v>
      </c>
      <c r="E21" s="38">
        <f t="shared" si="6"/>
        <v>-7.6000000000000512E-2</v>
      </c>
      <c r="F21" s="38">
        <f t="shared" si="6"/>
        <v>-0.21600000000000108</v>
      </c>
      <c r="G21" s="38">
        <f t="shared" si="6"/>
        <v>-0.45599999999999952</v>
      </c>
      <c r="H21" s="38">
        <f t="shared" si="6"/>
        <v>0.25600000000000023</v>
      </c>
      <c r="I21" s="38">
        <f t="shared" si="6"/>
        <v>-0.21600000000000108</v>
      </c>
      <c r="J21" s="38">
        <f t="shared" si="6"/>
        <v>-0.34799999999999898</v>
      </c>
      <c r="K21" s="38">
        <f t="shared" si="6"/>
        <v>-0.16799999999999926</v>
      </c>
      <c r="L21" s="38">
        <f t="shared" si="6"/>
        <v>-9.6000000000000085E-2</v>
      </c>
      <c r="M21" s="38">
        <f t="shared" si="6"/>
        <v>0.23999999999999844</v>
      </c>
      <c r="N21" s="38">
        <f t="shared" si="6"/>
        <v>-0.42399999999999949</v>
      </c>
      <c r="O21" s="38">
        <f t="shared" si="6"/>
        <v>0.44399999999999906</v>
      </c>
      <c r="P21" s="38">
        <f t="shared" si="6"/>
        <v>8.3999999999999631E-2</v>
      </c>
      <c r="Q21" s="38">
        <f t="shared" si="6"/>
        <v>0.42000000000000171</v>
      </c>
      <c r="R21" s="38">
        <f t="shared" si="6"/>
        <v>-0.48400000000000176</v>
      </c>
      <c r="S21" s="38">
        <f t="shared" si="6"/>
        <v>0.42000000000000171</v>
      </c>
      <c r="T21" s="38">
        <f t="shared" si="6"/>
        <v>0.45599999999999952</v>
      </c>
      <c r="U21" s="38">
        <f t="shared" si="6"/>
        <v>0.25199999999999889</v>
      </c>
      <c r="V21" s="38">
        <f t="shared" si="6"/>
        <v>0.10800000000000054</v>
      </c>
      <c r="W21" s="38">
        <f t="shared" si="6"/>
        <v>0.20400000000000063</v>
      </c>
      <c r="X21" s="38">
        <f t="shared" si="6"/>
        <v>0.10800000000000054</v>
      </c>
      <c r="Y21" s="38">
        <f t="shared" si="6"/>
        <v>-5.9999999999998721E-2</v>
      </c>
      <c r="Z21" s="38">
        <f t="shared" si="6"/>
        <v>-0.13200000000000145</v>
      </c>
    </row>
    <row r="22" spans="2:26" x14ac:dyDescent="0.2"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</row>
    <row r="23" spans="2:26" x14ac:dyDescent="0.2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</row>
    <row r="24" spans="2:26" x14ac:dyDescent="0.2">
      <c r="B24" s="33" t="s">
        <v>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</row>
    <row r="25" spans="2:26" x14ac:dyDescent="0.2">
      <c r="B25" s="33" t="s">
        <v>8</v>
      </c>
      <c r="C25" s="34" t="s">
        <v>14</v>
      </c>
      <c r="D25" s="34"/>
      <c r="E25" s="34"/>
      <c r="F25" s="34" t="s">
        <v>15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</row>
    <row r="26" spans="2:26" x14ac:dyDescent="0.2">
      <c r="B26" s="13" t="s">
        <v>13</v>
      </c>
      <c r="C26" s="46" t="s">
        <v>17</v>
      </c>
      <c r="D26" s="46"/>
      <c r="E26" s="46"/>
      <c r="F26" s="45" t="s">
        <v>16</v>
      </c>
      <c r="G26" s="46"/>
      <c r="H26" s="46"/>
      <c r="I26" s="46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5"/>
    </row>
    <row r="27" spans="2:26" x14ac:dyDescent="0.2">
      <c r="B27" s="13" t="s">
        <v>10</v>
      </c>
      <c r="C27" s="46" t="s">
        <v>18</v>
      </c>
      <c r="D27" s="46"/>
      <c r="E27" s="46"/>
      <c r="F27" s="45" t="s">
        <v>22</v>
      </c>
      <c r="G27" s="46"/>
      <c r="H27" s="46"/>
      <c r="I27" s="46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spans="2:26" x14ac:dyDescent="0.2">
      <c r="B28" s="13" t="s">
        <v>11</v>
      </c>
      <c r="C28" s="46" t="s">
        <v>19</v>
      </c>
      <c r="D28" s="46"/>
      <c r="E28" s="46"/>
      <c r="F28" s="45" t="s">
        <v>21</v>
      </c>
      <c r="G28" s="46"/>
      <c r="H28" s="46"/>
      <c r="I28" s="46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</row>
    <row r="29" spans="2:26" x14ac:dyDescent="0.2">
      <c r="B29" s="13" t="s">
        <v>12</v>
      </c>
      <c r="C29" s="46" t="s">
        <v>20</v>
      </c>
      <c r="D29" s="46"/>
      <c r="E29" s="46"/>
      <c r="F29" s="45" t="s">
        <v>23</v>
      </c>
      <c r="G29" s="46"/>
      <c r="H29" s="46"/>
      <c r="I29" s="46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</row>
    <row r="30" spans="2:26" x14ac:dyDescent="0.2"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5"/>
    </row>
    <row r="31" spans="2:26" x14ac:dyDescent="0.2">
      <c r="B31" s="33" t="s">
        <v>9</v>
      </c>
      <c r="C31" s="47" t="s">
        <v>14</v>
      </c>
      <c r="D31" s="47"/>
      <c r="E31" s="47"/>
      <c r="F31" s="47" t="s">
        <v>15</v>
      </c>
      <c r="G31" s="46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</row>
    <row r="32" spans="2:26" x14ac:dyDescent="0.2"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</row>
    <row r="33" spans="2:26" x14ac:dyDescent="0.2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</row>
    <row r="34" spans="2:26" x14ac:dyDescent="0.2"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</row>
    <row r="35" spans="2:26" x14ac:dyDescent="0.2"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</row>
    <row r="36" spans="2:26" x14ac:dyDescent="0.2"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</row>
    <row r="37" spans="2:26" x14ac:dyDescent="0.2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</row>
    <row r="38" spans="2:26" x14ac:dyDescent="0.2"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7"/>
    </row>
  </sheetData>
  <mergeCells count="11">
    <mergeCell ref="C31:E31"/>
    <mergeCell ref="F31:G31"/>
    <mergeCell ref="C2:D2"/>
    <mergeCell ref="F29:I29"/>
    <mergeCell ref="F26:I26"/>
    <mergeCell ref="F27:I27"/>
    <mergeCell ref="F28:I28"/>
    <mergeCell ref="C29:E29"/>
    <mergeCell ref="C26:E26"/>
    <mergeCell ref="C27:E27"/>
    <mergeCell ref="C28:E28"/>
  </mergeCells>
  <phoneticPr fontId="0" type="noConversion"/>
  <hyperlinks>
    <hyperlink ref="F26" r:id="rId1"/>
    <hyperlink ref="F28" r:id="rId2"/>
    <hyperlink ref="F27" r:id="rId3"/>
    <hyperlink ref="F29" r:id="rId4"/>
  </hyperlinks>
  <pageMargins left="0.5" right="0.5" top="1" bottom="1" header="0.5" footer="0.5"/>
  <pageSetup paperSize="5" scale="70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1</xdr:col>
                    <xdr:colOff>3171825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Scheduling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Jan Havlíček</cp:lastModifiedBy>
  <cp:lastPrinted>2001-10-30T20:22:21Z</cp:lastPrinted>
  <dcterms:created xsi:type="dcterms:W3CDTF">2001-10-08T15:37:30Z</dcterms:created>
  <dcterms:modified xsi:type="dcterms:W3CDTF">2023-09-13T18:01:49Z</dcterms:modified>
</cp:coreProperties>
</file>