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11ED956-7FF4-4603-8813-FB1478247676}" xr6:coauthVersionLast="47" xr6:coauthVersionMax="47" xr10:uidLastSave="{00000000-0000-0000-0000-000000000000}"/>
  <bookViews>
    <workbookView xWindow="-120" yWindow="-120" windowWidth="38640" windowHeight="15720" tabRatio="791" activeTab="1"/>
  </bookViews>
  <sheets>
    <sheet name="NEPOOL DEC 26 THRU JAN 2" sheetId="8" r:id="rId1"/>
    <sheet name="SUMMARY OF POSITIONS DEC 28-31" sheetId="9" r:id="rId2"/>
    <sheet name="PEAK + OFF PEAK BY REGION" sheetId="7" r:id="rId3"/>
    <sheet name="PEAK + OFF PEAK" sheetId="6" r:id="rId4"/>
    <sheet name="PEAK" sheetId="5" r:id="rId5"/>
    <sheet name="OFF-PEAK" sheetId="4" r:id="rId6"/>
    <sheet name="Nepool SummeryDec 27th-Jan2nd" sheetId="10" r:id="rId7"/>
  </sheets>
  <definedNames>
    <definedName name="_xlnm.Print_Area" localSheetId="0">'NEPOOL DEC 26 THRU JAN 2'!$A$2:$L$282</definedName>
    <definedName name="_xlnm.Print_Area" localSheetId="5">'OFF-PEAK'!$A$1:$K$87</definedName>
    <definedName name="_xlnm.Print_Area" localSheetId="4">PEAK!$A$1:$K$239</definedName>
    <definedName name="_xlnm.Print_Area" localSheetId="3">'PEAK + OFF PEAK'!$A$2:$K$604</definedName>
    <definedName name="_xlnm.Print_Area" localSheetId="2">'PEAK + OFF PEAK BY REGION'!$A$2:$K$632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8" l="1"/>
  <c r="D9" i="8"/>
  <c r="G9" i="8"/>
  <c r="H9" i="8"/>
  <c r="I9" i="8"/>
  <c r="C12" i="8"/>
  <c r="D12" i="8"/>
  <c r="G12" i="8"/>
  <c r="H12" i="8"/>
  <c r="I12" i="8"/>
  <c r="C13" i="8"/>
  <c r="D13" i="8"/>
  <c r="G13" i="8"/>
  <c r="H13" i="8"/>
  <c r="I13" i="8"/>
  <c r="C14" i="8"/>
  <c r="D14" i="8"/>
  <c r="G14" i="8"/>
  <c r="H14" i="8"/>
  <c r="I14" i="8"/>
  <c r="C15" i="8"/>
  <c r="D15" i="8"/>
  <c r="G15" i="8"/>
  <c r="H15" i="8"/>
  <c r="I15" i="8"/>
  <c r="C17" i="8"/>
  <c r="D17" i="8"/>
  <c r="G17" i="8"/>
  <c r="H17" i="8"/>
  <c r="I17" i="8"/>
  <c r="C18" i="8"/>
  <c r="D18" i="8"/>
  <c r="G18" i="8"/>
  <c r="H18" i="8"/>
  <c r="I18" i="8"/>
  <c r="C26" i="8"/>
  <c r="D26" i="8"/>
  <c r="E26" i="8"/>
  <c r="F26" i="8"/>
  <c r="G26" i="8"/>
  <c r="H26" i="8"/>
  <c r="I26" i="8"/>
  <c r="C29" i="8"/>
  <c r="D29" i="8"/>
  <c r="E29" i="8"/>
  <c r="F29" i="8"/>
  <c r="G29" i="8"/>
  <c r="H29" i="8"/>
  <c r="I29" i="8"/>
  <c r="C30" i="8"/>
  <c r="D30" i="8"/>
  <c r="E30" i="8"/>
  <c r="F30" i="8"/>
  <c r="G30" i="8"/>
  <c r="H30" i="8"/>
  <c r="I30" i="8"/>
  <c r="C31" i="8"/>
  <c r="D31" i="8"/>
  <c r="E31" i="8"/>
  <c r="F31" i="8"/>
  <c r="G31" i="8"/>
  <c r="H31" i="8"/>
  <c r="I31" i="8"/>
  <c r="C32" i="8"/>
  <c r="D32" i="8"/>
  <c r="E32" i="8"/>
  <c r="F32" i="8"/>
  <c r="G32" i="8"/>
  <c r="H32" i="8"/>
  <c r="I32" i="8"/>
  <c r="C34" i="8"/>
  <c r="D34" i="8"/>
  <c r="E34" i="8"/>
  <c r="F34" i="8"/>
  <c r="G34" i="8"/>
  <c r="H34" i="8"/>
  <c r="I34" i="8"/>
  <c r="C35" i="8"/>
  <c r="D35" i="8"/>
  <c r="E35" i="8"/>
  <c r="F35" i="8"/>
  <c r="G35" i="8"/>
  <c r="H35" i="8"/>
  <c r="I35" i="8"/>
  <c r="C43" i="8"/>
  <c r="D43" i="8"/>
  <c r="E43" i="8"/>
  <c r="F43" i="8"/>
  <c r="G43" i="8"/>
  <c r="H43" i="8"/>
  <c r="I43" i="8"/>
  <c r="C46" i="8"/>
  <c r="D46" i="8"/>
  <c r="E46" i="8"/>
  <c r="F46" i="8"/>
  <c r="G46" i="8"/>
  <c r="H46" i="8"/>
  <c r="I46" i="8"/>
  <c r="C47" i="8"/>
  <c r="D47" i="8"/>
  <c r="E47" i="8"/>
  <c r="F47" i="8"/>
  <c r="G47" i="8"/>
  <c r="H47" i="8"/>
  <c r="I47" i="8"/>
  <c r="C48" i="8"/>
  <c r="D48" i="8"/>
  <c r="E48" i="8"/>
  <c r="F48" i="8"/>
  <c r="G48" i="8"/>
  <c r="H48" i="8"/>
  <c r="I48" i="8"/>
  <c r="C49" i="8"/>
  <c r="D49" i="8"/>
  <c r="E49" i="8"/>
  <c r="F49" i="8"/>
  <c r="G49" i="8"/>
  <c r="H49" i="8"/>
  <c r="I49" i="8"/>
  <c r="C51" i="8"/>
  <c r="D51" i="8"/>
  <c r="E51" i="8"/>
  <c r="F51" i="8"/>
  <c r="G51" i="8"/>
  <c r="H51" i="8"/>
  <c r="I51" i="8"/>
  <c r="C52" i="8"/>
  <c r="D52" i="8"/>
  <c r="E52" i="8"/>
  <c r="F52" i="8"/>
  <c r="G52" i="8"/>
  <c r="H52" i="8"/>
  <c r="I52" i="8"/>
  <c r="C60" i="8"/>
  <c r="D60" i="8"/>
  <c r="G60" i="8"/>
  <c r="C63" i="8"/>
  <c r="D63" i="8"/>
  <c r="G63" i="8"/>
  <c r="C64" i="8"/>
  <c r="D64" i="8"/>
  <c r="G64" i="8"/>
  <c r="C65" i="8"/>
  <c r="D65" i="8"/>
  <c r="G65" i="8"/>
  <c r="C66" i="8"/>
  <c r="D66" i="8"/>
  <c r="G66" i="8"/>
  <c r="C68" i="8"/>
  <c r="D68" i="8"/>
  <c r="G68" i="8"/>
  <c r="C69" i="8"/>
  <c r="D69" i="8"/>
  <c r="G69" i="8"/>
  <c r="H69" i="8"/>
  <c r="H79" i="8"/>
  <c r="I79" i="8"/>
  <c r="H82" i="8"/>
  <c r="I82" i="8"/>
  <c r="H83" i="8"/>
  <c r="I83" i="8"/>
  <c r="H84" i="8"/>
  <c r="I84" i="8"/>
  <c r="H85" i="8"/>
  <c r="I85" i="8"/>
  <c r="H87" i="8"/>
  <c r="I87" i="8"/>
  <c r="H88" i="8"/>
  <c r="I88" i="8"/>
  <c r="C96" i="8"/>
  <c r="D96" i="8"/>
  <c r="E96" i="8"/>
  <c r="F96" i="8"/>
  <c r="G96" i="8"/>
  <c r="H96" i="8"/>
  <c r="I96" i="8"/>
  <c r="C99" i="8"/>
  <c r="D99" i="8"/>
  <c r="G99" i="8"/>
  <c r="H99" i="8"/>
  <c r="I99" i="8"/>
  <c r="C100" i="8"/>
  <c r="D100" i="8"/>
  <c r="G100" i="8"/>
  <c r="H100" i="8"/>
  <c r="I100" i="8"/>
  <c r="C101" i="8"/>
  <c r="D101" i="8"/>
  <c r="G101" i="8"/>
  <c r="H101" i="8"/>
  <c r="I101" i="8"/>
  <c r="C102" i="8"/>
  <c r="D102" i="8"/>
  <c r="G102" i="8"/>
  <c r="H102" i="8"/>
  <c r="I102" i="8"/>
  <c r="C104" i="8"/>
  <c r="D104" i="8"/>
  <c r="G104" i="8"/>
  <c r="H104" i="8"/>
  <c r="I104" i="8"/>
  <c r="C105" i="8"/>
  <c r="D105" i="8"/>
  <c r="G105" i="8"/>
  <c r="H105" i="8"/>
  <c r="I105" i="8"/>
  <c r="C112" i="8"/>
  <c r="D112" i="8"/>
  <c r="E112" i="8"/>
  <c r="F112" i="8"/>
  <c r="G112" i="8"/>
  <c r="H112" i="8"/>
  <c r="I112" i="8"/>
  <c r="C115" i="8"/>
  <c r="D115" i="8"/>
  <c r="E115" i="8"/>
  <c r="F115" i="8"/>
  <c r="G115" i="8"/>
  <c r="H115" i="8"/>
  <c r="I115" i="8"/>
  <c r="C116" i="8"/>
  <c r="D116" i="8"/>
  <c r="E116" i="8"/>
  <c r="F116" i="8"/>
  <c r="G116" i="8"/>
  <c r="H116" i="8"/>
  <c r="I116" i="8"/>
  <c r="C117" i="8"/>
  <c r="D117" i="8"/>
  <c r="E117" i="8"/>
  <c r="F117" i="8"/>
  <c r="G117" i="8"/>
  <c r="H117" i="8"/>
  <c r="I117" i="8"/>
  <c r="C118" i="8"/>
  <c r="D118" i="8"/>
  <c r="E118" i="8"/>
  <c r="F118" i="8"/>
  <c r="G118" i="8"/>
  <c r="H118" i="8"/>
  <c r="I118" i="8"/>
  <c r="C120" i="8"/>
  <c r="D120" i="8"/>
  <c r="E120" i="8"/>
  <c r="F120" i="8"/>
  <c r="G120" i="8"/>
  <c r="H120" i="8"/>
  <c r="I120" i="8"/>
  <c r="C121" i="8"/>
  <c r="D121" i="8"/>
  <c r="E121" i="8"/>
  <c r="F121" i="8"/>
  <c r="G121" i="8"/>
  <c r="H121" i="8"/>
  <c r="I121" i="8"/>
  <c r="C129" i="8"/>
  <c r="D129" i="8"/>
  <c r="E129" i="8"/>
  <c r="F129" i="8"/>
  <c r="G129" i="8"/>
  <c r="H129" i="8"/>
  <c r="I129" i="8"/>
  <c r="C132" i="8"/>
  <c r="D132" i="8"/>
  <c r="E132" i="8"/>
  <c r="F132" i="8"/>
  <c r="G132" i="8"/>
  <c r="H132" i="8"/>
  <c r="I132" i="8"/>
  <c r="C133" i="8"/>
  <c r="D133" i="8"/>
  <c r="E133" i="8"/>
  <c r="F133" i="8"/>
  <c r="G133" i="8"/>
  <c r="H133" i="8"/>
  <c r="I133" i="8"/>
  <c r="C134" i="8"/>
  <c r="D134" i="8"/>
  <c r="E134" i="8"/>
  <c r="F134" i="8"/>
  <c r="G134" i="8"/>
  <c r="H134" i="8"/>
  <c r="I134" i="8"/>
  <c r="C135" i="8"/>
  <c r="D135" i="8"/>
  <c r="E135" i="8"/>
  <c r="F135" i="8"/>
  <c r="G135" i="8"/>
  <c r="H135" i="8"/>
  <c r="I135" i="8"/>
  <c r="C137" i="8"/>
  <c r="D137" i="8"/>
  <c r="E137" i="8"/>
  <c r="F137" i="8"/>
  <c r="G137" i="8"/>
  <c r="H137" i="8"/>
  <c r="I137" i="8"/>
  <c r="C138" i="8"/>
  <c r="D138" i="8"/>
  <c r="E138" i="8"/>
  <c r="F138" i="8"/>
  <c r="G138" i="8"/>
  <c r="H138" i="8"/>
  <c r="I138" i="8"/>
  <c r="C146" i="8"/>
  <c r="D146" i="8"/>
  <c r="E146" i="8"/>
  <c r="F146" i="8"/>
  <c r="G146" i="8"/>
  <c r="H146" i="8"/>
  <c r="I146" i="8"/>
  <c r="C149" i="8"/>
  <c r="D149" i="8"/>
  <c r="E149" i="8"/>
  <c r="F149" i="8"/>
  <c r="G149" i="8"/>
  <c r="H149" i="8"/>
  <c r="I149" i="8"/>
  <c r="C150" i="8"/>
  <c r="D150" i="8"/>
  <c r="E150" i="8"/>
  <c r="F150" i="8"/>
  <c r="G150" i="8"/>
  <c r="H150" i="8"/>
  <c r="I150" i="8"/>
  <c r="C151" i="8"/>
  <c r="D151" i="8"/>
  <c r="E151" i="8"/>
  <c r="F151" i="8"/>
  <c r="G151" i="8"/>
  <c r="H151" i="8"/>
  <c r="I151" i="8"/>
  <c r="C152" i="8"/>
  <c r="D152" i="8"/>
  <c r="E152" i="8"/>
  <c r="F152" i="8"/>
  <c r="G152" i="8"/>
  <c r="H152" i="8"/>
  <c r="I152" i="8"/>
  <c r="C154" i="8"/>
  <c r="D154" i="8"/>
  <c r="E154" i="8"/>
  <c r="F154" i="8"/>
  <c r="G154" i="8"/>
  <c r="H154" i="8"/>
  <c r="I154" i="8"/>
  <c r="C155" i="8"/>
  <c r="D155" i="8"/>
  <c r="E155" i="8"/>
  <c r="F155" i="8"/>
  <c r="G155" i="8"/>
  <c r="H155" i="8"/>
  <c r="I155" i="8"/>
  <c r="C158" i="8"/>
  <c r="D158" i="8"/>
  <c r="E158" i="8"/>
  <c r="F158" i="8"/>
  <c r="G158" i="8"/>
  <c r="H158" i="8"/>
  <c r="I158" i="8"/>
  <c r="C168" i="8"/>
  <c r="D168" i="8"/>
  <c r="E168" i="8"/>
  <c r="F168" i="8"/>
  <c r="G168" i="8"/>
  <c r="H168" i="8"/>
  <c r="I168" i="8"/>
  <c r="C171" i="8"/>
  <c r="D171" i="8"/>
  <c r="E171" i="8"/>
  <c r="F171" i="8"/>
  <c r="G171" i="8"/>
  <c r="H171" i="8"/>
  <c r="I171" i="8"/>
  <c r="C172" i="8"/>
  <c r="D172" i="8"/>
  <c r="E172" i="8"/>
  <c r="F172" i="8"/>
  <c r="G172" i="8"/>
  <c r="H172" i="8"/>
  <c r="I172" i="8"/>
  <c r="C173" i="8"/>
  <c r="D173" i="8"/>
  <c r="E173" i="8"/>
  <c r="F173" i="8"/>
  <c r="G173" i="8"/>
  <c r="H173" i="8"/>
  <c r="I173" i="8"/>
  <c r="C174" i="8"/>
  <c r="D174" i="8"/>
  <c r="E174" i="8"/>
  <c r="F174" i="8"/>
  <c r="G174" i="8"/>
  <c r="H174" i="8"/>
  <c r="I174" i="8"/>
  <c r="C176" i="8"/>
  <c r="D176" i="8"/>
  <c r="E176" i="8"/>
  <c r="F176" i="8"/>
  <c r="G176" i="8"/>
  <c r="H176" i="8"/>
  <c r="I176" i="8"/>
  <c r="C177" i="8"/>
  <c r="D177" i="8"/>
  <c r="E177" i="8"/>
  <c r="F177" i="8"/>
  <c r="G177" i="8"/>
  <c r="H177" i="8"/>
  <c r="I177" i="8"/>
  <c r="C185" i="8"/>
  <c r="D185" i="8"/>
  <c r="E185" i="8"/>
  <c r="F185" i="8"/>
  <c r="G185" i="8"/>
  <c r="H185" i="8"/>
  <c r="I185" i="8"/>
  <c r="C188" i="8"/>
  <c r="D188" i="8"/>
  <c r="E188" i="8"/>
  <c r="F188" i="8"/>
  <c r="G188" i="8"/>
  <c r="H188" i="8"/>
  <c r="I188" i="8"/>
  <c r="C189" i="8"/>
  <c r="D189" i="8"/>
  <c r="E189" i="8"/>
  <c r="F189" i="8"/>
  <c r="G189" i="8"/>
  <c r="H189" i="8"/>
  <c r="I189" i="8"/>
  <c r="C190" i="8"/>
  <c r="D190" i="8"/>
  <c r="E190" i="8"/>
  <c r="F190" i="8"/>
  <c r="G190" i="8"/>
  <c r="H190" i="8"/>
  <c r="I190" i="8"/>
  <c r="C191" i="8"/>
  <c r="D191" i="8"/>
  <c r="E191" i="8"/>
  <c r="F191" i="8"/>
  <c r="G191" i="8"/>
  <c r="H191" i="8"/>
  <c r="I191" i="8"/>
  <c r="C193" i="8"/>
  <c r="D193" i="8"/>
  <c r="E193" i="8"/>
  <c r="F193" i="8"/>
  <c r="G193" i="8"/>
  <c r="H193" i="8"/>
  <c r="I193" i="8"/>
  <c r="C194" i="8"/>
  <c r="D194" i="8"/>
  <c r="E194" i="8"/>
  <c r="F194" i="8"/>
  <c r="G194" i="8"/>
  <c r="H194" i="8"/>
  <c r="I194" i="8"/>
  <c r="H202" i="8"/>
  <c r="I202" i="8"/>
  <c r="H205" i="8"/>
  <c r="I205" i="8"/>
  <c r="H206" i="8"/>
  <c r="I206" i="8"/>
  <c r="H207" i="8"/>
  <c r="I207" i="8"/>
  <c r="H208" i="8"/>
  <c r="I208" i="8"/>
  <c r="H210" i="8"/>
  <c r="I210" i="8"/>
  <c r="H211" i="8"/>
  <c r="I211" i="8"/>
  <c r="H219" i="8"/>
  <c r="I219" i="8"/>
  <c r="H222" i="8"/>
  <c r="I222" i="8"/>
  <c r="H223" i="8"/>
  <c r="I223" i="8"/>
  <c r="H224" i="8"/>
  <c r="I224" i="8"/>
  <c r="H225" i="8"/>
  <c r="I225" i="8"/>
  <c r="H227" i="8"/>
  <c r="I227" i="8"/>
  <c r="H228" i="8"/>
  <c r="I228" i="8"/>
  <c r="C231" i="8"/>
  <c r="D231" i="8"/>
  <c r="E231" i="8"/>
  <c r="F231" i="8"/>
  <c r="G231" i="8"/>
  <c r="H231" i="8"/>
  <c r="I231" i="8"/>
  <c r="C238" i="8"/>
  <c r="D238" i="8"/>
  <c r="E238" i="8"/>
  <c r="F238" i="8"/>
  <c r="G238" i="8"/>
  <c r="H238" i="8"/>
  <c r="I238" i="8"/>
  <c r="C241" i="8"/>
  <c r="D241" i="8"/>
  <c r="E241" i="8"/>
  <c r="F241" i="8"/>
  <c r="G241" i="8"/>
  <c r="H241" i="8"/>
  <c r="I241" i="8"/>
  <c r="C242" i="8"/>
  <c r="D242" i="8"/>
  <c r="E242" i="8"/>
  <c r="F242" i="8"/>
  <c r="G242" i="8"/>
  <c r="H242" i="8"/>
  <c r="I242" i="8"/>
  <c r="C243" i="8"/>
  <c r="D243" i="8"/>
  <c r="E243" i="8"/>
  <c r="F243" i="8"/>
  <c r="G243" i="8"/>
  <c r="H243" i="8"/>
  <c r="I243" i="8"/>
  <c r="C244" i="8"/>
  <c r="D244" i="8"/>
  <c r="E244" i="8"/>
  <c r="F244" i="8"/>
  <c r="G244" i="8"/>
  <c r="H244" i="8"/>
  <c r="I244" i="8"/>
  <c r="C246" i="8"/>
  <c r="D246" i="8"/>
  <c r="E246" i="8"/>
  <c r="F246" i="8"/>
  <c r="G246" i="8"/>
  <c r="H246" i="8"/>
  <c r="I246" i="8"/>
  <c r="C247" i="8"/>
  <c r="D247" i="8"/>
  <c r="E247" i="8"/>
  <c r="F247" i="8"/>
  <c r="G247" i="8"/>
  <c r="H247" i="8"/>
  <c r="I247" i="8"/>
  <c r="C255" i="8"/>
  <c r="D255" i="8"/>
  <c r="E255" i="8"/>
  <c r="F255" i="8"/>
  <c r="G255" i="8"/>
  <c r="H255" i="8"/>
  <c r="I255" i="8"/>
  <c r="C258" i="8"/>
  <c r="D258" i="8"/>
  <c r="E258" i="8"/>
  <c r="F258" i="8"/>
  <c r="G258" i="8"/>
  <c r="H258" i="8"/>
  <c r="I258" i="8"/>
  <c r="C259" i="8"/>
  <c r="D259" i="8"/>
  <c r="E259" i="8"/>
  <c r="F259" i="8"/>
  <c r="G259" i="8"/>
  <c r="H259" i="8"/>
  <c r="I259" i="8"/>
  <c r="C260" i="8"/>
  <c r="D260" i="8"/>
  <c r="E260" i="8"/>
  <c r="F260" i="8"/>
  <c r="G260" i="8"/>
  <c r="H260" i="8"/>
  <c r="I260" i="8"/>
  <c r="C261" i="8"/>
  <c r="D261" i="8"/>
  <c r="E261" i="8"/>
  <c r="F261" i="8"/>
  <c r="G261" i="8"/>
  <c r="H261" i="8"/>
  <c r="I261" i="8"/>
  <c r="C263" i="8"/>
  <c r="D263" i="8"/>
  <c r="E263" i="8"/>
  <c r="F263" i="8"/>
  <c r="G263" i="8"/>
  <c r="H263" i="8"/>
  <c r="I263" i="8"/>
  <c r="C264" i="8"/>
  <c r="D264" i="8"/>
  <c r="E264" i="8"/>
  <c r="F264" i="8"/>
  <c r="G264" i="8"/>
  <c r="H264" i="8"/>
  <c r="I264" i="8"/>
  <c r="C272" i="8"/>
  <c r="D272" i="8"/>
  <c r="E272" i="8"/>
  <c r="F272" i="8"/>
  <c r="G272" i="8"/>
  <c r="H272" i="8"/>
  <c r="I272" i="8"/>
  <c r="C275" i="8"/>
  <c r="D275" i="8"/>
  <c r="E275" i="8"/>
  <c r="F275" i="8"/>
  <c r="G275" i="8"/>
  <c r="H275" i="8"/>
  <c r="I275" i="8"/>
  <c r="C276" i="8"/>
  <c r="D276" i="8"/>
  <c r="E276" i="8"/>
  <c r="F276" i="8"/>
  <c r="G276" i="8"/>
  <c r="H276" i="8"/>
  <c r="I276" i="8"/>
  <c r="C277" i="8"/>
  <c r="D277" i="8"/>
  <c r="E277" i="8"/>
  <c r="F277" i="8"/>
  <c r="G277" i="8"/>
  <c r="H277" i="8"/>
  <c r="I277" i="8"/>
  <c r="C278" i="8"/>
  <c r="D278" i="8"/>
  <c r="E278" i="8"/>
  <c r="F278" i="8"/>
  <c r="G278" i="8"/>
  <c r="H278" i="8"/>
  <c r="I278" i="8"/>
  <c r="C280" i="8"/>
  <c r="D280" i="8"/>
  <c r="E280" i="8"/>
  <c r="F280" i="8"/>
  <c r="G280" i="8"/>
  <c r="H280" i="8"/>
  <c r="I280" i="8"/>
  <c r="C281" i="8"/>
  <c r="D281" i="8"/>
  <c r="E281" i="8"/>
  <c r="F281" i="8"/>
  <c r="G281" i="8"/>
  <c r="H281" i="8"/>
  <c r="I281" i="8"/>
  <c r="C284" i="8"/>
  <c r="D284" i="8"/>
  <c r="E284" i="8"/>
  <c r="F284" i="8"/>
  <c r="G284" i="8"/>
  <c r="H284" i="8"/>
  <c r="I284" i="8"/>
  <c r="C14" i="10"/>
  <c r="D14" i="10"/>
  <c r="E14" i="10"/>
  <c r="F14" i="10"/>
  <c r="G14" i="10"/>
  <c r="H14" i="10"/>
  <c r="I14" i="10"/>
  <c r="C16" i="10"/>
  <c r="D16" i="10"/>
  <c r="E16" i="10"/>
  <c r="F16" i="10"/>
  <c r="G16" i="10"/>
  <c r="H16" i="10"/>
  <c r="I16" i="10"/>
  <c r="J16" i="10"/>
  <c r="C28" i="10"/>
  <c r="D28" i="10"/>
  <c r="E28" i="10"/>
  <c r="F28" i="10"/>
  <c r="G28" i="10"/>
  <c r="H28" i="10"/>
  <c r="I28" i="10"/>
  <c r="C30" i="10"/>
  <c r="D30" i="10"/>
  <c r="E30" i="10"/>
  <c r="F30" i="10"/>
  <c r="G30" i="10"/>
  <c r="H30" i="10"/>
  <c r="I30" i="10"/>
  <c r="J30" i="10"/>
  <c r="J32" i="10"/>
  <c r="C9" i="4"/>
  <c r="D9" i="4"/>
  <c r="E9" i="4"/>
  <c r="F9" i="4"/>
  <c r="G9" i="4"/>
  <c r="H9" i="4"/>
  <c r="I9" i="4"/>
  <c r="J9" i="4"/>
  <c r="C12" i="4"/>
  <c r="D12" i="4"/>
  <c r="E12" i="4"/>
  <c r="F12" i="4"/>
  <c r="G12" i="4"/>
  <c r="H12" i="4"/>
  <c r="I12" i="4"/>
  <c r="J12" i="4"/>
  <c r="C13" i="4"/>
  <c r="D13" i="4"/>
  <c r="E13" i="4"/>
  <c r="F13" i="4"/>
  <c r="G13" i="4"/>
  <c r="H13" i="4"/>
  <c r="I13" i="4"/>
  <c r="J13" i="4"/>
  <c r="C14" i="4"/>
  <c r="D14" i="4"/>
  <c r="E14" i="4"/>
  <c r="F14" i="4"/>
  <c r="G14" i="4"/>
  <c r="H14" i="4"/>
  <c r="I14" i="4"/>
  <c r="J14" i="4"/>
  <c r="C15" i="4"/>
  <c r="D15" i="4"/>
  <c r="E15" i="4"/>
  <c r="F15" i="4"/>
  <c r="G15" i="4"/>
  <c r="H15" i="4"/>
  <c r="I15" i="4"/>
  <c r="J15" i="4"/>
  <c r="C17" i="4"/>
  <c r="D17" i="4"/>
  <c r="E17" i="4"/>
  <c r="F17" i="4"/>
  <c r="G17" i="4"/>
  <c r="H17" i="4"/>
  <c r="I17" i="4"/>
  <c r="J17" i="4"/>
  <c r="C18" i="4"/>
  <c r="D18" i="4"/>
  <c r="E18" i="4"/>
  <c r="F18" i="4"/>
  <c r="G18" i="4"/>
  <c r="H18" i="4"/>
  <c r="I18" i="4"/>
  <c r="J18" i="4"/>
  <c r="K18" i="4"/>
  <c r="C26" i="4"/>
  <c r="D26" i="4"/>
  <c r="E26" i="4"/>
  <c r="F26" i="4"/>
  <c r="G26" i="4"/>
  <c r="H26" i="4"/>
  <c r="I26" i="4"/>
  <c r="J26" i="4"/>
  <c r="C29" i="4"/>
  <c r="D29" i="4"/>
  <c r="E29" i="4"/>
  <c r="F29" i="4"/>
  <c r="G29" i="4"/>
  <c r="H29" i="4"/>
  <c r="I29" i="4"/>
  <c r="J29" i="4"/>
  <c r="C30" i="4"/>
  <c r="D30" i="4"/>
  <c r="E30" i="4"/>
  <c r="F30" i="4"/>
  <c r="G30" i="4"/>
  <c r="H30" i="4"/>
  <c r="I30" i="4"/>
  <c r="J30" i="4"/>
  <c r="C31" i="4"/>
  <c r="D31" i="4"/>
  <c r="E31" i="4"/>
  <c r="F31" i="4"/>
  <c r="G31" i="4"/>
  <c r="H31" i="4"/>
  <c r="I31" i="4"/>
  <c r="J31" i="4"/>
  <c r="C32" i="4"/>
  <c r="D32" i="4"/>
  <c r="E32" i="4"/>
  <c r="F32" i="4"/>
  <c r="G32" i="4"/>
  <c r="H32" i="4"/>
  <c r="I32" i="4"/>
  <c r="J32" i="4"/>
  <c r="C34" i="4"/>
  <c r="D34" i="4"/>
  <c r="E34" i="4"/>
  <c r="F34" i="4"/>
  <c r="G34" i="4"/>
  <c r="H34" i="4"/>
  <c r="I34" i="4"/>
  <c r="J34" i="4"/>
  <c r="C35" i="4"/>
  <c r="D35" i="4"/>
  <c r="E35" i="4"/>
  <c r="F35" i="4"/>
  <c r="G35" i="4"/>
  <c r="H35" i="4"/>
  <c r="I35" i="4"/>
  <c r="J35" i="4"/>
  <c r="K35" i="4"/>
  <c r="C43" i="4"/>
  <c r="D43" i="4"/>
  <c r="E43" i="4"/>
  <c r="F43" i="4"/>
  <c r="G43" i="4"/>
  <c r="H43" i="4"/>
  <c r="I43" i="4"/>
  <c r="J43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I47" i="4"/>
  <c r="J47" i="4"/>
  <c r="C48" i="4"/>
  <c r="D48" i="4"/>
  <c r="E48" i="4"/>
  <c r="F48" i="4"/>
  <c r="G48" i="4"/>
  <c r="H48" i="4"/>
  <c r="I48" i="4"/>
  <c r="J48" i="4"/>
  <c r="C49" i="4"/>
  <c r="D49" i="4"/>
  <c r="E49" i="4"/>
  <c r="F49" i="4"/>
  <c r="G49" i="4"/>
  <c r="H49" i="4"/>
  <c r="I49" i="4"/>
  <c r="J49" i="4"/>
  <c r="C51" i="4"/>
  <c r="D51" i="4"/>
  <c r="E51" i="4"/>
  <c r="F51" i="4"/>
  <c r="G51" i="4"/>
  <c r="H51" i="4"/>
  <c r="I51" i="4"/>
  <c r="J51" i="4"/>
  <c r="C52" i="4"/>
  <c r="D52" i="4"/>
  <c r="E52" i="4"/>
  <c r="F52" i="4"/>
  <c r="G52" i="4"/>
  <c r="H52" i="4"/>
  <c r="I52" i="4"/>
  <c r="J52" i="4"/>
  <c r="K52" i="4"/>
  <c r="C60" i="4"/>
  <c r="D60" i="4"/>
  <c r="E60" i="4"/>
  <c r="F60" i="4"/>
  <c r="G60" i="4"/>
  <c r="H60" i="4"/>
  <c r="I60" i="4"/>
  <c r="J60" i="4"/>
  <c r="C63" i="4"/>
  <c r="D63" i="4"/>
  <c r="E63" i="4"/>
  <c r="F63" i="4"/>
  <c r="G63" i="4"/>
  <c r="H63" i="4"/>
  <c r="I63" i="4"/>
  <c r="J63" i="4"/>
  <c r="C64" i="4"/>
  <c r="D64" i="4"/>
  <c r="E64" i="4"/>
  <c r="F64" i="4"/>
  <c r="G64" i="4"/>
  <c r="H64" i="4"/>
  <c r="I64" i="4"/>
  <c r="J64" i="4"/>
  <c r="C65" i="4"/>
  <c r="D65" i="4"/>
  <c r="E65" i="4"/>
  <c r="F65" i="4"/>
  <c r="G65" i="4"/>
  <c r="H65" i="4"/>
  <c r="I65" i="4"/>
  <c r="J65" i="4"/>
  <c r="C66" i="4"/>
  <c r="D66" i="4"/>
  <c r="E66" i="4"/>
  <c r="F66" i="4"/>
  <c r="G66" i="4"/>
  <c r="H66" i="4"/>
  <c r="I66" i="4"/>
  <c r="J66" i="4"/>
  <c r="C68" i="4"/>
  <c r="D68" i="4"/>
  <c r="E68" i="4"/>
  <c r="F68" i="4"/>
  <c r="G68" i="4"/>
  <c r="H68" i="4"/>
  <c r="I68" i="4"/>
  <c r="J68" i="4"/>
  <c r="C69" i="4"/>
  <c r="D69" i="4"/>
  <c r="E69" i="4"/>
  <c r="F69" i="4"/>
  <c r="G69" i="4"/>
  <c r="H69" i="4"/>
  <c r="I69" i="4"/>
  <c r="J69" i="4"/>
  <c r="K69" i="4"/>
  <c r="C77" i="4"/>
  <c r="D77" i="4"/>
  <c r="E77" i="4"/>
  <c r="F77" i="4"/>
  <c r="G77" i="4"/>
  <c r="H77" i="4"/>
  <c r="I77" i="4"/>
  <c r="J77" i="4"/>
  <c r="C80" i="4"/>
  <c r="D80" i="4"/>
  <c r="E80" i="4"/>
  <c r="F80" i="4"/>
  <c r="G80" i="4"/>
  <c r="H80" i="4"/>
  <c r="I80" i="4"/>
  <c r="J80" i="4"/>
  <c r="C81" i="4"/>
  <c r="D81" i="4"/>
  <c r="E81" i="4"/>
  <c r="F81" i="4"/>
  <c r="G81" i="4"/>
  <c r="H81" i="4"/>
  <c r="I81" i="4"/>
  <c r="J81" i="4"/>
  <c r="C82" i="4"/>
  <c r="D82" i="4"/>
  <c r="E82" i="4"/>
  <c r="F82" i="4"/>
  <c r="G82" i="4"/>
  <c r="H82" i="4"/>
  <c r="I82" i="4"/>
  <c r="J82" i="4"/>
  <c r="C83" i="4"/>
  <c r="D83" i="4"/>
  <c r="E83" i="4"/>
  <c r="F83" i="4"/>
  <c r="G83" i="4"/>
  <c r="H83" i="4"/>
  <c r="I83" i="4"/>
  <c r="J83" i="4"/>
  <c r="C85" i="4"/>
  <c r="D85" i="4"/>
  <c r="E85" i="4"/>
  <c r="F85" i="4"/>
  <c r="G85" i="4"/>
  <c r="H85" i="4"/>
  <c r="I85" i="4"/>
  <c r="J85" i="4"/>
  <c r="C86" i="4"/>
  <c r="D86" i="4"/>
  <c r="E86" i="4"/>
  <c r="F86" i="4"/>
  <c r="G86" i="4"/>
  <c r="H86" i="4"/>
  <c r="I86" i="4"/>
  <c r="J86" i="4"/>
  <c r="K86" i="4"/>
  <c r="C9" i="5"/>
  <c r="D9" i="5"/>
  <c r="E9" i="5"/>
  <c r="F9" i="5"/>
  <c r="G9" i="5"/>
  <c r="H9" i="5"/>
  <c r="I9" i="5"/>
  <c r="J9" i="5"/>
  <c r="C12" i="5"/>
  <c r="D12" i="5"/>
  <c r="E12" i="5"/>
  <c r="F12" i="5"/>
  <c r="G12" i="5"/>
  <c r="H12" i="5"/>
  <c r="I12" i="5"/>
  <c r="J12" i="5"/>
  <c r="C13" i="5"/>
  <c r="D13" i="5"/>
  <c r="E13" i="5"/>
  <c r="F13" i="5"/>
  <c r="G13" i="5"/>
  <c r="H13" i="5"/>
  <c r="I13" i="5"/>
  <c r="J13" i="5"/>
  <c r="C14" i="5"/>
  <c r="D14" i="5"/>
  <c r="E14" i="5"/>
  <c r="F14" i="5"/>
  <c r="G14" i="5"/>
  <c r="H14" i="5"/>
  <c r="I14" i="5"/>
  <c r="J14" i="5"/>
  <c r="C15" i="5"/>
  <c r="D15" i="5"/>
  <c r="E15" i="5"/>
  <c r="F15" i="5"/>
  <c r="G15" i="5"/>
  <c r="H15" i="5"/>
  <c r="I15" i="5"/>
  <c r="J15" i="5"/>
  <c r="C17" i="5"/>
  <c r="D17" i="5"/>
  <c r="E17" i="5"/>
  <c r="F17" i="5"/>
  <c r="G17" i="5"/>
  <c r="H17" i="5"/>
  <c r="I17" i="5"/>
  <c r="J17" i="5"/>
  <c r="C18" i="5"/>
  <c r="D18" i="5"/>
  <c r="E18" i="5"/>
  <c r="F18" i="5"/>
  <c r="G18" i="5"/>
  <c r="H18" i="5"/>
  <c r="I18" i="5"/>
  <c r="J18" i="5"/>
  <c r="K18" i="5"/>
  <c r="C25" i="5"/>
  <c r="E25" i="5"/>
  <c r="F25" i="5"/>
  <c r="G25" i="5"/>
  <c r="J25" i="5"/>
  <c r="C28" i="5"/>
  <c r="E28" i="5"/>
  <c r="F28" i="5"/>
  <c r="G28" i="5"/>
  <c r="J28" i="5"/>
  <c r="C29" i="5"/>
  <c r="E29" i="5"/>
  <c r="F29" i="5"/>
  <c r="G29" i="5"/>
  <c r="J29" i="5"/>
  <c r="C30" i="5"/>
  <c r="E30" i="5"/>
  <c r="F30" i="5"/>
  <c r="G30" i="5"/>
  <c r="J30" i="5"/>
  <c r="C31" i="5"/>
  <c r="E31" i="5"/>
  <c r="F31" i="5"/>
  <c r="G31" i="5"/>
  <c r="J31" i="5"/>
  <c r="C33" i="5"/>
  <c r="E33" i="5"/>
  <c r="F33" i="5"/>
  <c r="G33" i="5"/>
  <c r="J33" i="5"/>
  <c r="C34" i="5"/>
  <c r="E34" i="5"/>
  <c r="F34" i="5"/>
  <c r="G34" i="5"/>
  <c r="J34" i="5"/>
  <c r="K34" i="5"/>
  <c r="C42" i="5"/>
  <c r="E42" i="5"/>
  <c r="F42" i="5"/>
  <c r="G42" i="5"/>
  <c r="J42" i="5"/>
  <c r="C45" i="5"/>
  <c r="E45" i="5"/>
  <c r="F45" i="5"/>
  <c r="G45" i="5"/>
  <c r="J45" i="5"/>
  <c r="C46" i="5"/>
  <c r="E46" i="5"/>
  <c r="F46" i="5"/>
  <c r="G46" i="5"/>
  <c r="J46" i="5"/>
  <c r="C47" i="5"/>
  <c r="E47" i="5"/>
  <c r="F47" i="5"/>
  <c r="G47" i="5"/>
  <c r="J47" i="5"/>
  <c r="C48" i="5"/>
  <c r="E48" i="5"/>
  <c r="F48" i="5"/>
  <c r="G48" i="5"/>
  <c r="J48" i="5"/>
  <c r="C50" i="5"/>
  <c r="E50" i="5"/>
  <c r="F50" i="5"/>
  <c r="G50" i="5"/>
  <c r="J50" i="5"/>
  <c r="C51" i="5"/>
  <c r="E51" i="5"/>
  <c r="F51" i="5"/>
  <c r="G51" i="5"/>
  <c r="J51" i="5"/>
  <c r="K51" i="5"/>
  <c r="C59" i="5"/>
  <c r="E59" i="5"/>
  <c r="F59" i="5"/>
  <c r="G59" i="5"/>
  <c r="J59" i="5"/>
  <c r="C62" i="5"/>
  <c r="E62" i="5"/>
  <c r="F62" i="5"/>
  <c r="G62" i="5"/>
  <c r="J62" i="5"/>
  <c r="C63" i="5"/>
  <c r="E63" i="5"/>
  <c r="F63" i="5"/>
  <c r="G63" i="5"/>
  <c r="J63" i="5"/>
  <c r="C64" i="5"/>
  <c r="E64" i="5"/>
  <c r="F64" i="5"/>
  <c r="G64" i="5"/>
  <c r="J64" i="5"/>
  <c r="C65" i="5"/>
  <c r="E65" i="5"/>
  <c r="F65" i="5"/>
  <c r="G65" i="5"/>
  <c r="J65" i="5"/>
  <c r="C67" i="5"/>
  <c r="E67" i="5"/>
  <c r="F67" i="5"/>
  <c r="G67" i="5"/>
  <c r="J67" i="5"/>
  <c r="C68" i="5"/>
  <c r="E68" i="5"/>
  <c r="F68" i="5"/>
  <c r="G68" i="5"/>
  <c r="J68" i="5"/>
  <c r="K68" i="5"/>
  <c r="C77" i="5"/>
  <c r="E77" i="5"/>
  <c r="F77" i="5"/>
  <c r="G77" i="5"/>
  <c r="J77" i="5"/>
  <c r="C80" i="5"/>
  <c r="E80" i="5"/>
  <c r="F80" i="5"/>
  <c r="G80" i="5"/>
  <c r="J80" i="5"/>
  <c r="C81" i="5"/>
  <c r="E81" i="5"/>
  <c r="F81" i="5"/>
  <c r="G81" i="5"/>
  <c r="J81" i="5"/>
  <c r="C82" i="5"/>
  <c r="E82" i="5"/>
  <c r="F82" i="5"/>
  <c r="G82" i="5"/>
  <c r="J82" i="5"/>
  <c r="C83" i="5"/>
  <c r="E83" i="5"/>
  <c r="F83" i="5"/>
  <c r="G83" i="5"/>
  <c r="J83" i="5"/>
  <c r="C85" i="5"/>
  <c r="E85" i="5"/>
  <c r="F85" i="5"/>
  <c r="G85" i="5"/>
  <c r="J85" i="5"/>
  <c r="C86" i="5"/>
  <c r="E86" i="5"/>
  <c r="F86" i="5"/>
  <c r="G86" i="5"/>
  <c r="J86" i="5"/>
  <c r="K86" i="5"/>
  <c r="C94" i="5"/>
  <c r="E94" i="5"/>
  <c r="F94" i="5"/>
  <c r="G94" i="5"/>
  <c r="J94" i="5"/>
  <c r="C97" i="5"/>
  <c r="E97" i="5"/>
  <c r="F97" i="5"/>
  <c r="G97" i="5"/>
  <c r="J97" i="5"/>
  <c r="C98" i="5"/>
  <c r="E98" i="5"/>
  <c r="F98" i="5"/>
  <c r="G98" i="5"/>
  <c r="J98" i="5"/>
  <c r="C99" i="5"/>
  <c r="E99" i="5"/>
  <c r="F99" i="5"/>
  <c r="G99" i="5"/>
  <c r="J99" i="5"/>
  <c r="C100" i="5"/>
  <c r="E100" i="5"/>
  <c r="F100" i="5"/>
  <c r="G100" i="5"/>
  <c r="J100" i="5"/>
  <c r="C102" i="5"/>
  <c r="E102" i="5"/>
  <c r="F102" i="5"/>
  <c r="G102" i="5"/>
  <c r="J102" i="5"/>
  <c r="C103" i="5"/>
  <c r="E103" i="5"/>
  <c r="F103" i="5"/>
  <c r="G103" i="5"/>
  <c r="J103" i="5"/>
  <c r="C110" i="5"/>
  <c r="D110" i="5"/>
  <c r="E110" i="5"/>
  <c r="F110" i="5"/>
  <c r="G110" i="5"/>
  <c r="H110" i="5"/>
  <c r="I110" i="5"/>
  <c r="J110" i="5"/>
  <c r="C113" i="5"/>
  <c r="D113" i="5"/>
  <c r="E113" i="5"/>
  <c r="F113" i="5"/>
  <c r="G113" i="5"/>
  <c r="H113" i="5"/>
  <c r="I113" i="5"/>
  <c r="J113" i="5"/>
  <c r="C114" i="5"/>
  <c r="D114" i="5"/>
  <c r="E114" i="5"/>
  <c r="F114" i="5"/>
  <c r="G114" i="5"/>
  <c r="H114" i="5"/>
  <c r="I114" i="5"/>
  <c r="J114" i="5"/>
  <c r="C115" i="5"/>
  <c r="D115" i="5"/>
  <c r="E115" i="5"/>
  <c r="F115" i="5"/>
  <c r="G115" i="5"/>
  <c r="H115" i="5"/>
  <c r="I115" i="5"/>
  <c r="J115" i="5"/>
  <c r="C116" i="5"/>
  <c r="D116" i="5"/>
  <c r="E116" i="5"/>
  <c r="F116" i="5"/>
  <c r="G116" i="5"/>
  <c r="H116" i="5"/>
  <c r="I116" i="5"/>
  <c r="J116" i="5"/>
  <c r="C118" i="5"/>
  <c r="D118" i="5"/>
  <c r="E118" i="5"/>
  <c r="F118" i="5"/>
  <c r="G118" i="5"/>
  <c r="H118" i="5"/>
  <c r="I118" i="5"/>
  <c r="J118" i="5"/>
  <c r="C119" i="5"/>
  <c r="D119" i="5"/>
  <c r="E119" i="5"/>
  <c r="F119" i="5"/>
  <c r="G119" i="5"/>
  <c r="H119" i="5"/>
  <c r="I119" i="5"/>
  <c r="J119" i="5"/>
  <c r="K119" i="5"/>
  <c r="C127" i="5"/>
  <c r="D127" i="5"/>
  <c r="E127" i="5"/>
  <c r="F127" i="5"/>
  <c r="G127" i="5"/>
  <c r="H127" i="5"/>
  <c r="I127" i="5"/>
  <c r="J127" i="5"/>
  <c r="C130" i="5"/>
  <c r="D130" i="5"/>
  <c r="E130" i="5"/>
  <c r="F130" i="5"/>
  <c r="G130" i="5"/>
  <c r="H130" i="5"/>
  <c r="I130" i="5"/>
  <c r="J130" i="5"/>
  <c r="C131" i="5"/>
  <c r="D131" i="5"/>
  <c r="E131" i="5"/>
  <c r="F131" i="5"/>
  <c r="G131" i="5"/>
  <c r="H131" i="5"/>
  <c r="I131" i="5"/>
  <c r="J131" i="5"/>
  <c r="C132" i="5"/>
  <c r="D132" i="5"/>
  <c r="E132" i="5"/>
  <c r="F132" i="5"/>
  <c r="G132" i="5"/>
  <c r="H132" i="5"/>
  <c r="I132" i="5"/>
  <c r="J132" i="5"/>
  <c r="C133" i="5"/>
  <c r="D133" i="5"/>
  <c r="E133" i="5"/>
  <c r="F133" i="5"/>
  <c r="G133" i="5"/>
  <c r="H133" i="5"/>
  <c r="I133" i="5"/>
  <c r="J133" i="5"/>
  <c r="C135" i="5"/>
  <c r="D135" i="5"/>
  <c r="E135" i="5"/>
  <c r="F135" i="5"/>
  <c r="G135" i="5"/>
  <c r="H135" i="5"/>
  <c r="I135" i="5"/>
  <c r="J135" i="5"/>
  <c r="C136" i="5"/>
  <c r="D136" i="5"/>
  <c r="E136" i="5"/>
  <c r="F136" i="5"/>
  <c r="G136" i="5"/>
  <c r="H136" i="5"/>
  <c r="I136" i="5"/>
  <c r="J136" i="5"/>
  <c r="K136" i="5"/>
  <c r="C144" i="5"/>
  <c r="E144" i="5"/>
  <c r="F144" i="5"/>
  <c r="G144" i="5"/>
  <c r="J144" i="5"/>
  <c r="C147" i="5"/>
  <c r="E147" i="5"/>
  <c r="F147" i="5"/>
  <c r="G147" i="5"/>
  <c r="J147" i="5"/>
  <c r="C148" i="5"/>
  <c r="E148" i="5"/>
  <c r="F148" i="5"/>
  <c r="G148" i="5"/>
  <c r="J148" i="5"/>
  <c r="C149" i="5"/>
  <c r="E149" i="5"/>
  <c r="F149" i="5"/>
  <c r="G149" i="5"/>
  <c r="J149" i="5"/>
  <c r="C150" i="5"/>
  <c r="E150" i="5"/>
  <c r="F150" i="5"/>
  <c r="G150" i="5"/>
  <c r="J150" i="5"/>
  <c r="C152" i="5"/>
  <c r="E152" i="5"/>
  <c r="F152" i="5"/>
  <c r="G152" i="5"/>
  <c r="J152" i="5"/>
  <c r="C153" i="5"/>
  <c r="E153" i="5"/>
  <c r="F153" i="5"/>
  <c r="G153" i="5"/>
  <c r="J153" i="5"/>
  <c r="K153" i="5"/>
  <c r="C161" i="5"/>
  <c r="D161" i="5"/>
  <c r="E161" i="5"/>
  <c r="F161" i="5"/>
  <c r="G161" i="5"/>
  <c r="H161" i="5"/>
  <c r="I161" i="5"/>
  <c r="J161" i="5"/>
  <c r="C164" i="5"/>
  <c r="D164" i="5"/>
  <c r="E164" i="5"/>
  <c r="F164" i="5"/>
  <c r="G164" i="5"/>
  <c r="H164" i="5"/>
  <c r="I164" i="5"/>
  <c r="J164" i="5"/>
  <c r="C165" i="5"/>
  <c r="D165" i="5"/>
  <c r="E165" i="5"/>
  <c r="F165" i="5"/>
  <c r="G165" i="5"/>
  <c r="H165" i="5"/>
  <c r="I165" i="5"/>
  <c r="J165" i="5"/>
  <c r="C166" i="5"/>
  <c r="D166" i="5"/>
  <c r="E166" i="5"/>
  <c r="F166" i="5"/>
  <c r="G166" i="5"/>
  <c r="H166" i="5"/>
  <c r="I166" i="5"/>
  <c r="J166" i="5"/>
  <c r="C167" i="5"/>
  <c r="D167" i="5"/>
  <c r="E167" i="5"/>
  <c r="F167" i="5"/>
  <c r="G167" i="5"/>
  <c r="H167" i="5"/>
  <c r="I167" i="5"/>
  <c r="J167" i="5"/>
  <c r="C169" i="5"/>
  <c r="D169" i="5"/>
  <c r="E169" i="5"/>
  <c r="F169" i="5"/>
  <c r="G169" i="5"/>
  <c r="H169" i="5"/>
  <c r="I169" i="5"/>
  <c r="J169" i="5"/>
  <c r="C170" i="5"/>
  <c r="D170" i="5"/>
  <c r="E170" i="5"/>
  <c r="F170" i="5"/>
  <c r="G170" i="5"/>
  <c r="H170" i="5"/>
  <c r="I170" i="5"/>
  <c r="J170" i="5"/>
  <c r="K170" i="5"/>
  <c r="C178" i="5"/>
  <c r="D178" i="5"/>
  <c r="E178" i="5"/>
  <c r="F178" i="5"/>
  <c r="G178" i="5"/>
  <c r="H178" i="5"/>
  <c r="I178" i="5"/>
  <c r="J178" i="5"/>
  <c r="C181" i="5"/>
  <c r="D181" i="5"/>
  <c r="E181" i="5"/>
  <c r="F181" i="5"/>
  <c r="G181" i="5"/>
  <c r="H181" i="5"/>
  <c r="I181" i="5"/>
  <c r="J181" i="5"/>
  <c r="C182" i="5"/>
  <c r="D182" i="5"/>
  <c r="E182" i="5"/>
  <c r="F182" i="5"/>
  <c r="G182" i="5"/>
  <c r="H182" i="5"/>
  <c r="I182" i="5"/>
  <c r="J182" i="5"/>
  <c r="C183" i="5"/>
  <c r="D183" i="5"/>
  <c r="E183" i="5"/>
  <c r="F183" i="5"/>
  <c r="G183" i="5"/>
  <c r="H183" i="5"/>
  <c r="I183" i="5"/>
  <c r="J183" i="5"/>
  <c r="C184" i="5"/>
  <c r="D184" i="5"/>
  <c r="E184" i="5"/>
  <c r="F184" i="5"/>
  <c r="G184" i="5"/>
  <c r="H184" i="5"/>
  <c r="I184" i="5"/>
  <c r="J184" i="5"/>
  <c r="C186" i="5"/>
  <c r="D186" i="5"/>
  <c r="E186" i="5"/>
  <c r="F186" i="5"/>
  <c r="G186" i="5"/>
  <c r="H186" i="5"/>
  <c r="I186" i="5"/>
  <c r="J186" i="5"/>
  <c r="C187" i="5"/>
  <c r="D187" i="5"/>
  <c r="E187" i="5"/>
  <c r="F187" i="5"/>
  <c r="G187" i="5"/>
  <c r="H187" i="5"/>
  <c r="I187" i="5"/>
  <c r="J187" i="5"/>
  <c r="K187" i="5"/>
  <c r="C195" i="5"/>
  <c r="E195" i="5"/>
  <c r="F195" i="5"/>
  <c r="G195" i="5"/>
  <c r="J195" i="5"/>
  <c r="C198" i="5"/>
  <c r="E198" i="5"/>
  <c r="F198" i="5"/>
  <c r="G198" i="5"/>
  <c r="J198" i="5"/>
  <c r="C199" i="5"/>
  <c r="E199" i="5"/>
  <c r="F199" i="5"/>
  <c r="G199" i="5"/>
  <c r="J199" i="5"/>
  <c r="C200" i="5"/>
  <c r="E200" i="5"/>
  <c r="F200" i="5"/>
  <c r="G200" i="5"/>
  <c r="J200" i="5"/>
  <c r="C201" i="5"/>
  <c r="E201" i="5"/>
  <c r="F201" i="5"/>
  <c r="G201" i="5"/>
  <c r="J201" i="5"/>
  <c r="C203" i="5"/>
  <c r="E203" i="5"/>
  <c r="F203" i="5"/>
  <c r="G203" i="5"/>
  <c r="J203" i="5"/>
  <c r="C204" i="5"/>
  <c r="E204" i="5"/>
  <c r="F204" i="5"/>
  <c r="G204" i="5"/>
  <c r="J204" i="5"/>
  <c r="K204" i="5"/>
  <c r="C212" i="5"/>
  <c r="E212" i="5"/>
  <c r="F212" i="5"/>
  <c r="G212" i="5"/>
  <c r="J212" i="5"/>
  <c r="C215" i="5"/>
  <c r="E215" i="5"/>
  <c r="F215" i="5"/>
  <c r="G215" i="5"/>
  <c r="J215" i="5"/>
  <c r="C216" i="5"/>
  <c r="E216" i="5"/>
  <c r="F216" i="5"/>
  <c r="G216" i="5"/>
  <c r="J216" i="5"/>
  <c r="C217" i="5"/>
  <c r="E217" i="5"/>
  <c r="F217" i="5"/>
  <c r="G217" i="5"/>
  <c r="J217" i="5"/>
  <c r="C218" i="5"/>
  <c r="E218" i="5"/>
  <c r="F218" i="5"/>
  <c r="G218" i="5"/>
  <c r="J218" i="5"/>
  <c r="C220" i="5"/>
  <c r="E220" i="5"/>
  <c r="F220" i="5"/>
  <c r="G220" i="5"/>
  <c r="J220" i="5"/>
  <c r="C221" i="5"/>
  <c r="E221" i="5"/>
  <c r="F221" i="5"/>
  <c r="G221" i="5"/>
  <c r="J221" i="5"/>
  <c r="K221" i="5"/>
  <c r="C229" i="5"/>
  <c r="E229" i="5"/>
  <c r="F229" i="5"/>
  <c r="G229" i="5"/>
  <c r="J229" i="5"/>
  <c r="C232" i="5"/>
  <c r="E232" i="5"/>
  <c r="F232" i="5"/>
  <c r="G232" i="5"/>
  <c r="J232" i="5"/>
  <c r="C233" i="5"/>
  <c r="E233" i="5"/>
  <c r="F233" i="5"/>
  <c r="G233" i="5"/>
  <c r="J233" i="5"/>
  <c r="C234" i="5"/>
  <c r="E234" i="5"/>
  <c r="F234" i="5"/>
  <c r="G234" i="5"/>
  <c r="J234" i="5"/>
  <c r="C235" i="5"/>
  <c r="E235" i="5"/>
  <c r="F235" i="5"/>
  <c r="G235" i="5"/>
  <c r="J235" i="5"/>
  <c r="C237" i="5"/>
  <c r="E237" i="5"/>
  <c r="F237" i="5"/>
  <c r="G237" i="5"/>
  <c r="J237" i="5"/>
  <c r="C238" i="5"/>
  <c r="E238" i="5"/>
  <c r="F238" i="5"/>
  <c r="G238" i="5"/>
  <c r="J238" i="5"/>
  <c r="K238" i="5"/>
  <c r="C9" i="6"/>
  <c r="D9" i="6"/>
  <c r="E9" i="6"/>
  <c r="F9" i="6"/>
  <c r="G9" i="6"/>
  <c r="H9" i="6"/>
  <c r="I9" i="6"/>
  <c r="J9" i="6"/>
  <c r="C12" i="6"/>
  <c r="D12" i="6"/>
  <c r="E12" i="6"/>
  <c r="F12" i="6"/>
  <c r="G12" i="6"/>
  <c r="H12" i="6"/>
  <c r="I12" i="6"/>
  <c r="J12" i="6"/>
  <c r="C13" i="6"/>
  <c r="D13" i="6"/>
  <c r="E13" i="6"/>
  <c r="F13" i="6"/>
  <c r="G13" i="6"/>
  <c r="H13" i="6"/>
  <c r="I13" i="6"/>
  <c r="J13" i="6"/>
  <c r="C14" i="6"/>
  <c r="D14" i="6"/>
  <c r="E14" i="6"/>
  <c r="F14" i="6"/>
  <c r="G14" i="6"/>
  <c r="H14" i="6"/>
  <c r="I14" i="6"/>
  <c r="J14" i="6"/>
  <c r="C15" i="6"/>
  <c r="D15" i="6"/>
  <c r="E15" i="6"/>
  <c r="F15" i="6"/>
  <c r="G15" i="6"/>
  <c r="H15" i="6"/>
  <c r="I15" i="6"/>
  <c r="J15" i="6"/>
  <c r="C17" i="6"/>
  <c r="D17" i="6"/>
  <c r="E17" i="6"/>
  <c r="F17" i="6"/>
  <c r="G17" i="6"/>
  <c r="H17" i="6"/>
  <c r="I17" i="6"/>
  <c r="J17" i="6"/>
  <c r="C18" i="6"/>
  <c r="D18" i="6"/>
  <c r="E18" i="6"/>
  <c r="F18" i="6"/>
  <c r="G18" i="6"/>
  <c r="H18" i="6"/>
  <c r="I18" i="6"/>
  <c r="J18" i="6"/>
  <c r="K18" i="6"/>
  <c r="C26" i="6"/>
  <c r="E26" i="6"/>
  <c r="F26" i="6"/>
  <c r="G26" i="6"/>
  <c r="J26" i="6"/>
  <c r="C29" i="6"/>
  <c r="E29" i="6"/>
  <c r="F29" i="6"/>
  <c r="G29" i="6"/>
  <c r="J29" i="6"/>
  <c r="C30" i="6"/>
  <c r="E30" i="6"/>
  <c r="F30" i="6"/>
  <c r="G30" i="6"/>
  <c r="J30" i="6"/>
  <c r="C31" i="6"/>
  <c r="E31" i="6"/>
  <c r="F31" i="6"/>
  <c r="G31" i="6"/>
  <c r="J31" i="6"/>
  <c r="C32" i="6"/>
  <c r="E32" i="6"/>
  <c r="F32" i="6"/>
  <c r="G32" i="6"/>
  <c r="J32" i="6"/>
  <c r="C34" i="6"/>
  <c r="E34" i="6"/>
  <c r="F34" i="6"/>
  <c r="G34" i="6"/>
  <c r="J34" i="6"/>
  <c r="C35" i="6"/>
  <c r="E35" i="6"/>
  <c r="F35" i="6"/>
  <c r="G35" i="6"/>
  <c r="J35" i="6"/>
  <c r="K35" i="6"/>
  <c r="C45" i="6"/>
  <c r="E45" i="6"/>
  <c r="F45" i="6"/>
  <c r="G45" i="6"/>
  <c r="J45" i="6"/>
  <c r="C48" i="6"/>
  <c r="E48" i="6"/>
  <c r="F48" i="6"/>
  <c r="G48" i="6"/>
  <c r="J48" i="6"/>
  <c r="C49" i="6"/>
  <c r="E49" i="6"/>
  <c r="F49" i="6"/>
  <c r="G49" i="6"/>
  <c r="J49" i="6"/>
  <c r="C50" i="6"/>
  <c r="E50" i="6"/>
  <c r="F50" i="6"/>
  <c r="G50" i="6"/>
  <c r="J50" i="6"/>
  <c r="C51" i="6"/>
  <c r="E51" i="6"/>
  <c r="F51" i="6"/>
  <c r="G51" i="6"/>
  <c r="J51" i="6"/>
  <c r="C53" i="6"/>
  <c r="E53" i="6"/>
  <c r="F53" i="6"/>
  <c r="G53" i="6"/>
  <c r="J53" i="6"/>
  <c r="C54" i="6"/>
  <c r="E54" i="6"/>
  <c r="F54" i="6"/>
  <c r="G54" i="6"/>
  <c r="J54" i="6"/>
  <c r="K54" i="6"/>
  <c r="C66" i="6"/>
  <c r="E66" i="6"/>
  <c r="F66" i="6"/>
  <c r="G66" i="6"/>
  <c r="J66" i="6"/>
  <c r="C69" i="6"/>
  <c r="E69" i="6"/>
  <c r="F69" i="6"/>
  <c r="G69" i="6"/>
  <c r="J69" i="6"/>
  <c r="C70" i="6"/>
  <c r="E70" i="6"/>
  <c r="F70" i="6"/>
  <c r="G70" i="6"/>
  <c r="J70" i="6"/>
  <c r="C71" i="6"/>
  <c r="E71" i="6"/>
  <c r="F71" i="6"/>
  <c r="G71" i="6"/>
  <c r="J71" i="6"/>
  <c r="C72" i="6"/>
  <c r="E72" i="6"/>
  <c r="F72" i="6"/>
  <c r="G72" i="6"/>
  <c r="J72" i="6"/>
  <c r="C74" i="6"/>
  <c r="E74" i="6"/>
  <c r="F74" i="6"/>
  <c r="G74" i="6"/>
  <c r="J74" i="6"/>
  <c r="C75" i="6"/>
  <c r="E75" i="6"/>
  <c r="F75" i="6"/>
  <c r="G75" i="6"/>
  <c r="J75" i="6"/>
  <c r="K75" i="6"/>
  <c r="C83" i="6"/>
  <c r="E83" i="6"/>
  <c r="F83" i="6"/>
  <c r="G83" i="6"/>
  <c r="J83" i="6"/>
  <c r="C86" i="6"/>
  <c r="E86" i="6"/>
  <c r="F86" i="6"/>
  <c r="G86" i="6"/>
  <c r="J86" i="6"/>
  <c r="C87" i="6"/>
  <c r="E87" i="6"/>
  <c r="F87" i="6"/>
  <c r="G87" i="6"/>
  <c r="J87" i="6"/>
  <c r="C88" i="6"/>
  <c r="E88" i="6"/>
  <c r="F88" i="6"/>
  <c r="G88" i="6"/>
  <c r="J88" i="6"/>
  <c r="C89" i="6"/>
  <c r="E89" i="6"/>
  <c r="F89" i="6"/>
  <c r="G89" i="6"/>
  <c r="J89" i="6"/>
  <c r="C91" i="6"/>
  <c r="E91" i="6"/>
  <c r="F91" i="6"/>
  <c r="G91" i="6"/>
  <c r="J91" i="6"/>
  <c r="C92" i="6"/>
  <c r="E92" i="6"/>
  <c r="F92" i="6"/>
  <c r="G92" i="6"/>
  <c r="J92" i="6"/>
  <c r="K92" i="6"/>
  <c r="C100" i="6"/>
  <c r="E100" i="6"/>
  <c r="F100" i="6"/>
  <c r="G100" i="6"/>
  <c r="J100" i="6"/>
  <c r="C103" i="6"/>
  <c r="E103" i="6"/>
  <c r="F103" i="6"/>
  <c r="G103" i="6"/>
  <c r="J103" i="6"/>
  <c r="C104" i="6"/>
  <c r="E104" i="6"/>
  <c r="F104" i="6"/>
  <c r="G104" i="6"/>
  <c r="J104" i="6"/>
  <c r="C105" i="6"/>
  <c r="E105" i="6"/>
  <c r="F105" i="6"/>
  <c r="G105" i="6"/>
  <c r="J105" i="6"/>
  <c r="C106" i="6"/>
  <c r="E106" i="6"/>
  <c r="F106" i="6"/>
  <c r="G106" i="6"/>
  <c r="J106" i="6"/>
  <c r="C108" i="6"/>
  <c r="E108" i="6"/>
  <c r="F108" i="6"/>
  <c r="G108" i="6"/>
  <c r="J108" i="6"/>
  <c r="C109" i="6"/>
  <c r="E109" i="6"/>
  <c r="F109" i="6"/>
  <c r="G109" i="6"/>
  <c r="J109" i="6"/>
  <c r="K109" i="6"/>
  <c r="C118" i="6"/>
  <c r="D118" i="6"/>
  <c r="E118" i="6"/>
  <c r="F118" i="6"/>
  <c r="G118" i="6"/>
  <c r="H118" i="6"/>
  <c r="I118" i="6"/>
  <c r="J118" i="6"/>
  <c r="C121" i="6"/>
  <c r="D121" i="6"/>
  <c r="E121" i="6"/>
  <c r="F121" i="6"/>
  <c r="G121" i="6"/>
  <c r="H121" i="6"/>
  <c r="I121" i="6"/>
  <c r="J121" i="6"/>
  <c r="C122" i="6"/>
  <c r="D122" i="6"/>
  <c r="E122" i="6"/>
  <c r="F122" i="6"/>
  <c r="G122" i="6"/>
  <c r="H122" i="6"/>
  <c r="I122" i="6"/>
  <c r="J122" i="6"/>
  <c r="C123" i="6"/>
  <c r="D123" i="6"/>
  <c r="E123" i="6"/>
  <c r="F123" i="6"/>
  <c r="G123" i="6"/>
  <c r="H123" i="6"/>
  <c r="I123" i="6"/>
  <c r="J123" i="6"/>
  <c r="C124" i="6"/>
  <c r="D124" i="6"/>
  <c r="E124" i="6"/>
  <c r="F124" i="6"/>
  <c r="G124" i="6"/>
  <c r="H124" i="6"/>
  <c r="I124" i="6"/>
  <c r="J124" i="6"/>
  <c r="C126" i="6"/>
  <c r="D126" i="6"/>
  <c r="E126" i="6"/>
  <c r="F126" i="6"/>
  <c r="G126" i="6"/>
  <c r="H126" i="6"/>
  <c r="I126" i="6"/>
  <c r="J126" i="6"/>
  <c r="C127" i="6"/>
  <c r="D127" i="6"/>
  <c r="E127" i="6"/>
  <c r="F127" i="6"/>
  <c r="G127" i="6"/>
  <c r="H127" i="6"/>
  <c r="I127" i="6"/>
  <c r="J127" i="6"/>
  <c r="K127" i="6"/>
  <c r="C135" i="6"/>
  <c r="D135" i="6"/>
  <c r="E135" i="6"/>
  <c r="F135" i="6"/>
  <c r="G135" i="6"/>
  <c r="H135" i="6"/>
  <c r="I135" i="6"/>
  <c r="J135" i="6"/>
  <c r="C138" i="6"/>
  <c r="D138" i="6"/>
  <c r="E138" i="6"/>
  <c r="F138" i="6"/>
  <c r="G138" i="6"/>
  <c r="H138" i="6"/>
  <c r="I138" i="6"/>
  <c r="J138" i="6"/>
  <c r="C139" i="6"/>
  <c r="D139" i="6"/>
  <c r="E139" i="6"/>
  <c r="F139" i="6"/>
  <c r="G139" i="6"/>
  <c r="H139" i="6"/>
  <c r="I139" i="6"/>
  <c r="J139" i="6"/>
  <c r="C140" i="6"/>
  <c r="D140" i="6"/>
  <c r="E140" i="6"/>
  <c r="F140" i="6"/>
  <c r="G140" i="6"/>
  <c r="H140" i="6"/>
  <c r="I140" i="6"/>
  <c r="J140" i="6"/>
  <c r="C141" i="6"/>
  <c r="D141" i="6"/>
  <c r="E141" i="6"/>
  <c r="F141" i="6"/>
  <c r="G141" i="6"/>
  <c r="H141" i="6"/>
  <c r="I141" i="6"/>
  <c r="J141" i="6"/>
  <c r="C143" i="6"/>
  <c r="D143" i="6"/>
  <c r="E143" i="6"/>
  <c r="F143" i="6"/>
  <c r="G143" i="6"/>
  <c r="H143" i="6"/>
  <c r="I143" i="6"/>
  <c r="J143" i="6"/>
  <c r="C144" i="6"/>
  <c r="D144" i="6"/>
  <c r="E144" i="6"/>
  <c r="F144" i="6"/>
  <c r="G144" i="6"/>
  <c r="H144" i="6"/>
  <c r="I144" i="6"/>
  <c r="J144" i="6"/>
  <c r="K144" i="6"/>
  <c r="C152" i="6"/>
  <c r="E152" i="6"/>
  <c r="F152" i="6"/>
  <c r="G152" i="6"/>
  <c r="J152" i="6"/>
  <c r="C155" i="6"/>
  <c r="E155" i="6"/>
  <c r="F155" i="6"/>
  <c r="G155" i="6"/>
  <c r="J155" i="6"/>
  <c r="C156" i="6"/>
  <c r="E156" i="6"/>
  <c r="F156" i="6"/>
  <c r="G156" i="6"/>
  <c r="J156" i="6"/>
  <c r="C157" i="6"/>
  <c r="E157" i="6"/>
  <c r="F157" i="6"/>
  <c r="G157" i="6"/>
  <c r="J157" i="6"/>
  <c r="C158" i="6"/>
  <c r="E158" i="6"/>
  <c r="F158" i="6"/>
  <c r="G158" i="6"/>
  <c r="J158" i="6"/>
  <c r="C160" i="6"/>
  <c r="E160" i="6"/>
  <c r="F160" i="6"/>
  <c r="G160" i="6"/>
  <c r="J160" i="6"/>
  <c r="C161" i="6"/>
  <c r="E161" i="6"/>
  <c r="F161" i="6"/>
  <c r="G161" i="6"/>
  <c r="J161" i="6"/>
  <c r="K161" i="6"/>
  <c r="C169" i="6"/>
  <c r="D169" i="6"/>
  <c r="E169" i="6"/>
  <c r="F169" i="6"/>
  <c r="G169" i="6"/>
  <c r="H169" i="6"/>
  <c r="I169" i="6"/>
  <c r="J169" i="6"/>
  <c r="C172" i="6"/>
  <c r="D172" i="6"/>
  <c r="E172" i="6"/>
  <c r="F172" i="6"/>
  <c r="G172" i="6"/>
  <c r="H172" i="6"/>
  <c r="I172" i="6"/>
  <c r="J172" i="6"/>
  <c r="C173" i="6"/>
  <c r="D173" i="6"/>
  <c r="E173" i="6"/>
  <c r="F173" i="6"/>
  <c r="G173" i="6"/>
  <c r="H173" i="6"/>
  <c r="I173" i="6"/>
  <c r="J173" i="6"/>
  <c r="C174" i="6"/>
  <c r="D174" i="6"/>
  <c r="E174" i="6"/>
  <c r="F174" i="6"/>
  <c r="G174" i="6"/>
  <c r="H174" i="6"/>
  <c r="I174" i="6"/>
  <c r="J174" i="6"/>
  <c r="C175" i="6"/>
  <c r="D175" i="6"/>
  <c r="E175" i="6"/>
  <c r="F175" i="6"/>
  <c r="G175" i="6"/>
  <c r="H175" i="6"/>
  <c r="I175" i="6"/>
  <c r="J175" i="6"/>
  <c r="C177" i="6"/>
  <c r="D177" i="6"/>
  <c r="E177" i="6"/>
  <c r="F177" i="6"/>
  <c r="G177" i="6"/>
  <c r="H177" i="6"/>
  <c r="I177" i="6"/>
  <c r="J177" i="6"/>
  <c r="C178" i="6"/>
  <c r="D178" i="6"/>
  <c r="E178" i="6"/>
  <c r="F178" i="6"/>
  <c r="G178" i="6"/>
  <c r="H178" i="6"/>
  <c r="I178" i="6"/>
  <c r="J178" i="6"/>
  <c r="K178" i="6"/>
  <c r="C186" i="6"/>
  <c r="D186" i="6"/>
  <c r="E186" i="6"/>
  <c r="F186" i="6"/>
  <c r="G186" i="6"/>
  <c r="H186" i="6"/>
  <c r="I186" i="6"/>
  <c r="J186" i="6"/>
  <c r="C189" i="6"/>
  <c r="D189" i="6"/>
  <c r="E189" i="6"/>
  <c r="F189" i="6"/>
  <c r="G189" i="6"/>
  <c r="H189" i="6"/>
  <c r="I189" i="6"/>
  <c r="J189" i="6"/>
  <c r="C190" i="6"/>
  <c r="D190" i="6"/>
  <c r="E190" i="6"/>
  <c r="F190" i="6"/>
  <c r="G190" i="6"/>
  <c r="H190" i="6"/>
  <c r="I190" i="6"/>
  <c r="J190" i="6"/>
  <c r="C191" i="6"/>
  <c r="D191" i="6"/>
  <c r="E191" i="6"/>
  <c r="F191" i="6"/>
  <c r="G191" i="6"/>
  <c r="H191" i="6"/>
  <c r="I191" i="6"/>
  <c r="J191" i="6"/>
  <c r="C192" i="6"/>
  <c r="D192" i="6"/>
  <c r="E192" i="6"/>
  <c r="F192" i="6"/>
  <c r="G192" i="6"/>
  <c r="H192" i="6"/>
  <c r="I192" i="6"/>
  <c r="J192" i="6"/>
  <c r="C194" i="6"/>
  <c r="D194" i="6"/>
  <c r="E194" i="6"/>
  <c r="F194" i="6"/>
  <c r="G194" i="6"/>
  <c r="H194" i="6"/>
  <c r="I194" i="6"/>
  <c r="J194" i="6"/>
  <c r="C195" i="6"/>
  <c r="D195" i="6"/>
  <c r="E195" i="6"/>
  <c r="F195" i="6"/>
  <c r="G195" i="6"/>
  <c r="H195" i="6"/>
  <c r="I195" i="6"/>
  <c r="J195" i="6"/>
  <c r="K195" i="6"/>
  <c r="C203" i="6"/>
  <c r="E203" i="6"/>
  <c r="F203" i="6"/>
  <c r="G203" i="6"/>
  <c r="J203" i="6"/>
  <c r="C206" i="6"/>
  <c r="E206" i="6"/>
  <c r="F206" i="6"/>
  <c r="G206" i="6"/>
  <c r="J206" i="6"/>
  <c r="C207" i="6"/>
  <c r="E207" i="6"/>
  <c r="F207" i="6"/>
  <c r="G207" i="6"/>
  <c r="J207" i="6"/>
  <c r="C208" i="6"/>
  <c r="E208" i="6"/>
  <c r="F208" i="6"/>
  <c r="G208" i="6"/>
  <c r="J208" i="6"/>
  <c r="C209" i="6"/>
  <c r="E209" i="6"/>
  <c r="F209" i="6"/>
  <c r="G209" i="6"/>
  <c r="J209" i="6"/>
  <c r="C211" i="6"/>
  <c r="E211" i="6"/>
  <c r="F211" i="6"/>
  <c r="G211" i="6"/>
  <c r="J211" i="6"/>
  <c r="C212" i="6"/>
  <c r="E212" i="6"/>
  <c r="F212" i="6"/>
  <c r="G212" i="6"/>
  <c r="J212" i="6"/>
  <c r="K212" i="6"/>
  <c r="C220" i="6"/>
  <c r="E220" i="6"/>
  <c r="F220" i="6"/>
  <c r="G220" i="6"/>
  <c r="J220" i="6"/>
  <c r="C223" i="6"/>
  <c r="E223" i="6"/>
  <c r="F223" i="6"/>
  <c r="G223" i="6"/>
  <c r="J223" i="6"/>
  <c r="C224" i="6"/>
  <c r="E224" i="6"/>
  <c r="F224" i="6"/>
  <c r="G224" i="6"/>
  <c r="J224" i="6"/>
  <c r="C225" i="6"/>
  <c r="E225" i="6"/>
  <c r="F225" i="6"/>
  <c r="G225" i="6"/>
  <c r="J225" i="6"/>
  <c r="C226" i="6"/>
  <c r="E226" i="6"/>
  <c r="F226" i="6"/>
  <c r="G226" i="6"/>
  <c r="J226" i="6"/>
  <c r="C228" i="6"/>
  <c r="E228" i="6"/>
  <c r="F228" i="6"/>
  <c r="G228" i="6"/>
  <c r="J228" i="6"/>
  <c r="C229" i="6"/>
  <c r="E229" i="6"/>
  <c r="F229" i="6"/>
  <c r="G229" i="6"/>
  <c r="J229" i="6"/>
  <c r="K229" i="6"/>
  <c r="C237" i="6"/>
  <c r="E237" i="6"/>
  <c r="F237" i="6"/>
  <c r="G237" i="6"/>
  <c r="J237" i="6"/>
  <c r="C240" i="6"/>
  <c r="E240" i="6"/>
  <c r="F240" i="6"/>
  <c r="G240" i="6"/>
  <c r="J240" i="6"/>
  <c r="C241" i="6"/>
  <c r="E241" i="6"/>
  <c r="F241" i="6"/>
  <c r="G241" i="6"/>
  <c r="J241" i="6"/>
  <c r="C242" i="6"/>
  <c r="E242" i="6"/>
  <c r="F242" i="6"/>
  <c r="G242" i="6"/>
  <c r="J242" i="6"/>
  <c r="C243" i="6"/>
  <c r="E243" i="6"/>
  <c r="F243" i="6"/>
  <c r="G243" i="6"/>
  <c r="J243" i="6"/>
  <c r="C245" i="6"/>
  <c r="E245" i="6"/>
  <c r="F245" i="6"/>
  <c r="G245" i="6"/>
  <c r="J245" i="6"/>
  <c r="C246" i="6"/>
  <c r="E246" i="6"/>
  <c r="F246" i="6"/>
  <c r="G246" i="6"/>
  <c r="J246" i="6"/>
  <c r="K246" i="6"/>
  <c r="C255" i="6"/>
  <c r="E255" i="6"/>
  <c r="F255" i="6"/>
  <c r="G255" i="6"/>
  <c r="J255" i="6"/>
  <c r="C258" i="6"/>
  <c r="E258" i="6"/>
  <c r="F258" i="6"/>
  <c r="G258" i="6"/>
  <c r="J258" i="6"/>
  <c r="C259" i="6"/>
  <c r="E259" i="6"/>
  <c r="F259" i="6"/>
  <c r="G259" i="6"/>
  <c r="J259" i="6"/>
  <c r="C260" i="6"/>
  <c r="E260" i="6"/>
  <c r="F260" i="6"/>
  <c r="G260" i="6"/>
  <c r="J260" i="6"/>
  <c r="C261" i="6"/>
  <c r="E261" i="6"/>
  <c r="F261" i="6"/>
  <c r="G261" i="6"/>
  <c r="J261" i="6"/>
  <c r="C263" i="6"/>
  <c r="E263" i="6"/>
  <c r="F263" i="6"/>
  <c r="G263" i="6"/>
  <c r="J263" i="6"/>
  <c r="C264" i="6"/>
  <c r="E264" i="6"/>
  <c r="F264" i="6"/>
  <c r="G264" i="6"/>
  <c r="J264" i="6"/>
  <c r="K264" i="6"/>
  <c r="C272" i="6"/>
  <c r="E272" i="6"/>
  <c r="F272" i="6"/>
  <c r="G272" i="6"/>
  <c r="J272" i="6"/>
  <c r="C275" i="6"/>
  <c r="E275" i="6"/>
  <c r="F275" i="6"/>
  <c r="G275" i="6"/>
  <c r="J275" i="6"/>
  <c r="C276" i="6"/>
  <c r="E276" i="6"/>
  <c r="F276" i="6"/>
  <c r="G276" i="6"/>
  <c r="J276" i="6"/>
  <c r="C277" i="6"/>
  <c r="E277" i="6"/>
  <c r="F277" i="6"/>
  <c r="G277" i="6"/>
  <c r="J277" i="6"/>
  <c r="C278" i="6"/>
  <c r="E278" i="6"/>
  <c r="F278" i="6"/>
  <c r="G278" i="6"/>
  <c r="J278" i="6"/>
  <c r="C280" i="6"/>
  <c r="E280" i="6"/>
  <c r="F280" i="6"/>
  <c r="G280" i="6"/>
  <c r="J280" i="6"/>
  <c r="C281" i="6"/>
  <c r="E281" i="6"/>
  <c r="F281" i="6"/>
  <c r="G281" i="6"/>
  <c r="J281" i="6"/>
  <c r="K281" i="6"/>
  <c r="C289" i="6"/>
  <c r="E289" i="6"/>
  <c r="F289" i="6"/>
  <c r="G289" i="6"/>
  <c r="J289" i="6"/>
  <c r="C292" i="6"/>
  <c r="E292" i="6"/>
  <c r="F292" i="6"/>
  <c r="G292" i="6"/>
  <c r="J292" i="6"/>
  <c r="C293" i="6"/>
  <c r="E293" i="6"/>
  <c r="F293" i="6"/>
  <c r="G293" i="6"/>
  <c r="J293" i="6"/>
  <c r="C294" i="6"/>
  <c r="E294" i="6"/>
  <c r="F294" i="6"/>
  <c r="G294" i="6"/>
  <c r="J294" i="6"/>
  <c r="C295" i="6"/>
  <c r="E295" i="6"/>
  <c r="F295" i="6"/>
  <c r="G295" i="6"/>
  <c r="J295" i="6"/>
  <c r="C297" i="6"/>
  <c r="E297" i="6"/>
  <c r="F297" i="6"/>
  <c r="G297" i="6"/>
  <c r="J297" i="6"/>
  <c r="C298" i="6"/>
  <c r="E298" i="6"/>
  <c r="F298" i="6"/>
  <c r="G298" i="6"/>
  <c r="J298" i="6"/>
  <c r="K298" i="6"/>
  <c r="C306" i="6"/>
  <c r="E306" i="6"/>
  <c r="F306" i="6"/>
  <c r="G306" i="6"/>
  <c r="J306" i="6"/>
  <c r="C309" i="6"/>
  <c r="E309" i="6"/>
  <c r="F309" i="6"/>
  <c r="G309" i="6"/>
  <c r="J309" i="6"/>
  <c r="C310" i="6"/>
  <c r="E310" i="6"/>
  <c r="F310" i="6"/>
  <c r="G310" i="6"/>
  <c r="J310" i="6"/>
  <c r="C311" i="6"/>
  <c r="E311" i="6"/>
  <c r="F311" i="6"/>
  <c r="G311" i="6"/>
  <c r="J311" i="6"/>
  <c r="C312" i="6"/>
  <c r="E312" i="6"/>
  <c r="F312" i="6"/>
  <c r="G312" i="6"/>
  <c r="J312" i="6"/>
  <c r="C314" i="6"/>
  <c r="E314" i="6"/>
  <c r="F314" i="6"/>
  <c r="G314" i="6"/>
  <c r="J314" i="6"/>
  <c r="C315" i="6"/>
  <c r="E315" i="6"/>
  <c r="F315" i="6"/>
  <c r="G315" i="6"/>
  <c r="J315" i="6"/>
  <c r="K315" i="6"/>
  <c r="C322" i="6"/>
  <c r="E322" i="6"/>
  <c r="F322" i="6"/>
  <c r="G322" i="6"/>
  <c r="J322" i="6"/>
  <c r="C325" i="6"/>
  <c r="E325" i="6"/>
  <c r="F325" i="6"/>
  <c r="G325" i="6"/>
  <c r="J325" i="6"/>
  <c r="C326" i="6"/>
  <c r="E326" i="6"/>
  <c r="F326" i="6"/>
  <c r="G326" i="6"/>
  <c r="J326" i="6"/>
  <c r="C327" i="6"/>
  <c r="E327" i="6"/>
  <c r="F327" i="6"/>
  <c r="G327" i="6"/>
  <c r="J327" i="6"/>
  <c r="C328" i="6"/>
  <c r="E328" i="6"/>
  <c r="F328" i="6"/>
  <c r="G328" i="6"/>
  <c r="J328" i="6"/>
  <c r="C330" i="6"/>
  <c r="E330" i="6"/>
  <c r="F330" i="6"/>
  <c r="G330" i="6"/>
  <c r="J330" i="6"/>
  <c r="C331" i="6"/>
  <c r="E331" i="6"/>
  <c r="F331" i="6"/>
  <c r="G331" i="6"/>
  <c r="J331" i="6"/>
  <c r="K331" i="6"/>
  <c r="D342" i="6"/>
  <c r="H342" i="6"/>
  <c r="I342" i="6"/>
  <c r="D343" i="6"/>
  <c r="H343" i="6"/>
  <c r="I343" i="6"/>
  <c r="D344" i="6"/>
  <c r="H344" i="6"/>
  <c r="I344" i="6"/>
  <c r="D345" i="6"/>
  <c r="H345" i="6"/>
  <c r="I345" i="6"/>
  <c r="D347" i="6"/>
  <c r="H347" i="6"/>
  <c r="I347" i="6"/>
  <c r="D348" i="6"/>
  <c r="H348" i="6"/>
  <c r="I348" i="6"/>
  <c r="K348" i="6"/>
  <c r="C356" i="6"/>
  <c r="E356" i="6"/>
  <c r="F356" i="6"/>
  <c r="G356" i="6"/>
  <c r="J356" i="6"/>
  <c r="C359" i="6"/>
  <c r="E359" i="6"/>
  <c r="F359" i="6"/>
  <c r="G359" i="6"/>
  <c r="J359" i="6"/>
  <c r="C360" i="6"/>
  <c r="E360" i="6"/>
  <c r="F360" i="6"/>
  <c r="G360" i="6"/>
  <c r="J360" i="6"/>
  <c r="C361" i="6"/>
  <c r="E361" i="6"/>
  <c r="F361" i="6"/>
  <c r="G361" i="6"/>
  <c r="J361" i="6"/>
  <c r="C362" i="6"/>
  <c r="E362" i="6"/>
  <c r="F362" i="6"/>
  <c r="G362" i="6"/>
  <c r="J362" i="6"/>
  <c r="C364" i="6"/>
  <c r="E364" i="6"/>
  <c r="F364" i="6"/>
  <c r="G364" i="6"/>
  <c r="J364" i="6"/>
  <c r="C365" i="6"/>
  <c r="E365" i="6"/>
  <c r="F365" i="6"/>
  <c r="G365" i="6"/>
  <c r="J365" i="6"/>
  <c r="K365" i="6"/>
  <c r="C373" i="6"/>
  <c r="D373" i="6"/>
  <c r="E373" i="6"/>
  <c r="F373" i="6"/>
  <c r="G373" i="6"/>
  <c r="H373" i="6"/>
  <c r="I373" i="6"/>
  <c r="J373" i="6"/>
  <c r="C376" i="6"/>
  <c r="D376" i="6"/>
  <c r="E376" i="6"/>
  <c r="F376" i="6"/>
  <c r="G376" i="6"/>
  <c r="H376" i="6"/>
  <c r="I376" i="6"/>
  <c r="J376" i="6"/>
  <c r="C377" i="6"/>
  <c r="D377" i="6"/>
  <c r="E377" i="6"/>
  <c r="F377" i="6"/>
  <c r="G377" i="6"/>
  <c r="H377" i="6"/>
  <c r="I377" i="6"/>
  <c r="J377" i="6"/>
  <c r="C378" i="6"/>
  <c r="D378" i="6"/>
  <c r="E378" i="6"/>
  <c r="F378" i="6"/>
  <c r="G378" i="6"/>
  <c r="H378" i="6"/>
  <c r="I378" i="6"/>
  <c r="J378" i="6"/>
  <c r="C379" i="6"/>
  <c r="D379" i="6"/>
  <c r="E379" i="6"/>
  <c r="F379" i="6"/>
  <c r="G379" i="6"/>
  <c r="H379" i="6"/>
  <c r="I379" i="6"/>
  <c r="J379" i="6"/>
  <c r="C381" i="6"/>
  <c r="D381" i="6"/>
  <c r="E381" i="6"/>
  <c r="F381" i="6"/>
  <c r="G381" i="6"/>
  <c r="H381" i="6"/>
  <c r="I381" i="6"/>
  <c r="J381" i="6"/>
  <c r="C382" i="6"/>
  <c r="D382" i="6"/>
  <c r="E382" i="6"/>
  <c r="F382" i="6"/>
  <c r="G382" i="6"/>
  <c r="H382" i="6"/>
  <c r="I382" i="6"/>
  <c r="J382" i="6"/>
  <c r="K382" i="6"/>
  <c r="C390" i="6"/>
  <c r="E390" i="6"/>
  <c r="F390" i="6"/>
  <c r="G390" i="6"/>
  <c r="J390" i="6"/>
  <c r="C393" i="6"/>
  <c r="E393" i="6"/>
  <c r="F393" i="6"/>
  <c r="G393" i="6"/>
  <c r="J393" i="6"/>
  <c r="C394" i="6"/>
  <c r="E394" i="6"/>
  <c r="F394" i="6"/>
  <c r="G394" i="6"/>
  <c r="J394" i="6"/>
  <c r="C395" i="6"/>
  <c r="E395" i="6"/>
  <c r="F395" i="6"/>
  <c r="G395" i="6"/>
  <c r="J395" i="6"/>
  <c r="C396" i="6"/>
  <c r="E396" i="6"/>
  <c r="F396" i="6"/>
  <c r="G396" i="6"/>
  <c r="J396" i="6"/>
  <c r="C398" i="6"/>
  <c r="E398" i="6"/>
  <c r="F398" i="6"/>
  <c r="G398" i="6"/>
  <c r="J398" i="6"/>
  <c r="C399" i="6"/>
  <c r="E399" i="6"/>
  <c r="F399" i="6"/>
  <c r="G399" i="6"/>
  <c r="J399" i="6"/>
  <c r="K399" i="6"/>
  <c r="C407" i="6"/>
  <c r="E407" i="6"/>
  <c r="F407" i="6"/>
  <c r="G407" i="6"/>
  <c r="J407" i="6"/>
  <c r="C410" i="6"/>
  <c r="E410" i="6"/>
  <c r="F410" i="6"/>
  <c r="G410" i="6"/>
  <c r="J410" i="6"/>
  <c r="C411" i="6"/>
  <c r="E411" i="6"/>
  <c r="F411" i="6"/>
  <c r="G411" i="6"/>
  <c r="J411" i="6"/>
  <c r="C412" i="6"/>
  <c r="E412" i="6"/>
  <c r="F412" i="6"/>
  <c r="G412" i="6"/>
  <c r="J412" i="6"/>
  <c r="C413" i="6"/>
  <c r="E413" i="6"/>
  <c r="F413" i="6"/>
  <c r="G413" i="6"/>
  <c r="J413" i="6"/>
  <c r="C415" i="6"/>
  <c r="E415" i="6"/>
  <c r="F415" i="6"/>
  <c r="G415" i="6"/>
  <c r="J415" i="6"/>
  <c r="C416" i="6"/>
  <c r="E416" i="6"/>
  <c r="F416" i="6"/>
  <c r="G416" i="6"/>
  <c r="J416" i="6"/>
  <c r="K416" i="6"/>
  <c r="C424" i="6"/>
  <c r="E424" i="6"/>
  <c r="F424" i="6"/>
  <c r="G424" i="6"/>
  <c r="J424" i="6"/>
  <c r="C427" i="6"/>
  <c r="E427" i="6"/>
  <c r="F427" i="6"/>
  <c r="G427" i="6"/>
  <c r="J427" i="6"/>
  <c r="C428" i="6"/>
  <c r="E428" i="6"/>
  <c r="F428" i="6"/>
  <c r="G428" i="6"/>
  <c r="J428" i="6"/>
  <c r="C429" i="6"/>
  <c r="E429" i="6"/>
  <c r="F429" i="6"/>
  <c r="G429" i="6"/>
  <c r="J429" i="6"/>
  <c r="C430" i="6"/>
  <c r="E430" i="6"/>
  <c r="F430" i="6"/>
  <c r="G430" i="6"/>
  <c r="J430" i="6"/>
  <c r="C432" i="6"/>
  <c r="E432" i="6"/>
  <c r="F432" i="6"/>
  <c r="G432" i="6"/>
  <c r="J432" i="6"/>
  <c r="C433" i="6"/>
  <c r="E433" i="6"/>
  <c r="F433" i="6"/>
  <c r="G433" i="6"/>
  <c r="J433" i="6"/>
  <c r="K433" i="6"/>
  <c r="C441" i="6"/>
  <c r="E441" i="6"/>
  <c r="F441" i="6"/>
  <c r="G441" i="6"/>
  <c r="J441" i="6"/>
  <c r="C444" i="6"/>
  <c r="E444" i="6"/>
  <c r="F444" i="6"/>
  <c r="G444" i="6"/>
  <c r="J444" i="6"/>
  <c r="C445" i="6"/>
  <c r="E445" i="6"/>
  <c r="F445" i="6"/>
  <c r="G445" i="6"/>
  <c r="J445" i="6"/>
  <c r="C446" i="6"/>
  <c r="E446" i="6"/>
  <c r="F446" i="6"/>
  <c r="G446" i="6"/>
  <c r="J446" i="6"/>
  <c r="C447" i="6"/>
  <c r="E447" i="6"/>
  <c r="F447" i="6"/>
  <c r="G447" i="6"/>
  <c r="J447" i="6"/>
  <c r="C449" i="6"/>
  <c r="E449" i="6"/>
  <c r="F449" i="6"/>
  <c r="G449" i="6"/>
  <c r="J449" i="6"/>
  <c r="C450" i="6"/>
  <c r="E450" i="6"/>
  <c r="F450" i="6"/>
  <c r="G450" i="6"/>
  <c r="J450" i="6"/>
  <c r="K450" i="6"/>
  <c r="C458" i="6"/>
  <c r="E458" i="6"/>
  <c r="F458" i="6"/>
  <c r="G458" i="6"/>
  <c r="J458" i="6"/>
  <c r="C461" i="6"/>
  <c r="E461" i="6"/>
  <c r="F461" i="6"/>
  <c r="G461" i="6"/>
  <c r="J461" i="6"/>
  <c r="C462" i="6"/>
  <c r="E462" i="6"/>
  <c r="F462" i="6"/>
  <c r="G462" i="6"/>
  <c r="J462" i="6"/>
  <c r="C463" i="6"/>
  <c r="E463" i="6"/>
  <c r="F463" i="6"/>
  <c r="G463" i="6"/>
  <c r="J463" i="6"/>
  <c r="C464" i="6"/>
  <c r="E464" i="6"/>
  <c r="F464" i="6"/>
  <c r="G464" i="6"/>
  <c r="J464" i="6"/>
  <c r="C466" i="6"/>
  <c r="E466" i="6"/>
  <c r="F466" i="6"/>
  <c r="G466" i="6"/>
  <c r="J466" i="6"/>
  <c r="C467" i="6"/>
  <c r="E467" i="6"/>
  <c r="F467" i="6"/>
  <c r="G467" i="6"/>
  <c r="J467" i="6"/>
  <c r="K467" i="6"/>
  <c r="C476" i="6"/>
  <c r="D476" i="6"/>
  <c r="E476" i="6"/>
  <c r="F476" i="6"/>
  <c r="G476" i="6"/>
  <c r="H476" i="6"/>
  <c r="I476" i="6"/>
  <c r="J476" i="6"/>
  <c r="C479" i="6"/>
  <c r="D479" i="6"/>
  <c r="E479" i="6"/>
  <c r="F479" i="6"/>
  <c r="G479" i="6"/>
  <c r="H479" i="6"/>
  <c r="I479" i="6"/>
  <c r="J479" i="6"/>
  <c r="C480" i="6"/>
  <c r="D480" i="6"/>
  <c r="E480" i="6"/>
  <c r="F480" i="6"/>
  <c r="G480" i="6"/>
  <c r="H480" i="6"/>
  <c r="I480" i="6"/>
  <c r="J480" i="6"/>
  <c r="C481" i="6"/>
  <c r="D481" i="6"/>
  <c r="E481" i="6"/>
  <c r="F481" i="6"/>
  <c r="G481" i="6"/>
  <c r="H481" i="6"/>
  <c r="I481" i="6"/>
  <c r="J481" i="6"/>
  <c r="C482" i="6"/>
  <c r="D482" i="6"/>
  <c r="E482" i="6"/>
  <c r="F482" i="6"/>
  <c r="G482" i="6"/>
  <c r="H482" i="6"/>
  <c r="I482" i="6"/>
  <c r="J482" i="6"/>
  <c r="C484" i="6"/>
  <c r="D484" i="6"/>
  <c r="E484" i="6"/>
  <c r="F484" i="6"/>
  <c r="G484" i="6"/>
  <c r="H484" i="6"/>
  <c r="I484" i="6"/>
  <c r="J484" i="6"/>
  <c r="C485" i="6"/>
  <c r="D485" i="6"/>
  <c r="E485" i="6"/>
  <c r="F485" i="6"/>
  <c r="G485" i="6"/>
  <c r="H485" i="6"/>
  <c r="I485" i="6"/>
  <c r="J485" i="6"/>
  <c r="K485" i="6"/>
  <c r="C493" i="6"/>
  <c r="D493" i="6"/>
  <c r="E493" i="6"/>
  <c r="F493" i="6"/>
  <c r="G493" i="6"/>
  <c r="H493" i="6"/>
  <c r="I493" i="6"/>
  <c r="J493" i="6"/>
  <c r="C496" i="6"/>
  <c r="D496" i="6"/>
  <c r="E496" i="6"/>
  <c r="F496" i="6"/>
  <c r="G496" i="6"/>
  <c r="H496" i="6"/>
  <c r="I496" i="6"/>
  <c r="J496" i="6"/>
  <c r="C497" i="6"/>
  <c r="D497" i="6"/>
  <c r="E497" i="6"/>
  <c r="F497" i="6"/>
  <c r="G497" i="6"/>
  <c r="H497" i="6"/>
  <c r="I497" i="6"/>
  <c r="J497" i="6"/>
  <c r="C498" i="6"/>
  <c r="D498" i="6"/>
  <c r="E498" i="6"/>
  <c r="F498" i="6"/>
  <c r="G498" i="6"/>
  <c r="H498" i="6"/>
  <c r="I498" i="6"/>
  <c r="J498" i="6"/>
  <c r="C499" i="6"/>
  <c r="D499" i="6"/>
  <c r="E499" i="6"/>
  <c r="F499" i="6"/>
  <c r="G499" i="6"/>
  <c r="H499" i="6"/>
  <c r="I499" i="6"/>
  <c r="J499" i="6"/>
  <c r="C501" i="6"/>
  <c r="D501" i="6"/>
  <c r="E501" i="6"/>
  <c r="F501" i="6"/>
  <c r="G501" i="6"/>
  <c r="H501" i="6"/>
  <c r="I501" i="6"/>
  <c r="J501" i="6"/>
  <c r="C502" i="6"/>
  <c r="D502" i="6"/>
  <c r="E502" i="6"/>
  <c r="F502" i="6"/>
  <c r="G502" i="6"/>
  <c r="H502" i="6"/>
  <c r="I502" i="6"/>
  <c r="J502" i="6"/>
  <c r="K502" i="6"/>
  <c r="C510" i="6"/>
  <c r="D510" i="6"/>
  <c r="E510" i="6"/>
  <c r="F510" i="6"/>
  <c r="G510" i="6"/>
  <c r="H510" i="6"/>
  <c r="I510" i="6"/>
  <c r="J510" i="6"/>
  <c r="C513" i="6"/>
  <c r="D513" i="6"/>
  <c r="E513" i="6"/>
  <c r="F513" i="6"/>
  <c r="G513" i="6"/>
  <c r="H513" i="6"/>
  <c r="I513" i="6"/>
  <c r="J513" i="6"/>
  <c r="C514" i="6"/>
  <c r="D514" i="6"/>
  <c r="E514" i="6"/>
  <c r="F514" i="6"/>
  <c r="G514" i="6"/>
  <c r="H514" i="6"/>
  <c r="I514" i="6"/>
  <c r="J514" i="6"/>
  <c r="C515" i="6"/>
  <c r="D515" i="6"/>
  <c r="E515" i="6"/>
  <c r="F515" i="6"/>
  <c r="G515" i="6"/>
  <c r="H515" i="6"/>
  <c r="I515" i="6"/>
  <c r="J515" i="6"/>
  <c r="C516" i="6"/>
  <c r="D516" i="6"/>
  <c r="E516" i="6"/>
  <c r="F516" i="6"/>
  <c r="G516" i="6"/>
  <c r="H516" i="6"/>
  <c r="I516" i="6"/>
  <c r="J516" i="6"/>
  <c r="C518" i="6"/>
  <c r="D518" i="6"/>
  <c r="E518" i="6"/>
  <c r="F518" i="6"/>
  <c r="G518" i="6"/>
  <c r="H518" i="6"/>
  <c r="I518" i="6"/>
  <c r="J518" i="6"/>
  <c r="C519" i="6"/>
  <c r="D519" i="6"/>
  <c r="E519" i="6"/>
  <c r="F519" i="6"/>
  <c r="G519" i="6"/>
  <c r="H519" i="6"/>
  <c r="I519" i="6"/>
  <c r="J519" i="6"/>
  <c r="K519" i="6"/>
  <c r="C527" i="6"/>
  <c r="D527" i="6"/>
  <c r="E527" i="6"/>
  <c r="F527" i="6"/>
  <c r="G527" i="6"/>
  <c r="H527" i="6"/>
  <c r="I527" i="6"/>
  <c r="J527" i="6"/>
  <c r="C530" i="6"/>
  <c r="D530" i="6"/>
  <c r="E530" i="6"/>
  <c r="F530" i="6"/>
  <c r="G530" i="6"/>
  <c r="H530" i="6"/>
  <c r="I530" i="6"/>
  <c r="J530" i="6"/>
  <c r="C531" i="6"/>
  <c r="D531" i="6"/>
  <c r="E531" i="6"/>
  <c r="F531" i="6"/>
  <c r="G531" i="6"/>
  <c r="H531" i="6"/>
  <c r="I531" i="6"/>
  <c r="J531" i="6"/>
  <c r="C532" i="6"/>
  <c r="D532" i="6"/>
  <c r="E532" i="6"/>
  <c r="F532" i="6"/>
  <c r="G532" i="6"/>
  <c r="H532" i="6"/>
  <c r="I532" i="6"/>
  <c r="J532" i="6"/>
  <c r="C533" i="6"/>
  <c r="D533" i="6"/>
  <c r="E533" i="6"/>
  <c r="F533" i="6"/>
  <c r="G533" i="6"/>
  <c r="H533" i="6"/>
  <c r="I533" i="6"/>
  <c r="J533" i="6"/>
  <c r="C535" i="6"/>
  <c r="D535" i="6"/>
  <c r="E535" i="6"/>
  <c r="F535" i="6"/>
  <c r="G535" i="6"/>
  <c r="H535" i="6"/>
  <c r="I535" i="6"/>
  <c r="J535" i="6"/>
  <c r="C536" i="6"/>
  <c r="D536" i="6"/>
  <c r="E536" i="6"/>
  <c r="F536" i="6"/>
  <c r="G536" i="6"/>
  <c r="H536" i="6"/>
  <c r="I536" i="6"/>
  <c r="J536" i="6"/>
  <c r="K536" i="6"/>
  <c r="C544" i="6"/>
  <c r="D544" i="6"/>
  <c r="E544" i="6"/>
  <c r="F544" i="6"/>
  <c r="G544" i="6"/>
  <c r="H544" i="6"/>
  <c r="I544" i="6"/>
  <c r="J544" i="6"/>
  <c r="C547" i="6"/>
  <c r="D547" i="6"/>
  <c r="E547" i="6"/>
  <c r="F547" i="6"/>
  <c r="G547" i="6"/>
  <c r="H547" i="6"/>
  <c r="I547" i="6"/>
  <c r="J547" i="6"/>
  <c r="C548" i="6"/>
  <c r="D548" i="6"/>
  <c r="E548" i="6"/>
  <c r="F548" i="6"/>
  <c r="G548" i="6"/>
  <c r="H548" i="6"/>
  <c r="I548" i="6"/>
  <c r="J548" i="6"/>
  <c r="C549" i="6"/>
  <c r="D549" i="6"/>
  <c r="E549" i="6"/>
  <c r="F549" i="6"/>
  <c r="G549" i="6"/>
  <c r="H549" i="6"/>
  <c r="I549" i="6"/>
  <c r="J549" i="6"/>
  <c r="C550" i="6"/>
  <c r="D550" i="6"/>
  <c r="E550" i="6"/>
  <c r="F550" i="6"/>
  <c r="G550" i="6"/>
  <c r="H550" i="6"/>
  <c r="I550" i="6"/>
  <c r="J550" i="6"/>
  <c r="C552" i="6"/>
  <c r="D552" i="6"/>
  <c r="E552" i="6"/>
  <c r="F552" i="6"/>
  <c r="G552" i="6"/>
  <c r="H552" i="6"/>
  <c r="I552" i="6"/>
  <c r="J552" i="6"/>
  <c r="C553" i="6"/>
  <c r="D553" i="6"/>
  <c r="E553" i="6"/>
  <c r="F553" i="6"/>
  <c r="G553" i="6"/>
  <c r="H553" i="6"/>
  <c r="I553" i="6"/>
  <c r="J553" i="6"/>
  <c r="K553" i="6"/>
  <c r="C561" i="6"/>
  <c r="D561" i="6"/>
  <c r="E561" i="6"/>
  <c r="F561" i="6"/>
  <c r="G561" i="6"/>
  <c r="H561" i="6"/>
  <c r="I561" i="6"/>
  <c r="J561" i="6"/>
  <c r="C564" i="6"/>
  <c r="D564" i="6"/>
  <c r="E564" i="6"/>
  <c r="F564" i="6"/>
  <c r="G564" i="6"/>
  <c r="H564" i="6"/>
  <c r="I564" i="6"/>
  <c r="J564" i="6"/>
  <c r="C565" i="6"/>
  <c r="D565" i="6"/>
  <c r="E565" i="6"/>
  <c r="F565" i="6"/>
  <c r="G565" i="6"/>
  <c r="H565" i="6"/>
  <c r="I565" i="6"/>
  <c r="J565" i="6"/>
  <c r="C566" i="6"/>
  <c r="D566" i="6"/>
  <c r="E566" i="6"/>
  <c r="F566" i="6"/>
  <c r="G566" i="6"/>
  <c r="H566" i="6"/>
  <c r="I566" i="6"/>
  <c r="J566" i="6"/>
  <c r="C567" i="6"/>
  <c r="D567" i="6"/>
  <c r="E567" i="6"/>
  <c r="F567" i="6"/>
  <c r="G567" i="6"/>
  <c r="H567" i="6"/>
  <c r="I567" i="6"/>
  <c r="J567" i="6"/>
  <c r="C569" i="6"/>
  <c r="D569" i="6"/>
  <c r="E569" i="6"/>
  <c r="F569" i="6"/>
  <c r="G569" i="6"/>
  <c r="H569" i="6"/>
  <c r="I569" i="6"/>
  <c r="J569" i="6"/>
  <c r="C570" i="6"/>
  <c r="D570" i="6"/>
  <c r="E570" i="6"/>
  <c r="F570" i="6"/>
  <c r="G570" i="6"/>
  <c r="H570" i="6"/>
  <c r="I570" i="6"/>
  <c r="J570" i="6"/>
  <c r="K570" i="6"/>
  <c r="C578" i="6"/>
  <c r="D578" i="6"/>
  <c r="E578" i="6"/>
  <c r="F578" i="6"/>
  <c r="G578" i="6"/>
  <c r="H578" i="6"/>
  <c r="I578" i="6"/>
  <c r="J578" i="6"/>
  <c r="C581" i="6"/>
  <c r="D581" i="6"/>
  <c r="E581" i="6"/>
  <c r="F581" i="6"/>
  <c r="G581" i="6"/>
  <c r="H581" i="6"/>
  <c r="I581" i="6"/>
  <c r="J581" i="6"/>
  <c r="C582" i="6"/>
  <c r="D582" i="6"/>
  <c r="E582" i="6"/>
  <c r="F582" i="6"/>
  <c r="G582" i="6"/>
  <c r="H582" i="6"/>
  <c r="I582" i="6"/>
  <c r="J582" i="6"/>
  <c r="C583" i="6"/>
  <c r="D583" i="6"/>
  <c r="E583" i="6"/>
  <c r="F583" i="6"/>
  <c r="G583" i="6"/>
  <c r="H583" i="6"/>
  <c r="I583" i="6"/>
  <c r="J583" i="6"/>
  <c r="C584" i="6"/>
  <c r="D584" i="6"/>
  <c r="E584" i="6"/>
  <c r="F584" i="6"/>
  <c r="G584" i="6"/>
  <c r="H584" i="6"/>
  <c r="I584" i="6"/>
  <c r="J584" i="6"/>
  <c r="C586" i="6"/>
  <c r="D586" i="6"/>
  <c r="E586" i="6"/>
  <c r="F586" i="6"/>
  <c r="G586" i="6"/>
  <c r="H586" i="6"/>
  <c r="I586" i="6"/>
  <c r="J586" i="6"/>
  <c r="C587" i="6"/>
  <c r="D587" i="6"/>
  <c r="E587" i="6"/>
  <c r="F587" i="6"/>
  <c r="G587" i="6"/>
  <c r="H587" i="6"/>
  <c r="I587" i="6"/>
  <c r="J587" i="6"/>
  <c r="K587" i="6"/>
  <c r="C595" i="6"/>
  <c r="D595" i="6"/>
  <c r="E595" i="6"/>
  <c r="F595" i="6"/>
  <c r="G595" i="6"/>
  <c r="H595" i="6"/>
  <c r="I595" i="6"/>
  <c r="J595" i="6"/>
  <c r="C598" i="6"/>
  <c r="D598" i="6"/>
  <c r="E598" i="6"/>
  <c r="F598" i="6"/>
  <c r="G598" i="6"/>
  <c r="H598" i="6"/>
  <c r="I598" i="6"/>
  <c r="J598" i="6"/>
  <c r="C599" i="6"/>
  <c r="D599" i="6"/>
  <c r="E599" i="6"/>
  <c r="F599" i="6"/>
  <c r="G599" i="6"/>
  <c r="H599" i="6"/>
  <c r="I599" i="6"/>
  <c r="J599" i="6"/>
  <c r="C600" i="6"/>
  <c r="D600" i="6"/>
  <c r="E600" i="6"/>
  <c r="F600" i="6"/>
  <c r="G600" i="6"/>
  <c r="H600" i="6"/>
  <c r="I600" i="6"/>
  <c r="J600" i="6"/>
  <c r="C601" i="6"/>
  <c r="D601" i="6"/>
  <c r="E601" i="6"/>
  <c r="F601" i="6"/>
  <c r="G601" i="6"/>
  <c r="H601" i="6"/>
  <c r="I601" i="6"/>
  <c r="J601" i="6"/>
  <c r="C603" i="6"/>
  <c r="D603" i="6"/>
  <c r="E603" i="6"/>
  <c r="F603" i="6"/>
  <c r="G603" i="6"/>
  <c r="H603" i="6"/>
  <c r="I603" i="6"/>
  <c r="J603" i="6"/>
  <c r="C604" i="6"/>
  <c r="D604" i="6"/>
  <c r="E604" i="6"/>
  <c r="F604" i="6"/>
  <c r="G604" i="6"/>
  <c r="H604" i="6"/>
  <c r="I604" i="6"/>
  <c r="J604" i="6"/>
  <c r="K604" i="6"/>
  <c r="C9" i="7"/>
  <c r="D9" i="7"/>
  <c r="E9" i="7"/>
  <c r="F9" i="7"/>
  <c r="C12" i="7"/>
  <c r="D12" i="7"/>
  <c r="E12" i="7"/>
  <c r="F12" i="7"/>
  <c r="C13" i="7"/>
  <c r="D13" i="7"/>
  <c r="E13" i="7"/>
  <c r="F13" i="7"/>
  <c r="C14" i="7"/>
  <c r="D14" i="7"/>
  <c r="E14" i="7"/>
  <c r="F14" i="7"/>
  <c r="C15" i="7"/>
  <c r="D15" i="7"/>
  <c r="E15" i="7"/>
  <c r="F15" i="7"/>
  <c r="C17" i="7"/>
  <c r="D17" i="7"/>
  <c r="E17" i="7"/>
  <c r="F17" i="7"/>
  <c r="C18" i="7"/>
  <c r="D18" i="7"/>
  <c r="E18" i="7"/>
  <c r="F18" i="7"/>
  <c r="G18" i="7"/>
  <c r="C26" i="7"/>
  <c r="F26" i="7"/>
  <c r="C29" i="7"/>
  <c r="F29" i="7"/>
  <c r="C30" i="7"/>
  <c r="F30" i="7"/>
  <c r="C31" i="7"/>
  <c r="F31" i="7"/>
  <c r="C32" i="7"/>
  <c r="F32" i="7"/>
  <c r="C34" i="7"/>
  <c r="F34" i="7"/>
  <c r="C35" i="7"/>
  <c r="F35" i="7"/>
  <c r="G35" i="7"/>
  <c r="C43" i="7"/>
  <c r="D43" i="7"/>
  <c r="E43" i="7"/>
  <c r="F43" i="7"/>
  <c r="C46" i="7"/>
  <c r="D46" i="7"/>
  <c r="E46" i="7"/>
  <c r="F46" i="7"/>
  <c r="C47" i="7"/>
  <c r="D47" i="7"/>
  <c r="E47" i="7"/>
  <c r="F47" i="7"/>
  <c r="C48" i="7"/>
  <c r="D48" i="7"/>
  <c r="E48" i="7"/>
  <c r="F48" i="7"/>
  <c r="C49" i="7"/>
  <c r="D49" i="7"/>
  <c r="E49" i="7"/>
  <c r="F49" i="7"/>
  <c r="C51" i="7"/>
  <c r="D51" i="7"/>
  <c r="E51" i="7"/>
  <c r="F51" i="7"/>
  <c r="C52" i="7"/>
  <c r="D52" i="7"/>
  <c r="E52" i="7"/>
  <c r="F52" i="7"/>
  <c r="G52" i="7"/>
  <c r="C60" i="7"/>
  <c r="F60" i="7"/>
  <c r="C63" i="7"/>
  <c r="F63" i="7"/>
  <c r="C64" i="7"/>
  <c r="F64" i="7"/>
  <c r="C65" i="7"/>
  <c r="F65" i="7"/>
  <c r="C66" i="7"/>
  <c r="F66" i="7"/>
  <c r="C68" i="7"/>
  <c r="F68" i="7"/>
  <c r="C69" i="7"/>
  <c r="F69" i="7"/>
  <c r="G69" i="7"/>
  <c r="C72" i="7"/>
  <c r="D72" i="7"/>
  <c r="E72" i="7"/>
  <c r="F72" i="7"/>
  <c r="C81" i="7"/>
  <c r="F81" i="7"/>
  <c r="C84" i="7"/>
  <c r="F84" i="7"/>
  <c r="C85" i="7"/>
  <c r="F85" i="7"/>
  <c r="C86" i="7"/>
  <c r="F86" i="7"/>
  <c r="C87" i="7"/>
  <c r="F87" i="7"/>
  <c r="C89" i="7"/>
  <c r="F89" i="7"/>
  <c r="C90" i="7"/>
  <c r="F90" i="7"/>
  <c r="G90" i="7"/>
  <c r="C98" i="7"/>
  <c r="F98" i="7"/>
  <c r="C101" i="7"/>
  <c r="F101" i="7"/>
  <c r="C102" i="7"/>
  <c r="F102" i="7"/>
  <c r="C103" i="7"/>
  <c r="F103" i="7"/>
  <c r="C104" i="7"/>
  <c r="F104" i="7"/>
  <c r="C106" i="7"/>
  <c r="F106" i="7"/>
  <c r="C107" i="7"/>
  <c r="F107" i="7"/>
  <c r="G107" i="7"/>
  <c r="C115" i="7"/>
  <c r="D115" i="7"/>
  <c r="E115" i="7"/>
  <c r="F115" i="7"/>
  <c r="C118" i="7"/>
  <c r="D118" i="7"/>
  <c r="E118" i="7"/>
  <c r="F118" i="7"/>
  <c r="C119" i="7"/>
  <c r="D119" i="7"/>
  <c r="E119" i="7"/>
  <c r="F119" i="7"/>
  <c r="C120" i="7"/>
  <c r="D120" i="7"/>
  <c r="E120" i="7"/>
  <c r="F120" i="7"/>
  <c r="C121" i="7"/>
  <c r="D121" i="7"/>
  <c r="E121" i="7"/>
  <c r="F121" i="7"/>
  <c r="C123" i="7"/>
  <c r="D123" i="7"/>
  <c r="E123" i="7"/>
  <c r="F123" i="7"/>
  <c r="C124" i="7"/>
  <c r="D124" i="7"/>
  <c r="E124" i="7"/>
  <c r="F124" i="7"/>
  <c r="G124" i="7"/>
  <c r="C132" i="7"/>
  <c r="F132" i="7"/>
  <c r="C135" i="7"/>
  <c r="F135" i="7"/>
  <c r="C136" i="7"/>
  <c r="F136" i="7"/>
  <c r="C137" i="7"/>
  <c r="F137" i="7"/>
  <c r="C138" i="7"/>
  <c r="F138" i="7"/>
  <c r="C140" i="7"/>
  <c r="F140" i="7"/>
  <c r="C141" i="7"/>
  <c r="F141" i="7"/>
  <c r="G141" i="7"/>
  <c r="C144" i="7"/>
  <c r="D144" i="7"/>
  <c r="E144" i="7"/>
  <c r="F144" i="7"/>
  <c r="C152" i="7"/>
  <c r="F152" i="7"/>
  <c r="C155" i="7"/>
  <c r="F155" i="7"/>
  <c r="C156" i="7"/>
  <c r="F156" i="7"/>
  <c r="C157" i="7"/>
  <c r="F157" i="7"/>
  <c r="C158" i="7"/>
  <c r="F158" i="7"/>
  <c r="C160" i="7"/>
  <c r="F160" i="7"/>
  <c r="C161" i="7"/>
  <c r="F161" i="7"/>
  <c r="G161" i="7"/>
  <c r="C169" i="7"/>
  <c r="F169" i="7"/>
  <c r="C172" i="7"/>
  <c r="F172" i="7"/>
  <c r="C173" i="7"/>
  <c r="F173" i="7"/>
  <c r="C174" i="7"/>
  <c r="F174" i="7"/>
  <c r="C175" i="7"/>
  <c r="F175" i="7"/>
  <c r="C177" i="7"/>
  <c r="F177" i="7"/>
  <c r="C178" i="7"/>
  <c r="F178" i="7"/>
  <c r="G178" i="7"/>
  <c r="C186" i="7"/>
  <c r="F186" i="7"/>
  <c r="C189" i="7"/>
  <c r="F189" i="7"/>
  <c r="C190" i="7"/>
  <c r="F190" i="7"/>
  <c r="C191" i="7"/>
  <c r="F191" i="7"/>
  <c r="C192" i="7"/>
  <c r="F192" i="7"/>
  <c r="C194" i="7"/>
  <c r="F194" i="7"/>
  <c r="C195" i="7"/>
  <c r="F195" i="7"/>
  <c r="G195" i="7"/>
  <c r="C203" i="7"/>
  <c r="F203" i="7"/>
  <c r="C206" i="7"/>
  <c r="F206" i="7"/>
  <c r="C207" i="7"/>
  <c r="F207" i="7"/>
  <c r="C208" i="7"/>
  <c r="F208" i="7"/>
  <c r="C209" i="7"/>
  <c r="F209" i="7"/>
  <c r="C211" i="7"/>
  <c r="F211" i="7"/>
  <c r="C212" i="7"/>
  <c r="F212" i="7"/>
  <c r="G212" i="7"/>
  <c r="C220" i="7"/>
  <c r="F220" i="7"/>
  <c r="C223" i="7"/>
  <c r="F223" i="7"/>
  <c r="C224" i="7"/>
  <c r="F224" i="7"/>
  <c r="C225" i="7"/>
  <c r="F225" i="7"/>
  <c r="C226" i="7"/>
  <c r="F226" i="7"/>
  <c r="C228" i="7"/>
  <c r="F228" i="7"/>
  <c r="C229" i="7"/>
  <c r="F229" i="7"/>
  <c r="G229" i="7"/>
  <c r="C237" i="7"/>
  <c r="F237" i="7"/>
  <c r="C240" i="7"/>
  <c r="F240" i="7"/>
  <c r="C241" i="7"/>
  <c r="F241" i="7"/>
  <c r="C242" i="7"/>
  <c r="F242" i="7"/>
  <c r="C243" i="7"/>
  <c r="F243" i="7"/>
  <c r="C245" i="7"/>
  <c r="F245" i="7"/>
  <c r="C246" i="7"/>
  <c r="F246" i="7"/>
  <c r="G246" i="7"/>
  <c r="C254" i="7"/>
  <c r="F254" i="7"/>
  <c r="C257" i="7"/>
  <c r="F257" i="7"/>
  <c r="C258" i="7"/>
  <c r="F258" i="7"/>
  <c r="C259" i="7"/>
  <c r="F259" i="7"/>
  <c r="C260" i="7"/>
  <c r="F260" i="7"/>
  <c r="C262" i="7"/>
  <c r="F262" i="7"/>
  <c r="C263" i="7"/>
  <c r="F263" i="7"/>
  <c r="G263" i="7"/>
  <c r="C271" i="7"/>
  <c r="F271" i="7"/>
  <c r="C274" i="7"/>
  <c r="F274" i="7"/>
  <c r="C275" i="7"/>
  <c r="F275" i="7"/>
  <c r="C276" i="7"/>
  <c r="F276" i="7"/>
  <c r="C277" i="7"/>
  <c r="F277" i="7"/>
  <c r="C279" i="7"/>
  <c r="F279" i="7"/>
  <c r="C280" i="7"/>
  <c r="F280" i="7"/>
  <c r="G280" i="7"/>
  <c r="C283" i="7"/>
  <c r="D283" i="7"/>
  <c r="E283" i="7"/>
  <c r="F283" i="7"/>
  <c r="C291" i="7"/>
  <c r="F291" i="7"/>
  <c r="C294" i="7"/>
  <c r="F294" i="7"/>
  <c r="C295" i="7"/>
  <c r="F295" i="7"/>
  <c r="C296" i="7"/>
  <c r="F296" i="7"/>
  <c r="C297" i="7"/>
  <c r="F297" i="7"/>
  <c r="C299" i="7"/>
  <c r="F299" i="7"/>
  <c r="C300" i="7"/>
  <c r="F300" i="7"/>
  <c r="G300" i="7"/>
  <c r="C308" i="7"/>
  <c r="D308" i="7"/>
  <c r="E308" i="7"/>
  <c r="F308" i="7"/>
  <c r="C311" i="7"/>
  <c r="D311" i="7"/>
  <c r="E311" i="7"/>
  <c r="F311" i="7"/>
  <c r="C312" i="7"/>
  <c r="D312" i="7"/>
  <c r="E312" i="7"/>
  <c r="F312" i="7"/>
  <c r="C313" i="7"/>
  <c r="D313" i="7"/>
  <c r="E313" i="7"/>
  <c r="F313" i="7"/>
  <c r="C314" i="7"/>
  <c r="D314" i="7"/>
  <c r="E314" i="7"/>
  <c r="F314" i="7"/>
  <c r="C316" i="7"/>
  <c r="D316" i="7"/>
  <c r="E316" i="7"/>
  <c r="F316" i="7"/>
  <c r="C317" i="7"/>
  <c r="D317" i="7"/>
  <c r="E317" i="7"/>
  <c r="F317" i="7"/>
  <c r="G317" i="7"/>
  <c r="C325" i="7"/>
  <c r="D325" i="7"/>
  <c r="E325" i="7"/>
  <c r="F325" i="7"/>
  <c r="C328" i="7"/>
  <c r="D328" i="7"/>
  <c r="E328" i="7"/>
  <c r="F328" i="7"/>
  <c r="C329" i="7"/>
  <c r="D329" i="7"/>
  <c r="E329" i="7"/>
  <c r="F329" i="7"/>
  <c r="C330" i="7"/>
  <c r="D330" i="7"/>
  <c r="E330" i="7"/>
  <c r="F330" i="7"/>
  <c r="C331" i="7"/>
  <c r="D331" i="7"/>
  <c r="E331" i="7"/>
  <c r="F331" i="7"/>
  <c r="C333" i="7"/>
  <c r="D333" i="7"/>
  <c r="E333" i="7"/>
  <c r="F333" i="7"/>
  <c r="C334" i="7"/>
  <c r="D334" i="7"/>
  <c r="E334" i="7"/>
  <c r="F334" i="7"/>
  <c r="G334" i="7"/>
  <c r="C342" i="7"/>
  <c r="F342" i="7"/>
  <c r="C345" i="7"/>
  <c r="F345" i="7"/>
  <c r="C346" i="7"/>
  <c r="F346" i="7"/>
  <c r="C347" i="7"/>
  <c r="F347" i="7"/>
  <c r="C348" i="7"/>
  <c r="F348" i="7"/>
  <c r="C350" i="7"/>
  <c r="F350" i="7"/>
  <c r="C351" i="7"/>
  <c r="F351" i="7"/>
  <c r="G351" i="7"/>
  <c r="C359" i="7"/>
  <c r="F359" i="7"/>
  <c r="C362" i="7"/>
  <c r="F362" i="7"/>
  <c r="C363" i="7"/>
  <c r="F363" i="7"/>
  <c r="C364" i="7"/>
  <c r="F364" i="7"/>
  <c r="C365" i="7"/>
  <c r="F365" i="7"/>
  <c r="C367" i="7"/>
  <c r="F367" i="7"/>
  <c r="C368" i="7"/>
  <c r="F368" i="7"/>
  <c r="G368" i="7"/>
  <c r="C371" i="7"/>
  <c r="D371" i="7"/>
  <c r="E371" i="7"/>
  <c r="F371" i="7"/>
  <c r="C379" i="7"/>
  <c r="D379" i="7"/>
  <c r="E379" i="7"/>
  <c r="F379" i="7"/>
  <c r="C382" i="7"/>
  <c r="D382" i="7"/>
  <c r="E382" i="7"/>
  <c r="F382" i="7"/>
  <c r="C383" i="7"/>
  <c r="D383" i="7"/>
  <c r="E383" i="7"/>
  <c r="F383" i="7"/>
  <c r="C384" i="7"/>
  <c r="D384" i="7"/>
  <c r="E384" i="7"/>
  <c r="F384" i="7"/>
  <c r="C385" i="7"/>
  <c r="D385" i="7"/>
  <c r="E385" i="7"/>
  <c r="F385" i="7"/>
  <c r="C387" i="7"/>
  <c r="D387" i="7"/>
  <c r="E387" i="7"/>
  <c r="F387" i="7"/>
  <c r="C388" i="7"/>
  <c r="D388" i="7"/>
  <c r="E388" i="7"/>
  <c r="F388" i="7"/>
  <c r="G388" i="7"/>
  <c r="C396" i="7"/>
  <c r="D396" i="7"/>
  <c r="E396" i="7"/>
  <c r="F396" i="7"/>
  <c r="D399" i="7"/>
  <c r="E399" i="7"/>
  <c r="D400" i="7"/>
  <c r="E400" i="7"/>
  <c r="D401" i="7"/>
  <c r="E401" i="7"/>
  <c r="D402" i="7"/>
  <c r="E402" i="7"/>
  <c r="D404" i="7"/>
  <c r="E404" i="7"/>
  <c r="D405" i="7"/>
  <c r="E405" i="7"/>
  <c r="G405" i="7"/>
  <c r="C408" i="7"/>
  <c r="D408" i="7"/>
  <c r="E408" i="7"/>
  <c r="F408" i="7"/>
  <c r="C416" i="7"/>
  <c r="F416" i="7"/>
  <c r="C419" i="7"/>
  <c r="F419" i="7"/>
  <c r="C420" i="7"/>
  <c r="F420" i="7"/>
  <c r="C421" i="7"/>
  <c r="F421" i="7"/>
  <c r="C422" i="7"/>
  <c r="F422" i="7"/>
  <c r="C424" i="7"/>
  <c r="F424" i="7"/>
  <c r="C425" i="7"/>
  <c r="F425" i="7"/>
  <c r="G425" i="7"/>
  <c r="C433" i="7"/>
  <c r="F433" i="7"/>
  <c r="C436" i="7"/>
  <c r="F436" i="7"/>
  <c r="C437" i="7"/>
  <c r="F437" i="7"/>
  <c r="C438" i="7"/>
  <c r="F438" i="7"/>
  <c r="C439" i="7"/>
  <c r="F439" i="7"/>
  <c r="C441" i="7"/>
  <c r="F441" i="7"/>
  <c r="C442" i="7"/>
  <c r="F442" i="7"/>
  <c r="G442" i="7"/>
  <c r="C445" i="7"/>
  <c r="D445" i="7"/>
  <c r="E445" i="7"/>
  <c r="F445" i="7"/>
  <c r="C453" i="7"/>
  <c r="F453" i="7"/>
  <c r="C456" i="7"/>
  <c r="F456" i="7"/>
  <c r="C457" i="7"/>
  <c r="F457" i="7"/>
  <c r="C458" i="7"/>
  <c r="F458" i="7"/>
  <c r="C459" i="7"/>
  <c r="F459" i="7"/>
  <c r="C461" i="7"/>
  <c r="F461" i="7"/>
  <c r="C462" i="7"/>
  <c r="F462" i="7"/>
  <c r="G462" i="7"/>
  <c r="C470" i="7"/>
  <c r="F470" i="7"/>
  <c r="C473" i="7"/>
  <c r="F473" i="7"/>
  <c r="C474" i="7"/>
  <c r="F474" i="7"/>
  <c r="C475" i="7"/>
  <c r="F475" i="7"/>
  <c r="C476" i="7"/>
  <c r="F476" i="7"/>
  <c r="C478" i="7"/>
  <c r="F478" i="7"/>
  <c r="C479" i="7"/>
  <c r="F479" i="7"/>
  <c r="G479" i="7"/>
  <c r="C482" i="7"/>
  <c r="D482" i="7"/>
  <c r="E482" i="7"/>
  <c r="F482" i="7"/>
  <c r="C492" i="7"/>
  <c r="D492" i="7"/>
  <c r="E492" i="7"/>
  <c r="F492" i="7"/>
  <c r="C495" i="7"/>
  <c r="D495" i="7"/>
  <c r="E495" i="7"/>
  <c r="F495" i="7"/>
  <c r="C496" i="7"/>
  <c r="D496" i="7"/>
  <c r="E496" i="7"/>
  <c r="F496" i="7"/>
  <c r="C497" i="7"/>
  <c r="D497" i="7"/>
  <c r="E497" i="7"/>
  <c r="F497" i="7"/>
  <c r="C498" i="7"/>
  <c r="D498" i="7"/>
  <c r="E498" i="7"/>
  <c r="F498" i="7"/>
  <c r="C500" i="7"/>
  <c r="D500" i="7"/>
  <c r="E500" i="7"/>
  <c r="F500" i="7"/>
  <c r="C501" i="7"/>
  <c r="D501" i="7"/>
  <c r="E501" i="7"/>
  <c r="F501" i="7"/>
  <c r="G501" i="7"/>
  <c r="C509" i="7"/>
  <c r="D509" i="7"/>
  <c r="E509" i="7"/>
  <c r="F509" i="7"/>
  <c r="C512" i="7"/>
  <c r="D512" i="7"/>
  <c r="E512" i="7"/>
  <c r="F512" i="7"/>
  <c r="C513" i="7"/>
  <c r="D513" i="7"/>
  <c r="E513" i="7"/>
  <c r="F513" i="7"/>
  <c r="C514" i="7"/>
  <c r="D514" i="7"/>
  <c r="E514" i="7"/>
  <c r="F514" i="7"/>
  <c r="C515" i="7"/>
  <c r="D515" i="7"/>
  <c r="E515" i="7"/>
  <c r="F515" i="7"/>
  <c r="C517" i="7"/>
  <c r="D517" i="7"/>
  <c r="E517" i="7"/>
  <c r="F517" i="7"/>
  <c r="C518" i="7"/>
  <c r="D518" i="7"/>
  <c r="E518" i="7"/>
  <c r="F518" i="7"/>
  <c r="G518" i="7"/>
  <c r="C521" i="7"/>
  <c r="D521" i="7"/>
  <c r="E521" i="7"/>
  <c r="F521" i="7"/>
  <c r="C529" i="7"/>
  <c r="D529" i="7"/>
  <c r="E529" i="7"/>
  <c r="F529" i="7"/>
  <c r="C532" i="7"/>
  <c r="D532" i="7"/>
  <c r="E532" i="7"/>
  <c r="F532" i="7"/>
  <c r="C533" i="7"/>
  <c r="D533" i="7"/>
  <c r="E533" i="7"/>
  <c r="F533" i="7"/>
  <c r="C534" i="7"/>
  <c r="D534" i="7"/>
  <c r="E534" i="7"/>
  <c r="F534" i="7"/>
  <c r="C535" i="7"/>
  <c r="D535" i="7"/>
  <c r="E535" i="7"/>
  <c r="F535" i="7"/>
  <c r="C537" i="7"/>
  <c r="D537" i="7"/>
  <c r="E537" i="7"/>
  <c r="F537" i="7"/>
  <c r="C538" i="7"/>
  <c r="D538" i="7"/>
  <c r="E538" i="7"/>
  <c r="F538" i="7"/>
  <c r="G538" i="7"/>
  <c r="C546" i="7"/>
  <c r="D546" i="7"/>
  <c r="E546" i="7"/>
  <c r="F546" i="7"/>
  <c r="C549" i="7"/>
  <c r="D549" i="7"/>
  <c r="E549" i="7"/>
  <c r="F549" i="7"/>
  <c r="C550" i="7"/>
  <c r="D550" i="7"/>
  <c r="E550" i="7"/>
  <c r="F550" i="7"/>
  <c r="C551" i="7"/>
  <c r="D551" i="7"/>
  <c r="E551" i="7"/>
  <c r="F551" i="7"/>
  <c r="C552" i="7"/>
  <c r="D552" i="7"/>
  <c r="E552" i="7"/>
  <c r="F552" i="7"/>
  <c r="C554" i="7"/>
  <c r="D554" i="7"/>
  <c r="E554" i="7"/>
  <c r="F554" i="7"/>
  <c r="C555" i="7"/>
  <c r="D555" i="7"/>
  <c r="E555" i="7"/>
  <c r="F555" i="7"/>
  <c r="G555" i="7"/>
  <c r="C558" i="7"/>
  <c r="D558" i="7"/>
  <c r="E558" i="7"/>
  <c r="F558" i="7"/>
  <c r="C566" i="7"/>
  <c r="D566" i="7"/>
  <c r="E566" i="7"/>
  <c r="F566" i="7"/>
  <c r="C569" i="7"/>
  <c r="D569" i="7"/>
  <c r="E569" i="7"/>
  <c r="F569" i="7"/>
  <c r="C570" i="7"/>
  <c r="D570" i="7"/>
  <c r="E570" i="7"/>
  <c r="F570" i="7"/>
  <c r="C571" i="7"/>
  <c r="D571" i="7"/>
  <c r="E571" i="7"/>
  <c r="F571" i="7"/>
  <c r="C572" i="7"/>
  <c r="D572" i="7"/>
  <c r="E572" i="7"/>
  <c r="F572" i="7"/>
  <c r="C574" i="7"/>
  <c r="D574" i="7"/>
  <c r="E574" i="7"/>
  <c r="F574" i="7"/>
  <c r="C575" i="7"/>
  <c r="D575" i="7"/>
  <c r="E575" i="7"/>
  <c r="F575" i="7"/>
  <c r="G575" i="7"/>
  <c r="C583" i="7"/>
  <c r="D583" i="7"/>
  <c r="E583" i="7"/>
  <c r="F583" i="7"/>
  <c r="C586" i="7"/>
  <c r="D586" i="7"/>
  <c r="E586" i="7"/>
  <c r="F586" i="7"/>
  <c r="C587" i="7"/>
  <c r="D587" i="7"/>
  <c r="E587" i="7"/>
  <c r="F587" i="7"/>
  <c r="C588" i="7"/>
  <c r="D588" i="7"/>
  <c r="E588" i="7"/>
  <c r="F588" i="7"/>
  <c r="C589" i="7"/>
  <c r="D589" i="7"/>
  <c r="E589" i="7"/>
  <c r="F589" i="7"/>
  <c r="C591" i="7"/>
  <c r="D591" i="7"/>
  <c r="E591" i="7"/>
  <c r="F591" i="7"/>
  <c r="C592" i="7"/>
  <c r="D592" i="7"/>
  <c r="E592" i="7"/>
  <c r="F592" i="7"/>
  <c r="G592" i="7"/>
  <c r="C595" i="7"/>
  <c r="D595" i="7"/>
  <c r="E595" i="7"/>
  <c r="F595" i="7"/>
  <c r="C603" i="7"/>
  <c r="D603" i="7"/>
  <c r="E603" i="7"/>
  <c r="F603" i="7"/>
  <c r="C606" i="7"/>
  <c r="D606" i="7"/>
  <c r="E606" i="7"/>
  <c r="F606" i="7"/>
  <c r="C607" i="7"/>
  <c r="D607" i="7"/>
  <c r="E607" i="7"/>
  <c r="F607" i="7"/>
  <c r="C608" i="7"/>
  <c r="D608" i="7"/>
  <c r="E608" i="7"/>
  <c r="F608" i="7"/>
  <c r="C609" i="7"/>
  <c r="D609" i="7"/>
  <c r="E609" i="7"/>
  <c r="F609" i="7"/>
  <c r="C611" i="7"/>
  <c r="D611" i="7"/>
  <c r="E611" i="7"/>
  <c r="F611" i="7"/>
  <c r="C612" i="7"/>
  <c r="D612" i="7"/>
  <c r="E612" i="7"/>
  <c r="F612" i="7"/>
  <c r="G612" i="7"/>
  <c r="C616" i="7"/>
  <c r="D616" i="7"/>
  <c r="E616" i="7"/>
  <c r="F616" i="7"/>
  <c r="C623" i="7"/>
  <c r="D623" i="7"/>
  <c r="E623" i="7"/>
  <c r="F623" i="7"/>
  <c r="C626" i="7"/>
  <c r="D626" i="7"/>
  <c r="E626" i="7"/>
  <c r="F626" i="7"/>
  <c r="C627" i="7"/>
  <c r="D627" i="7"/>
  <c r="E627" i="7"/>
  <c r="F627" i="7"/>
  <c r="C628" i="7"/>
  <c r="D628" i="7"/>
  <c r="E628" i="7"/>
  <c r="F628" i="7"/>
  <c r="C629" i="7"/>
  <c r="D629" i="7"/>
  <c r="E629" i="7"/>
  <c r="F629" i="7"/>
  <c r="C631" i="7"/>
  <c r="D631" i="7"/>
  <c r="E631" i="7"/>
  <c r="F631" i="7"/>
  <c r="C632" i="7"/>
  <c r="D632" i="7"/>
  <c r="E632" i="7"/>
  <c r="F632" i="7"/>
  <c r="G632" i="7"/>
  <c r="C636" i="7"/>
  <c r="D636" i="7"/>
  <c r="E636" i="7"/>
  <c r="F636" i="7"/>
</calcChain>
</file>

<file path=xl/comments1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1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3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7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9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2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4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6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7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comments2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2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3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7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9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2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4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6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7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9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1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3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4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6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8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0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2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3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5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7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9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3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5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7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8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0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2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comments3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7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2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4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7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9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2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4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6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7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9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1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4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6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7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9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1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3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4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6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8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9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1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3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5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6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58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0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comments4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0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1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3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50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67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184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01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18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23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comments5.xml><?xml version="1.0" encoding="utf-8"?>
<comments xmlns="http://schemas.openxmlformats.org/spreadsheetml/2006/main">
  <authors>
    <author>jmiller</author>
  </authors>
  <commentList>
    <comment ref="B15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32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49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66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  <comment ref="B83" authorId="0" shapeId="0">
      <text>
        <r>
          <rPr>
            <b/>
            <sz val="8"/>
            <color indexed="81"/>
            <rFont val="Tahoma"/>
          </rPr>
          <t>jmiller:</t>
        </r>
        <r>
          <rPr>
            <sz val="8"/>
            <color indexed="81"/>
            <rFont val="Tahoma"/>
          </rPr>
          <t xml:space="preserve">
Position * Market</t>
        </r>
      </text>
    </comment>
  </commentList>
</comments>
</file>

<file path=xl/sharedStrings.xml><?xml version="1.0" encoding="utf-8"?>
<sst xmlns="http://schemas.openxmlformats.org/spreadsheetml/2006/main" count="1531" uniqueCount="80">
  <si>
    <t>VEPCO</t>
  </si>
  <si>
    <t>SELECT</t>
  </si>
  <si>
    <t>GPU</t>
  </si>
  <si>
    <t>HQ</t>
  </si>
  <si>
    <t>Purchases</t>
  </si>
  <si>
    <t>Sales</t>
  </si>
  <si>
    <t>Avg Price</t>
  </si>
  <si>
    <t>Market Price</t>
  </si>
  <si>
    <t>Sales * Avg Price</t>
  </si>
  <si>
    <t>Purchases * Avg Price</t>
  </si>
  <si>
    <t>Net Position</t>
  </si>
  <si>
    <t>Net Cash Flow per Hr</t>
  </si>
  <si>
    <t>Net CP Position per hr</t>
  </si>
  <si>
    <t>Incremental Cost per hr</t>
  </si>
  <si>
    <t>Net Cash Flow * Pk Hrs</t>
  </si>
  <si>
    <t>LEM</t>
  </si>
  <si>
    <t>SOCO PK (HE 8-23)</t>
  </si>
  <si>
    <t>PJM Peak (HE 8-23)</t>
  </si>
  <si>
    <t>PJM Off- Peak (HE 1-7,24)</t>
  </si>
  <si>
    <t>SOCO OFF PK (HE 1-7,24)</t>
  </si>
  <si>
    <t>ENTERGY PK (HE 8-23)</t>
  </si>
  <si>
    <t>ECAR PEAK (HE 7-22)</t>
  </si>
  <si>
    <t>ECAR Peak (HE 7-22)</t>
  </si>
  <si>
    <t>NEPOOL PEAK (HE 8-23)</t>
  </si>
  <si>
    <t>NEPOOL Peak (HE 8-23)</t>
  </si>
  <si>
    <t>BECO</t>
  </si>
  <si>
    <t>CMPC</t>
  </si>
  <si>
    <t>NEPOOL Off-Peak (HE1-7,24)</t>
  </si>
  <si>
    <t>OFF-PEAK</t>
  </si>
  <si>
    <t>PEAK</t>
  </si>
  <si>
    <t>Net Hrly Cash Flow * 16 Pk Hrs</t>
  </si>
  <si>
    <t>Net Hrly Cash Flow * 8 Off Pk Hrs</t>
  </si>
  <si>
    <t>CINERGY PEAK (HE 7-22)</t>
  </si>
  <si>
    <t>CINERGY Peak (HE 7-22)</t>
  </si>
  <si>
    <t>AMEREN</t>
  </si>
  <si>
    <t>COMED Peak (HE 7-22)</t>
  </si>
  <si>
    <t>CARGILL</t>
  </si>
  <si>
    <t>SOCO Peak (HE 8-23)</t>
  </si>
  <si>
    <t>SOCO Off-Peak (HE 1-7,24)</t>
  </si>
  <si>
    <t>TVA Peak (HE 8-23)</t>
  </si>
  <si>
    <t>CP&amp;L</t>
  </si>
  <si>
    <t>ENTERGY Peak (HE 8-23)</t>
  </si>
  <si>
    <t>ENTERGY Peak (HE8-23)</t>
  </si>
  <si>
    <t>ENTERGY Off-Peak (HE 1-7, 24)</t>
  </si>
  <si>
    <t>CINERGY Peak (HE8-23</t>
  </si>
  <si>
    <t>CINERGY Peak (HE 8-23)</t>
  </si>
  <si>
    <t>FE</t>
  </si>
  <si>
    <t>WABASH</t>
  </si>
  <si>
    <t>IP&amp;L</t>
  </si>
  <si>
    <t>CINERGY Off-Peak (HE 1-7,24)</t>
  </si>
  <si>
    <t>NET PJM PEAK POSITION</t>
  </si>
  <si>
    <t>NET ENTERGY PEAK POSITION</t>
  </si>
  <si>
    <t>NET CINERGY PEAK POSITION</t>
  </si>
  <si>
    <t>NET NEPOOL PEAK POSITION</t>
  </si>
  <si>
    <t>NET COMED PEAK POSITION</t>
  </si>
  <si>
    <t>NET SOCO PEAK POSITION</t>
  </si>
  <si>
    <t>NET TVA PEAK POSITION</t>
  </si>
  <si>
    <t>NET PJM OFF PK POSITION</t>
  </si>
  <si>
    <t>NET SOCO OFF PK POSITION</t>
  </si>
  <si>
    <t>NET NEPOOL OFF PK POSITION</t>
  </si>
  <si>
    <t>NET ENTERGY OFF PEAK POSITION</t>
  </si>
  <si>
    <t>NET CINERGY OFF PEAK POSITION</t>
  </si>
  <si>
    <t>PJM</t>
  </si>
  <si>
    <t>ENTERGY</t>
  </si>
  <si>
    <t>CINERGY</t>
  </si>
  <si>
    <t>COMED</t>
  </si>
  <si>
    <t>TVA</t>
  </si>
  <si>
    <t>SOCO</t>
  </si>
  <si>
    <t>NEPOOL</t>
  </si>
  <si>
    <t>TAUNTONMUN</t>
  </si>
  <si>
    <t>TXU</t>
  </si>
  <si>
    <t>UI</t>
  </si>
  <si>
    <t>NSTAR</t>
  </si>
  <si>
    <t>TAUNTON</t>
  </si>
  <si>
    <t>NET POSITIONS DEC 28 - JAN 7</t>
  </si>
  <si>
    <t>SIGECO</t>
  </si>
  <si>
    <t>Off - Peak   Net Position</t>
  </si>
  <si>
    <t>Total Position</t>
  </si>
  <si>
    <t>Cost</t>
  </si>
  <si>
    <t>Total Cost in Nepool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</si>
</sst>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166" formatCode="0_);[Red]\(0\)"/>
    <numFmt numFmtId="167" formatCode="0;[Red]0"/>
    <numFmt numFmtId="168" formatCode="0.00;[Red]0.00"/>
    <numFmt numFmtId="169" formatCode="&quot;$&quot;#,##0;[Red]&quot;$&quot;#,##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5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6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" fontId="2" fillId="0" borderId="0" xfId="0" applyNumberFormat="1" applyFont="1" applyAlignment="1">
      <alignment horizontal="center"/>
    </xf>
    <xf numFmtId="44" fontId="2" fillId="0" borderId="0" xfId="1" applyFont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16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166" fontId="2" fillId="0" borderId="0" xfId="0" applyNumberFormat="1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44" fontId="2" fillId="0" borderId="0" xfId="0" applyNumberFormat="1" applyFont="1" applyAlignment="1">
      <alignment horizontal="center"/>
    </xf>
    <xf numFmtId="44" fontId="3" fillId="0" borderId="0" xfId="0" applyNumberFormat="1" applyFont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166" fontId="0" fillId="3" borderId="0" xfId="0" applyNumberFormat="1" applyFill="1" applyAlignment="1">
      <alignment horizontal="center"/>
    </xf>
    <xf numFmtId="44" fontId="3" fillId="3" borderId="0" xfId="0" applyNumberFormat="1" applyFont="1" applyFill="1" applyAlignment="1">
      <alignment horizontal="center"/>
    </xf>
    <xf numFmtId="44" fontId="0" fillId="3" borderId="0" xfId="0" applyNumberFormat="1" applyFill="1" applyAlignment="1">
      <alignment horizontal="center"/>
    </xf>
    <xf numFmtId="8" fontId="2" fillId="0" borderId="0" xfId="0" applyNumberFormat="1" applyFont="1" applyAlignment="1">
      <alignment horizontal="center"/>
    </xf>
    <xf numFmtId="44" fontId="0" fillId="0" borderId="0" xfId="1" applyFont="1" applyFill="1" applyAlignment="1">
      <alignment horizont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/>
    </xf>
    <xf numFmtId="44" fontId="3" fillId="0" borderId="0" xfId="0" applyNumberFormat="1" applyFont="1" applyFill="1" applyAlignment="1">
      <alignment horizontal="center"/>
    </xf>
    <xf numFmtId="44" fontId="0" fillId="0" borderId="0" xfId="0" applyNumberFormat="1" applyFill="1" applyAlignment="1">
      <alignment horizontal="center"/>
    </xf>
    <xf numFmtId="44" fontId="2" fillId="0" borderId="0" xfId="0" applyNumberFormat="1" applyFont="1" applyFill="1" applyAlignment="1">
      <alignment horizontal="center"/>
    </xf>
    <xf numFmtId="16" fontId="2" fillId="0" borderId="0" xfId="0" applyNumberFormat="1" applyFont="1" applyFill="1" applyAlignment="1">
      <alignment horizontal="center"/>
    </xf>
    <xf numFmtId="44" fontId="2" fillId="3" borderId="0" xfId="0" applyNumberFormat="1" applyFont="1" applyFill="1" applyAlignment="1">
      <alignment horizontal="center"/>
    </xf>
    <xf numFmtId="166" fontId="2" fillId="3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8" fontId="2" fillId="0" borderId="0" xfId="0" applyNumberFormat="1" applyFont="1" applyFill="1" applyAlignment="1">
      <alignment horizontal="center"/>
    </xf>
    <xf numFmtId="44" fontId="1" fillId="0" borderId="0" xfId="1" applyAlignment="1">
      <alignment horizontal="center"/>
    </xf>
    <xf numFmtId="44" fontId="1" fillId="0" borderId="0" xfId="1" applyFill="1" applyAlignment="1">
      <alignment horizontal="center"/>
    </xf>
    <xf numFmtId="44" fontId="1" fillId="3" borderId="0" xfId="1" applyFill="1" applyAlignment="1">
      <alignment horizontal="center"/>
    </xf>
    <xf numFmtId="0" fontId="2" fillId="0" borderId="0" xfId="0" applyFont="1" applyAlignment="1">
      <alignment horizontal="right"/>
    </xf>
    <xf numFmtId="44" fontId="2" fillId="0" borderId="0" xfId="1" applyFont="1" applyFill="1" applyAlignment="1">
      <alignment horizontal="center"/>
    </xf>
    <xf numFmtId="166" fontId="2" fillId="0" borderId="0" xfId="0" applyNumberFormat="1" applyFont="1" applyFill="1" applyAlignment="1">
      <alignment horizontal="center"/>
    </xf>
    <xf numFmtId="16" fontId="0" fillId="0" borderId="0" xfId="0" applyNumberFormat="1" applyFill="1" applyAlignment="1">
      <alignment horizontal="center"/>
    </xf>
    <xf numFmtId="0" fontId="6" fillId="0" borderId="0" xfId="0" applyFont="1" applyBorder="1" applyAlignment="1">
      <alignment horizontal="center"/>
    </xf>
    <xf numFmtId="38" fontId="1" fillId="0" borderId="0" xfId="1" applyNumberFormat="1" applyAlignment="1">
      <alignment horizontal="center"/>
    </xf>
    <xf numFmtId="0" fontId="2" fillId="0" borderId="0" xfId="0" applyFont="1"/>
    <xf numFmtId="166" fontId="6" fillId="0" borderId="0" xfId="0" applyNumberFormat="1" applyFont="1" applyFill="1" applyBorder="1" applyAlignment="1">
      <alignment horizontal="center"/>
    </xf>
    <xf numFmtId="168" fontId="0" fillId="0" borderId="0" xfId="0" applyNumberFormat="1" applyAlignment="1">
      <alignment horizontal="center"/>
    </xf>
    <xf numFmtId="0" fontId="2" fillId="0" borderId="0" xfId="0" applyFont="1" applyAlignment="1">
      <alignment horizontal="left"/>
    </xf>
    <xf numFmtId="166" fontId="7" fillId="0" borderId="0" xfId="0" applyNumberFormat="1" applyFont="1" applyFill="1" applyBorder="1" applyAlignment="1">
      <alignment horizontal="center"/>
    </xf>
    <xf numFmtId="167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9" fontId="0" fillId="0" borderId="0" xfId="0" applyNumberFormat="1"/>
    <xf numFmtId="169" fontId="0" fillId="0" borderId="2" xfId="0" applyNumberFormat="1" applyBorder="1" applyAlignment="1">
      <alignment horizontal="center"/>
    </xf>
    <xf numFmtId="169" fontId="0" fillId="0" borderId="3" xfId="0" applyNumberFormat="1" applyBorder="1"/>
    <xf numFmtId="0" fontId="0" fillId="0" borderId="4" xfId="0" applyBorder="1"/>
    <xf numFmtId="0" fontId="8" fillId="0" borderId="5" xfId="0" applyFont="1" applyBorder="1" applyAlignment="1">
      <alignment horizontal="center"/>
    </xf>
    <xf numFmtId="0" fontId="0" fillId="0" borderId="6" xfId="0" applyBorder="1"/>
    <xf numFmtId="166" fontId="1" fillId="0" borderId="0" xfId="1" applyNumberFormat="1" applyFill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7" xfId="0" applyNumberFormat="1" applyBorder="1"/>
    <xf numFmtId="166" fontId="6" fillId="0" borderId="4" xfId="0" applyNumberFormat="1" applyFont="1" applyFill="1" applyBorder="1" applyAlignment="1">
      <alignment horizontal="center"/>
    </xf>
    <xf numFmtId="166" fontId="6" fillId="0" borderId="5" xfId="0" applyNumberFormat="1" applyFont="1" applyFill="1" applyBorder="1" applyAlignment="1">
      <alignment horizontal="center"/>
    </xf>
    <xf numFmtId="166" fontId="6" fillId="0" borderId="6" xfId="0" applyNumberFormat="1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284"/>
  <sheetViews>
    <sheetView topLeftCell="A231" zoomScale="80" workbookViewId="0">
      <selection activeCell="K14" sqref="K14"/>
    </sheetView>
  </sheetViews>
  <sheetFormatPr defaultRowHeight="12.75" x14ac:dyDescent="0.2"/>
  <cols>
    <col min="1" max="1" width="14.85546875" style="5" bestFit="1" customWidth="1"/>
    <col min="2" max="2" width="34" style="1" bestFit="1" customWidth="1"/>
    <col min="3" max="4" width="13.42578125" style="1" bestFit="1" customWidth="1"/>
    <col min="5" max="5" width="13" style="1" bestFit="1" customWidth="1"/>
    <col min="6" max="6" width="13.42578125" style="35" bestFit="1" customWidth="1"/>
    <col min="7" max="7" width="13.42578125" style="1" bestFit="1" customWidth="1"/>
    <col min="8" max="8" width="13.42578125" style="35" bestFit="1" customWidth="1"/>
    <col min="9" max="10" width="13" style="4" bestFit="1" customWidth="1"/>
    <col min="11" max="11" width="13.42578125" style="4" bestFit="1" customWidth="1"/>
    <col min="12" max="12" width="15.140625" style="4" bestFit="1" customWidth="1"/>
    <col min="13" max="13" width="11.7109375" style="1" bestFit="1" customWidth="1"/>
    <col min="14" max="14" width="10.5703125" style="1" bestFit="1" customWidth="1"/>
    <col min="15" max="16384" width="9.140625" style="1"/>
  </cols>
  <sheetData>
    <row r="1" spans="1:12" x14ac:dyDescent="0.2">
      <c r="L1" s="35"/>
    </row>
    <row r="2" spans="1:12" ht="19.5" x14ac:dyDescent="0.3">
      <c r="A2" s="42" t="s">
        <v>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</row>
    <row r="3" spans="1:12" x14ac:dyDescent="0.2">
      <c r="L3" s="35"/>
    </row>
    <row r="4" spans="1:12" s="5" customFormat="1" x14ac:dyDescent="0.2">
      <c r="A4" s="5" t="s">
        <v>0</v>
      </c>
      <c r="B4" s="17" t="s">
        <v>23</v>
      </c>
      <c r="C4" s="7">
        <v>37252</v>
      </c>
      <c r="D4" s="7">
        <v>37253</v>
      </c>
      <c r="E4" s="7">
        <v>37254</v>
      </c>
      <c r="F4" s="7">
        <v>37255</v>
      </c>
      <c r="G4" s="7">
        <v>37256</v>
      </c>
      <c r="H4" s="7">
        <v>37257</v>
      </c>
      <c r="I4" s="7">
        <v>37258</v>
      </c>
    </row>
    <row r="5" spans="1:12" x14ac:dyDescent="0.2">
      <c r="B5" s="5" t="s">
        <v>4</v>
      </c>
      <c r="C5" s="1">
        <v>550</v>
      </c>
      <c r="D5" s="1">
        <v>550</v>
      </c>
      <c r="E5" s="37"/>
      <c r="F5" s="20"/>
      <c r="G5" s="1">
        <v>550</v>
      </c>
      <c r="H5" s="1">
        <v>400</v>
      </c>
      <c r="I5" s="25">
        <v>850</v>
      </c>
      <c r="J5" s="1"/>
      <c r="K5" s="1"/>
      <c r="L5" s="1"/>
    </row>
    <row r="6" spans="1:12" x14ac:dyDescent="0.2">
      <c r="B6" s="8" t="s">
        <v>6</v>
      </c>
      <c r="C6" s="35">
        <v>46.93</v>
      </c>
      <c r="D6" s="35">
        <v>46.93</v>
      </c>
      <c r="E6" s="37"/>
      <c r="F6" s="20"/>
      <c r="G6" s="35">
        <v>46.93</v>
      </c>
      <c r="H6" s="35">
        <v>31.75</v>
      </c>
      <c r="I6" s="36">
        <v>47.64</v>
      </c>
      <c r="J6" s="1"/>
      <c r="K6" s="1"/>
      <c r="L6" s="1"/>
    </row>
    <row r="7" spans="1:12" x14ac:dyDescent="0.2">
      <c r="B7" s="5" t="s">
        <v>5</v>
      </c>
      <c r="C7" s="1">
        <v>750</v>
      </c>
      <c r="D7" s="1">
        <v>750</v>
      </c>
      <c r="E7" s="37"/>
      <c r="F7" s="20"/>
      <c r="G7" s="1">
        <v>750</v>
      </c>
      <c r="H7" s="1">
        <v>100</v>
      </c>
      <c r="I7" s="25">
        <v>1100</v>
      </c>
      <c r="J7" s="1"/>
      <c r="K7" s="1"/>
      <c r="L7" s="1"/>
    </row>
    <row r="8" spans="1:12" x14ac:dyDescent="0.2">
      <c r="B8" s="8" t="s">
        <v>6</v>
      </c>
      <c r="C8" s="35">
        <v>47.1</v>
      </c>
      <c r="D8" s="35">
        <v>47.1</v>
      </c>
      <c r="E8" s="37"/>
      <c r="F8" s="20"/>
      <c r="G8" s="35">
        <v>47.1</v>
      </c>
      <c r="H8" s="35">
        <v>34</v>
      </c>
      <c r="I8" s="36">
        <v>49.12</v>
      </c>
      <c r="J8" s="1"/>
      <c r="K8" s="1"/>
      <c r="L8" s="1"/>
    </row>
    <row r="9" spans="1:12" x14ac:dyDescent="0.2">
      <c r="B9" s="9" t="s">
        <v>10</v>
      </c>
      <c r="C9" s="4">
        <f>C5-C7</f>
        <v>-200</v>
      </c>
      <c r="D9" s="4">
        <f>D5-D7</f>
        <v>-200</v>
      </c>
      <c r="E9" s="37"/>
      <c r="F9" s="20"/>
      <c r="G9" s="4">
        <f>G5-G7</f>
        <v>-200</v>
      </c>
      <c r="H9" s="4">
        <f>H5-H7</f>
        <v>300</v>
      </c>
      <c r="I9" s="4">
        <f>I5-I7</f>
        <v>-250</v>
      </c>
      <c r="J9" s="1"/>
      <c r="K9" s="1"/>
      <c r="L9" s="1"/>
    </row>
    <row r="10" spans="1:12" x14ac:dyDescent="0.2">
      <c r="B10" s="2" t="s">
        <v>7</v>
      </c>
      <c r="C10" s="36">
        <v>35</v>
      </c>
      <c r="D10" s="36">
        <v>35</v>
      </c>
      <c r="E10" s="37">
        <v>25</v>
      </c>
      <c r="F10" s="37">
        <v>25</v>
      </c>
      <c r="G10" s="36">
        <v>35</v>
      </c>
      <c r="H10" s="36">
        <v>30</v>
      </c>
      <c r="I10" s="24">
        <v>40</v>
      </c>
      <c r="J10" s="1"/>
      <c r="K10" s="1"/>
      <c r="L10" s="1"/>
    </row>
    <row r="11" spans="1:12" x14ac:dyDescent="0.2">
      <c r="B11" s="2"/>
      <c r="E11" s="37"/>
      <c r="F11" s="20"/>
      <c r="G11" s="4"/>
      <c r="H11" s="14"/>
      <c r="I11" s="25"/>
      <c r="J11" s="1"/>
      <c r="K11" s="1"/>
      <c r="L11" s="1"/>
    </row>
    <row r="12" spans="1:12" x14ac:dyDescent="0.2">
      <c r="B12" s="2" t="s">
        <v>9</v>
      </c>
      <c r="C12" s="16">
        <f>(C5*C6)*(-1)</f>
        <v>-25811.5</v>
      </c>
      <c r="D12" s="16">
        <f>(D5*D6)*(-1)</f>
        <v>-25811.5</v>
      </c>
      <c r="E12" s="37"/>
      <c r="F12" s="20"/>
      <c r="G12" s="16">
        <f>(G5*G6)*(-1)</f>
        <v>-25811.5</v>
      </c>
      <c r="H12" s="16">
        <f>(H5*H6)*(-1)</f>
        <v>-12700</v>
      </c>
      <c r="I12" s="16">
        <f>(I5*I6)*(-1)</f>
        <v>-40494</v>
      </c>
      <c r="J12" s="1"/>
      <c r="K12" s="1"/>
      <c r="L12" s="1"/>
    </row>
    <row r="13" spans="1:12" x14ac:dyDescent="0.2">
      <c r="B13" s="2" t="s">
        <v>8</v>
      </c>
      <c r="C13" s="14">
        <f>C7*C8</f>
        <v>35325</v>
      </c>
      <c r="D13" s="14">
        <f>D7*D8</f>
        <v>35325</v>
      </c>
      <c r="E13" s="37"/>
      <c r="F13" s="20"/>
      <c r="G13" s="14">
        <f>G7*G8</f>
        <v>35325</v>
      </c>
      <c r="H13" s="14">
        <f>H7*H8</f>
        <v>3400</v>
      </c>
      <c r="I13" s="14">
        <f>I7*I8</f>
        <v>54032</v>
      </c>
      <c r="J13" s="1"/>
      <c r="K13" s="1"/>
      <c r="L13" s="1"/>
    </row>
    <row r="14" spans="1:12" x14ac:dyDescent="0.2">
      <c r="B14" s="9" t="s">
        <v>12</v>
      </c>
      <c r="C14" s="14">
        <f>SUM(C12:C13)</f>
        <v>9513.5</v>
      </c>
      <c r="D14" s="14">
        <f>SUM(D12:D13)</f>
        <v>9513.5</v>
      </c>
      <c r="E14" s="37"/>
      <c r="F14" s="20"/>
      <c r="G14" s="14">
        <f>SUM(G12:G13)</f>
        <v>9513.5</v>
      </c>
      <c r="H14" s="14">
        <f>SUM(H12:H13)</f>
        <v>-9300</v>
      </c>
      <c r="I14" s="14">
        <f>SUM(I12:I13)</f>
        <v>13538</v>
      </c>
      <c r="J14" s="1"/>
      <c r="K14" s="1"/>
      <c r="L14" s="1"/>
    </row>
    <row r="15" spans="1:12" x14ac:dyDescent="0.2">
      <c r="A15" s="10"/>
      <c r="B15" s="1" t="s">
        <v>13</v>
      </c>
      <c r="C15" s="16">
        <f>C9*C10</f>
        <v>-7000</v>
      </c>
      <c r="D15" s="16">
        <f>D9*D10</f>
        <v>-7000</v>
      </c>
      <c r="E15" s="20"/>
      <c r="F15" s="20"/>
      <c r="G15" s="16">
        <f>G9*G10</f>
        <v>-7000</v>
      </c>
      <c r="H15" s="16">
        <f>H9*H10</f>
        <v>9000</v>
      </c>
      <c r="I15" s="16">
        <f>I9*I10</f>
        <v>-10000</v>
      </c>
      <c r="J15" s="1"/>
      <c r="K15" s="1"/>
      <c r="L15" s="1"/>
    </row>
    <row r="16" spans="1:12" x14ac:dyDescent="0.2">
      <c r="A16" s="11"/>
      <c r="C16" s="35"/>
      <c r="D16" s="35"/>
      <c r="E16" s="20"/>
      <c r="F16" s="20"/>
      <c r="G16" s="4"/>
      <c r="H16" s="1"/>
      <c r="I16" s="1"/>
      <c r="J16" s="1"/>
      <c r="K16" s="1"/>
      <c r="L16" s="1"/>
    </row>
    <row r="17" spans="1:12" s="5" customFormat="1" x14ac:dyDescent="0.2">
      <c r="A17" s="10"/>
      <c r="B17" s="5" t="s">
        <v>11</v>
      </c>
      <c r="C17" s="15">
        <f>SUM(C14:C15)</f>
        <v>2513.5</v>
      </c>
      <c r="D17" s="15">
        <f>SUM(D14:D15)</f>
        <v>2513.5</v>
      </c>
      <c r="E17" s="32"/>
      <c r="F17" s="31"/>
      <c r="G17" s="15">
        <f>SUM(G14:G15)</f>
        <v>2513.5</v>
      </c>
      <c r="H17" s="15">
        <f>SUM(H14:H15)</f>
        <v>-300</v>
      </c>
      <c r="I17" s="15">
        <f>SUM(I14:I15)</f>
        <v>3538</v>
      </c>
    </row>
    <row r="18" spans="1:12" x14ac:dyDescent="0.2">
      <c r="A18" s="12"/>
      <c r="B18" s="5" t="s">
        <v>30</v>
      </c>
      <c r="C18" s="15">
        <f>C17*16</f>
        <v>40216</v>
      </c>
      <c r="D18" s="15">
        <f>D17*16</f>
        <v>40216</v>
      </c>
      <c r="E18" s="20"/>
      <c r="F18" s="31"/>
      <c r="G18" s="15">
        <f>G17*16</f>
        <v>40216</v>
      </c>
      <c r="H18" s="15">
        <f>H17*16</f>
        <v>-4800</v>
      </c>
      <c r="I18" s="15">
        <f>I17*16</f>
        <v>56608</v>
      </c>
      <c r="J18" s="1"/>
      <c r="K18" s="1"/>
      <c r="L18" s="1"/>
    </row>
    <row r="19" spans="1:12" x14ac:dyDescent="0.2">
      <c r="A19" s="10"/>
      <c r="C19" s="35"/>
      <c r="D19" s="35"/>
      <c r="E19" s="4"/>
      <c r="F19" s="4"/>
      <c r="G19" s="4"/>
      <c r="H19" s="4"/>
      <c r="I19" s="1"/>
      <c r="J19" s="1"/>
      <c r="K19" s="1"/>
      <c r="L19" s="1"/>
    </row>
    <row r="20" spans="1:12" x14ac:dyDescent="0.2">
      <c r="A20" s="12"/>
      <c r="C20" s="35"/>
      <c r="D20" s="35"/>
      <c r="E20" s="4"/>
      <c r="F20" s="4"/>
      <c r="G20" s="4"/>
      <c r="H20" s="4"/>
      <c r="I20" s="1"/>
      <c r="J20" s="1"/>
      <c r="K20" s="1"/>
      <c r="L20" s="1"/>
    </row>
    <row r="21" spans="1:12" s="5" customFormat="1" x14ac:dyDescent="0.2">
      <c r="A21" s="5" t="s">
        <v>1</v>
      </c>
      <c r="B21" s="17" t="s">
        <v>24</v>
      </c>
      <c r="C21" s="7">
        <v>37252</v>
      </c>
      <c r="D21" s="7">
        <v>37253</v>
      </c>
      <c r="E21" s="7">
        <v>37254</v>
      </c>
      <c r="F21" s="7">
        <v>37255</v>
      </c>
      <c r="G21" s="7">
        <v>37256</v>
      </c>
      <c r="H21" s="7">
        <v>37257</v>
      </c>
      <c r="I21" s="7">
        <v>37258</v>
      </c>
    </row>
    <row r="22" spans="1:12" x14ac:dyDescent="0.2">
      <c r="B22" s="5" t="s">
        <v>4</v>
      </c>
      <c r="C22" s="1">
        <v>375</v>
      </c>
      <c r="D22" s="1">
        <v>375</v>
      </c>
      <c r="E22" s="1">
        <v>25</v>
      </c>
      <c r="F22" s="1">
        <v>25</v>
      </c>
      <c r="G22" s="1">
        <v>375</v>
      </c>
      <c r="H22" s="1"/>
      <c r="I22" s="25">
        <v>300</v>
      </c>
      <c r="J22" s="1"/>
      <c r="K22" s="1"/>
      <c r="L22" s="1"/>
    </row>
    <row r="23" spans="1:12" x14ac:dyDescent="0.2">
      <c r="B23" s="8" t="s">
        <v>6</v>
      </c>
      <c r="C23" s="35">
        <v>48.93</v>
      </c>
      <c r="D23" s="35">
        <v>48.93</v>
      </c>
      <c r="E23" s="35">
        <v>40</v>
      </c>
      <c r="F23" s="35">
        <v>40</v>
      </c>
      <c r="G23" s="35">
        <v>48.93</v>
      </c>
      <c r="H23" s="35">
        <v>0</v>
      </c>
      <c r="I23" s="36">
        <v>51.69</v>
      </c>
      <c r="J23" s="1"/>
      <c r="K23" s="1"/>
      <c r="L23" s="1"/>
    </row>
    <row r="24" spans="1:12" x14ac:dyDescent="0.2">
      <c r="B24" s="5" t="s">
        <v>5</v>
      </c>
      <c r="C24" s="1">
        <v>550</v>
      </c>
      <c r="D24" s="1">
        <v>550</v>
      </c>
      <c r="E24" s="1">
        <v>100</v>
      </c>
      <c r="F24" s="1">
        <v>100</v>
      </c>
      <c r="G24" s="1">
        <v>550</v>
      </c>
      <c r="H24" s="1">
        <v>350</v>
      </c>
      <c r="I24" s="25">
        <v>575</v>
      </c>
      <c r="J24" s="1"/>
      <c r="K24" s="1"/>
      <c r="L24" s="1"/>
    </row>
    <row r="25" spans="1:12" x14ac:dyDescent="0.2">
      <c r="B25" s="8" t="s">
        <v>6</v>
      </c>
      <c r="C25" s="35">
        <v>54.06</v>
      </c>
      <c r="D25" s="35">
        <v>54.06</v>
      </c>
      <c r="E25" s="35">
        <v>44</v>
      </c>
      <c r="F25" s="35">
        <v>44</v>
      </c>
      <c r="G25" s="35">
        <v>54.06</v>
      </c>
      <c r="H25" s="35">
        <v>30.49</v>
      </c>
      <c r="I25" s="36">
        <v>49.21</v>
      </c>
      <c r="J25" s="1"/>
      <c r="K25" s="1"/>
      <c r="L25" s="1"/>
    </row>
    <row r="26" spans="1:12" x14ac:dyDescent="0.2">
      <c r="B26" s="9" t="s">
        <v>10</v>
      </c>
      <c r="C26" s="4">
        <f t="shared" ref="C26:I26" si="0">C22-C24</f>
        <v>-175</v>
      </c>
      <c r="D26" s="4">
        <f t="shared" si="0"/>
        <v>-175</v>
      </c>
      <c r="E26" s="4">
        <f t="shared" si="0"/>
        <v>-75</v>
      </c>
      <c r="F26" s="4">
        <f t="shared" si="0"/>
        <v>-75</v>
      </c>
      <c r="G26" s="4">
        <f t="shared" si="0"/>
        <v>-175</v>
      </c>
      <c r="H26" s="4">
        <f t="shared" si="0"/>
        <v>-350</v>
      </c>
      <c r="I26" s="4">
        <f t="shared" si="0"/>
        <v>-275</v>
      </c>
      <c r="J26" s="1"/>
      <c r="K26" s="1"/>
      <c r="L26" s="1"/>
    </row>
    <row r="27" spans="1:12" x14ac:dyDescent="0.2">
      <c r="B27" s="2" t="s">
        <v>7</v>
      </c>
      <c r="C27" s="36">
        <v>35</v>
      </c>
      <c r="D27" s="36">
        <v>35</v>
      </c>
      <c r="E27" s="36">
        <v>25</v>
      </c>
      <c r="F27" s="36">
        <v>25</v>
      </c>
      <c r="G27" s="36">
        <v>35</v>
      </c>
      <c r="H27" s="36">
        <v>30</v>
      </c>
      <c r="I27" s="24">
        <v>40</v>
      </c>
      <c r="J27" s="1"/>
      <c r="K27" s="1"/>
      <c r="L27" s="1"/>
    </row>
    <row r="28" spans="1:12" x14ac:dyDescent="0.2">
      <c r="B28" s="2"/>
      <c r="E28" s="35"/>
      <c r="F28" s="4"/>
      <c r="G28" s="4"/>
      <c r="H28" s="14"/>
      <c r="I28" s="25"/>
      <c r="J28" s="1"/>
      <c r="K28" s="1"/>
      <c r="L28" s="1"/>
    </row>
    <row r="29" spans="1:12" x14ac:dyDescent="0.2">
      <c r="B29" s="2" t="s">
        <v>9</v>
      </c>
      <c r="C29" s="16">
        <f t="shared" ref="C29:I29" si="1">(C22*C23)*(-1)</f>
        <v>-18348.75</v>
      </c>
      <c r="D29" s="16">
        <f t="shared" si="1"/>
        <v>-18348.75</v>
      </c>
      <c r="E29" s="16">
        <f t="shared" si="1"/>
        <v>-1000</v>
      </c>
      <c r="F29" s="16">
        <f t="shared" si="1"/>
        <v>-1000</v>
      </c>
      <c r="G29" s="16">
        <f t="shared" si="1"/>
        <v>-18348.75</v>
      </c>
      <c r="H29" s="16">
        <f t="shared" si="1"/>
        <v>0</v>
      </c>
      <c r="I29" s="16">
        <f t="shared" si="1"/>
        <v>-15507</v>
      </c>
      <c r="J29" s="1"/>
      <c r="K29" s="1"/>
      <c r="L29" s="1"/>
    </row>
    <row r="30" spans="1:12" x14ac:dyDescent="0.2">
      <c r="B30" s="2" t="s">
        <v>8</v>
      </c>
      <c r="C30" s="14">
        <f t="shared" ref="C30:I30" si="2">C24*C25</f>
        <v>29733</v>
      </c>
      <c r="D30" s="14">
        <f t="shared" si="2"/>
        <v>29733</v>
      </c>
      <c r="E30" s="14">
        <f t="shared" si="2"/>
        <v>4400</v>
      </c>
      <c r="F30" s="14">
        <f t="shared" si="2"/>
        <v>4400</v>
      </c>
      <c r="G30" s="14">
        <f t="shared" si="2"/>
        <v>29733</v>
      </c>
      <c r="H30" s="14">
        <f t="shared" si="2"/>
        <v>10671.5</v>
      </c>
      <c r="I30" s="14">
        <f t="shared" si="2"/>
        <v>28295.75</v>
      </c>
      <c r="J30" s="1"/>
      <c r="K30" s="1"/>
      <c r="L30" s="1"/>
    </row>
    <row r="31" spans="1:12" x14ac:dyDescent="0.2">
      <c r="B31" s="9" t="s">
        <v>12</v>
      </c>
      <c r="C31" s="14">
        <f t="shared" ref="C31:I31" si="3">SUM(C29:C30)</f>
        <v>11384.25</v>
      </c>
      <c r="D31" s="14">
        <f t="shared" si="3"/>
        <v>11384.25</v>
      </c>
      <c r="E31" s="14">
        <f t="shared" si="3"/>
        <v>3400</v>
      </c>
      <c r="F31" s="14">
        <f t="shared" si="3"/>
        <v>3400</v>
      </c>
      <c r="G31" s="14">
        <f t="shared" si="3"/>
        <v>11384.25</v>
      </c>
      <c r="H31" s="14">
        <f t="shared" si="3"/>
        <v>10671.5</v>
      </c>
      <c r="I31" s="14">
        <f t="shared" si="3"/>
        <v>12788.75</v>
      </c>
      <c r="J31" s="1"/>
      <c r="K31" s="1"/>
      <c r="L31" s="1"/>
    </row>
    <row r="32" spans="1:12" x14ac:dyDescent="0.2">
      <c r="A32" s="10"/>
      <c r="B32" s="1" t="s">
        <v>13</v>
      </c>
      <c r="C32" s="16">
        <f t="shared" ref="C32:I32" si="4">C26*C27</f>
        <v>-6125</v>
      </c>
      <c r="D32" s="16">
        <f t="shared" si="4"/>
        <v>-6125</v>
      </c>
      <c r="E32" s="16">
        <f t="shared" si="4"/>
        <v>-1875</v>
      </c>
      <c r="F32" s="16">
        <f t="shared" si="4"/>
        <v>-1875</v>
      </c>
      <c r="G32" s="16">
        <f t="shared" si="4"/>
        <v>-6125</v>
      </c>
      <c r="H32" s="16">
        <f t="shared" si="4"/>
        <v>-10500</v>
      </c>
      <c r="I32" s="16">
        <f t="shared" si="4"/>
        <v>-11000</v>
      </c>
      <c r="J32" s="1"/>
      <c r="K32" s="1"/>
      <c r="L32" s="1"/>
    </row>
    <row r="33" spans="1:12" x14ac:dyDescent="0.2">
      <c r="A33" s="11"/>
      <c r="F33" s="1"/>
      <c r="H33" s="1"/>
      <c r="I33" s="1"/>
      <c r="J33" s="1"/>
      <c r="K33" s="1"/>
      <c r="L33" s="1"/>
    </row>
    <row r="34" spans="1:12" s="5" customFormat="1" x14ac:dyDescent="0.2">
      <c r="A34" s="10"/>
      <c r="B34" s="5" t="s">
        <v>11</v>
      </c>
      <c r="C34" s="15">
        <f t="shared" ref="C34:I34" si="5">SUM(C31:C32)</f>
        <v>5259.25</v>
      </c>
      <c r="D34" s="15">
        <f t="shared" si="5"/>
        <v>5259.25</v>
      </c>
      <c r="E34" s="15">
        <f t="shared" si="5"/>
        <v>1525</v>
      </c>
      <c r="F34" s="15">
        <f t="shared" si="5"/>
        <v>1525</v>
      </c>
      <c r="G34" s="15">
        <f t="shared" si="5"/>
        <v>5259.25</v>
      </c>
      <c r="H34" s="15">
        <f t="shared" si="5"/>
        <v>171.5</v>
      </c>
      <c r="I34" s="15">
        <f t="shared" si="5"/>
        <v>1788.75</v>
      </c>
    </row>
    <row r="35" spans="1:12" x14ac:dyDescent="0.2">
      <c r="A35" s="12"/>
      <c r="B35" s="5" t="s">
        <v>30</v>
      </c>
      <c r="C35" s="15">
        <f t="shared" ref="C35:I35" si="6">C34*16</f>
        <v>84148</v>
      </c>
      <c r="D35" s="15">
        <f t="shared" si="6"/>
        <v>84148</v>
      </c>
      <c r="E35" s="15">
        <f t="shared" si="6"/>
        <v>24400</v>
      </c>
      <c r="F35" s="15">
        <f t="shared" si="6"/>
        <v>24400</v>
      </c>
      <c r="G35" s="15">
        <f t="shared" si="6"/>
        <v>84148</v>
      </c>
      <c r="H35" s="15">
        <f t="shared" si="6"/>
        <v>2744</v>
      </c>
      <c r="I35" s="15">
        <f t="shared" si="6"/>
        <v>28620</v>
      </c>
      <c r="J35" s="1"/>
      <c r="K35" s="1"/>
      <c r="L35" s="1"/>
    </row>
    <row r="36" spans="1:12" x14ac:dyDescent="0.2">
      <c r="A36" s="13"/>
      <c r="C36" s="35"/>
      <c r="D36" s="35"/>
      <c r="E36" s="4"/>
      <c r="F36" s="4"/>
      <c r="G36" s="4"/>
      <c r="H36" s="4"/>
      <c r="I36" s="1"/>
      <c r="J36" s="1"/>
      <c r="K36" s="1"/>
      <c r="L36" s="1"/>
    </row>
    <row r="37" spans="1:12" x14ac:dyDescent="0.2">
      <c r="A37" s="13"/>
      <c r="C37" s="35"/>
      <c r="D37" s="35"/>
      <c r="E37" s="4"/>
      <c r="F37" s="4"/>
      <c r="G37" s="4"/>
      <c r="H37" s="4"/>
      <c r="I37" s="1"/>
      <c r="J37" s="1"/>
      <c r="K37" s="1"/>
      <c r="L37" s="1"/>
    </row>
    <row r="38" spans="1:12" s="5" customFormat="1" x14ac:dyDescent="0.2">
      <c r="A38" s="5" t="s">
        <v>3</v>
      </c>
      <c r="B38" s="17" t="s">
        <v>24</v>
      </c>
      <c r="C38" s="7">
        <v>37252</v>
      </c>
      <c r="D38" s="7">
        <v>37253</v>
      </c>
      <c r="E38" s="7">
        <v>37254</v>
      </c>
      <c r="F38" s="7">
        <v>37255</v>
      </c>
      <c r="G38" s="7">
        <v>37256</v>
      </c>
      <c r="H38" s="7">
        <v>37257</v>
      </c>
      <c r="I38" s="7">
        <v>37258</v>
      </c>
    </row>
    <row r="39" spans="1:12" x14ac:dyDescent="0.2">
      <c r="B39" s="5" t="s">
        <v>4</v>
      </c>
      <c r="C39" s="1">
        <v>475</v>
      </c>
      <c r="D39" s="1">
        <v>475</v>
      </c>
      <c r="E39" s="1">
        <v>425</v>
      </c>
      <c r="F39" s="1">
        <v>425</v>
      </c>
      <c r="G39" s="1">
        <v>475</v>
      </c>
      <c r="H39" s="1">
        <v>150</v>
      </c>
      <c r="I39" s="25">
        <v>800</v>
      </c>
      <c r="J39" s="1"/>
      <c r="K39" s="1"/>
      <c r="L39" s="1"/>
    </row>
    <row r="40" spans="1:12" x14ac:dyDescent="0.2">
      <c r="B40" s="8" t="s">
        <v>6</v>
      </c>
      <c r="C40" s="35">
        <v>50.85</v>
      </c>
      <c r="D40" s="35">
        <v>50.85</v>
      </c>
      <c r="E40" s="35">
        <v>39.880000000000003</v>
      </c>
      <c r="F40" s="35">
        <v>39.880000000000003</v>
      </c>
      <c r="G40" s="35">
        <v>50.85</v>
      </c>
      <c r="H40" s="35">
        <v>30.82</v>
      </c>
      <c r="I40" s="36">
        <v>45.83</v>
      </c>
      <c r="J40" s="1"/>
      <c r="K40" s="1"/>
      <c r="L40" s="1"/>
    </row>
    <row r="41" spans="1:12" x14ac:dyDescent="0.2">
      <c r="B41" s="5" t="s">
        <v>5</v>
      </c>
      <c r="C41" s="1">
        <v>1125</v>
      </c>
      <c r="D41" s="1">
        <v>1125</v>
      </c>
      <c r="E41" s="1">
        <v>325</v>
      </c>
      <c r="F41" s="1">
        <v>325</v>
      </c>
      <c r="G41" s="1">
        <v>1125</v>
      </c>
      <c r="H41" s="1">
        <v>150</v>
      </c>
      <c r="I41" s="25">
        <v>600</v>
      </c>
      <c r="J41" s="1"/>
      <c r="K41" s="1"/>
      <c r="L41" s="1"/>
    </row>
    <row r="42" spans="1:12" x14ac:dyDescent="0.2">
      <c r="B42" s="8" t="s">
        <v>6</v>
      </c>
      <c r="C42" s="35">
        <v>55.76</v>
      </c>
      <c r="D42" s="35">
        <v>55.76</v>
      </c>
      <c r="E42" s="35">
        <v>41.13</v>
      </c>
      <c r="F42" s="35">
        <v>41.13</v>
      </c>
      <c r="G42" s="35">
        <v>55.76</v>
      </c>
      <c r="H42" s="35">
        <v>40.130000000000003</v>
      </c>
      <c r="I42" s="36">
        <v>46.95</v>
      </c>
      <c r="J42" s="1"/>
      <c r="K42" s="1"/>
      <c r="L42" s="1"/>
    </row>
    <row r="43" spans="1:12" x14ac:dyDescent="0.2">
      <c r="B43" s="9" t="s">
        <v>10</v>
      </c>
      <c r="C43" s="4">
        <f t="shared" ref="C43:I43" si="7">C39-C41</f>
        <v>-650</v>
      </c>
      <c r="D43" s="4">
        <f t="shared" si="7"/>
        <v>-650</v>
      </c>
      <c r="E43" s="4">
        <f t="shared" si="7"/>
        <v>100</v>
      </c>
      <c r="F43" s="4">
        <f t="shared" si="7"/>
        <v>100</v>
      </c>
      <c r="G43" s="4">
        <f t="shared" si="7"/>
        <v>-650</v>
      </c>
      <c r="H43" s="4">
        <f t="shared" si="7"/>
        <v>0</v>
      </c>
      <c r="I43" s="4">
        <f t="shared" si="7"/>
        <v>200</v>
      </c>
      <c r="J43" s="1"/>
      <c r="K43" s="1"/>
      <c r="L43" s="1"/>
    </row>
    <row r="44" spans="1:12" x14ac:dyDescent="0.2">
      <c r="B44" s="2" t="s">
        <v>7</v>
      </c>
      <c r="C44" s="36">
        <v>35</v>
      </c>
      <c r="D44" s="36">
        <v>35</v>
      </c>
      <c r="E44" s="36">
        <v>25</v>
      </c>
      <c r="F44" s="36">
        <v>25</v>
      </c>
      <c r="G44" s="36">
        <v>35</v>
      </c>
      <c r="H44" s="36">
        <v>30</v>
      </c>
      <c r="I44" s="24">
        <v>40</v>
      </c>
      <c r="J44" s="1"/>
      <c r="K44" s="1"/>
      <c r="L44" s="1"/>
    </row>
    <row r="45" spans="1:12" x14ac:dyDescent="0.2">
      <c r="B45" s="2"/>
      <c r="E45" s="35"/>
      <c r="F45" s="4"/>
      <c r="G45" s="4"/>
      <c r="H45" s="14"/>
      <c r="I45" s="25"/>
      <c r="J45" s="1"/>
      <c r="K45" s="1"/>
      <c r="L45" s="1"/>
    </row>
    <row r="46" spans="1:12" x14ac:dyDescent="0.2">
      <c r="B46" s="2" t="s">
        <v>9</v>
      </c>
      <c r="C46" s="16">
        <f t="shared" ref="C46:I46" si="8">(C39*C40)*(-1)</f>
        <v>-24153.75</v>
      </c>
      <c r="D46" s="16">
        <f t="shared" si="8"/>
        <v>-24153.75</v>
      </c>
      <c r="E46" s="16">
        <f t="shared" si="8"/>
        <v>-16949</v>
      </c>
      <c r="F46" s="16">
        <f t="shared" si="8"/>
        <v>-16949</v>
      </c>
      <c r="G46" s="16">
        <f t="shared" si="8"/>
        <v>-24153.75</v>
      </c>
      <c r="H46" s="16">
        <f t="shared" si="8"/>
        <v>-4623</v>
      </c>
      <c r="I46" s="16">
        <f t="shared" si="8"/>
        <v>-36664</v>
      </c>
      <c r="J46" s="1"/>
      <c r="K46" s="1"/>
      <c r="L46" s="1"/>
    </row>
    <row r="47" spans="1:12" x14ac:dyDescent="0.2">
      <c r="B47" s="2" t="s">
        <v>8</v>
      </c>
      <c r="C47" s="14">
        <f t="shared" ref="C47:I47" si="9">C41*C42</f>
        <v>62730</v>
      </c>
      <c r="D47" s="14">
        <f t="shared" si="9"/>
        <v>62730</v>
      </c>
      <c r="E47" s="14">
        <f t="shared" si="9"/>
        <v>13367.25</v>
      </c>
      <c r="F47" s="14">
        <f t="shared" si="9"/>
        <v>13367.25</v>
      </c>
      <c r="G47" s="14">
        <f t="shared" si="9"/>
        <v>62730</v>
      </c>
      <c r="H47" s="14">
        <f t="shared" si="9"/>
        <v>6019.5</v>
      </c>
      <c r="I47" s="14">
        <f t="shared" si="9"/>
        <v>28170</v>
      </c>
      <c r="J47" s="1"/>
      <c r="K47" s="1"/>
      <c r="L47" s="1"/>
    </row>
    <row r="48" spans="1:12" x14ac:dyDescent="0.2">
      <c r="B48" s="9" t="s">
        <v>12</v>
      </c>
      <c r="C48" s="14">
        <f t="shared" ref="C48:I48" si="10">SUM(C46:C47)</f>
        <v>38576.25</v>
      </c>
      <c r="D48" s="14">
        <f t="shared" si="10"/>
        <v>38576.25</v>
      </c>
      <c r="E48" s="14">
        <f t="shared" si="10"/>
        <v>-3581.75</v>
      </c>
      <c r="F48" s="14">
        <f t="shared" si="10"/>
        <v>-3581.75</v>
      </c>
      <c r="G48" s="14">
        <f t="shared" si="10"/>
        <v>38576.25</v>
      </c>
      <c r="H48" s="14">
        <f t="shared" si="10"/>
        <v>1396.5</v>
      </c>
      <c r="I48" s="14">
        <f t="shared" si="10"/>
        <v>-8494</v>
      </c>
      <c r="J48" s="1"/>
      <c r="K48" s="1"/>
      <c r="L48" s="1"/>
    </row>
    <row r="49" spans="1:12" x14ac:dyDescent="0.2">
      <c r="A49" s="10"/>
      <c r="B49" s="1" t="s">
        <v>13</v>
      </c>
      <c r="C49" s="16">
        <f t="shared" ref="C49:I49" si="11">C43*C44</f>
        <v>-22750</v>
      </c>
      <c r="D49" s="16">
        <f t="shared" si="11"/>
        <v>-22750</v>
      </c>
      <c r="E49" s="16">
        <f t="shared" si="11"/>
        <v>2500</v>
      </c>
      <c r="F49" s="16">
        <f t="shared" si="11"/>
        <v>2500</v>
      </c>
      <c r="G49" s="16">
        <f t="shared" si="11"/>
        <v>-22750</v>
      </c>
      <c r="H49" s="16">
        <f t="shared" si="11"/>
        <v>0</v>
      </c>
      <c r="I49" s="16">
        <f t="shared" si="11"/>
        <v>8000</v>
      </c>
      <c r="J49" s="1"/>
      <c r="K49" s="1"/>
      <c r="L49" s="1"/>
    </row>
    <row r="50" spans="1:12" x14ac:dyDescent="0.2">
      <c r="A50" s="11"/>
      <c r="F50" s="1"/>
      <c r="H50" s="1"/>
      <c r="I50" s="1"/>
      <c r="J50" s="1"/>
      <c r="K50" s="1"/>
      <c r="L50" s="1"/>
    </row>
    <row r="51" spans="1:12" s="5" customFormat="1" x14ac:dyDescent="0.2">
      <c r="A51" s="10"/>
      <c r="B51" s="5" t="s">
        <v>11</v>
      </c>
      <c r="C51" s="15">
        <f t="shared" ref="C51:I51" si="12">SUM(C48:C49)</f>
        <v>15826.25</v>
      </c>
      <c r="D51" s="15">
        <f t="shared" si="12"/>
        <v>15826.25</v>
      </c>
      <c r="E51" s="15">
        <f t="shared" si="12"/>
        <v>-1081.75</v>
      </c>
      <c r="F51" s="15">
        <f t="shared" si="12"/>
        <v>-1081.75</v>
      </c>
      <c r="G51" s="15">
        <f t="shared" si="12"/>
        <v>15826.25</v>
      </c>
      <c r="H51" s="15">
        <f t="shared" si="12"/>
        <v>1396.5</v>
      </c>
      <c r="I51" s="15">
        <f t="shared" si="12"/>
        <v>-494</v>
      </c>
    </row>
    <row r="52" spans="1:12" x14ac:dyDescent="0.2">
      <c r="A52" s="12"/>
      <c r="B52" s="5" t="s">
        <v>30</v>
      </c>
      <c r="C52" s="15">
        <f t="shared" ref="C52:I52" si="13">C51*16</f>
        <v>253220</v>
      </c>
      <c r="D52" s="15">
        <f t="shared" si="13"/>
        <v>253220</v>
      </c>
      <c r="E52" s="15">
        <f t="shared" si="13"/>
        <v>-17308</v>
      </c>
      <c r="F52" s="15">
        <f t="shared" si="13"/>
        <v>-17308</v>
      </c>
      <c r="G52" s="15">
        <f t="shared" si="13"/>
        <v>253220</v>
      </c>
      <c r="H52" s="15">
        <f t="shared" si="13"/>
        <v>22344</v>
      </c>
      <c r="I52" s="15">
        <f t="shared" si="13"/>
        <v>-7904</v>
      </c>
      <c r="J52" s="1"/>
      <c r="K52" s="1"/>
      <c r="L52" s="1"/>
    </row>
    <row r="53" spans="1:12" x14ac:dyDescent="0.2">
      <c r="A53" s="13"/>
      <c r="C53" s="35"/>
      <c r="D53" s="35"/>
      <c r="E53" s="4"/>
      <c r="F53" s="4"/>
      <c r="G53" s="4"/>
      <c r="H53" s="4"/>
      <c r="I53" s="1"/>
      <c r="J53" s="1"/>
      <c r="K53" s="1"/>
      <c r="L53" s="1"/>
    </row>
    <row r="54" spans="1:12" x14ac:dyDescent="0.2">
      <c r="A54" s="11"/>
      <c r="C54" s="35"/>
      <c r="D54" s="35"/>
      <c r="E54" s="4"/>
      <c r="F54" s="4"/>
      <c r="G54" s="4"/>
      <c r="H54" s="4"/>
      <c r="I54" s="1"/>
      <c r="J54" s="1"/>
      <c r="K54" s="1"/>
      <c r="L54" s="1"/>
    </row>
    <row r="55" spans="1:12" s="5" customFormat="1" x14ac:dyDescent="0.2">
      <c r="A55" s="5" t="s">
        <v>25</v>
      </c>
      <c r="B55" s="17" t="s">
        <v>24</v>
      </c>
      <c r="C55" s="7">
        <v>37252</v>
      </c>
      <c r="D55" s="7">
        <v>37253</v>
      </c>
      <c r="E55" s="7">
        <v>37254</v>
      </c>
      <c r="F55" s="7">
        <v>37255</v>
      </c>
      <c r="G55" s="7">
        <v>37256</v>
      </c>
      <c r="H55" s="7">
        <v>37257</v>
      </c>
      <c r="I55" s="7">
        <v>37258</v>
      </c>
    </row>
    <row r="56" spans="1:12" x14ac:dyDescent="0.2">
      <c r="B56" s="5" t="s">
        <v>4</v>
      </c>
      <c r="C56" s="1">
        <v>0</v>
      </c>
      <c r="D56" s="1">
        <v>0</v>
      </c>
      <c r="E56" s="37"/>
      <c r="F56" s="20"/>
      <c r="G56" s="1">
        <v>0</v>
      </c>
      <c r="H56" s="4"/>
      <c r="J56" s="1"/>
      <c r="K56" s="1"/>
      <c r="L56" s="1"/>
    </row>
    <row r="57" spans="1:12" x14ac:dyDescent="0.2">
      <c r="B57" s="8" t="s">
        <v>6</v>
      </c>
      <c r="C57" s="35">
        <v>0</v>
      </c>
      <c r="D57" s="35">
        <v>0</v>
      </c>
      <c r="E57" s="37"/>
      <c r="F57" s="20"/>
      <c r="G57" s="35">
        <v>0</v>
      </c>
      <c r="H57" s="4"/>
      <c r="J57" s="1"/>
      <c r="K57" s="1"/>
      <c r="L57" s="1"/>
    </row>
    <row r="58" spans="1:12" x14ac:dyDescent="0.2">
      <c r="B58" s="5" t="s">
        <v>5</v>
      </c>
      <c r="C58" s="1">
        <v>50</v>
      </c>
      <c r="D58" s="1">
        <v>50</v>
      </c>
      <c r="E58" s="37"/>
      <c r="F58" s="20"/>
      <c r="G58" s="1">
        <v>50</v>
      </c>
      <c r="H58" s="4"/>
      <c r="J58" s="1"/>
      <c r="K58" s="1"/>
      <c r="L58" s="1"/>
    </row>
    <row r="59" spans="1:12" x14ac:dyDescent="0.2">
      <c r="B59" s="8" t="s">
        <v>6</v>
      </c>
      <c r="C59" s="35">
        <v>68</v>
      </c>
      <c r="D59" s="35">
        <v>68</v>
      </c>
      <c r="E59" s="37"/>
      <c r="F59" s="20"/>
      <c r="G59" s="35">
        <v>68</v>
      </c>
      <c r="H59" s="4"/>
      <c r="J59" s="1"/>
      <c r="K59" s="1"/>
      <c r="L59" s="1"/>
    </row>
    <row r="60" spans="1:12" x14ac:dyDescent="0.2">
      <c r="B60" s="9" t="s">
        <v>10</v>
      </c>
      <c r="C60" s="4">
        <f>C56-C58</f>
        <v>-50</v>
      </c>
      <c r="D60" s="4">
        <f>D56-D58</f>
        <v>-50</v>
      </c>
      <c r="E60" s="37"/>
      <c r="F60" s="20"/>
      <c r="G60" s="4">
        <f>G56-G58</f>
        <v>-50</v>
      </c>
      <c r="H60" s="4"/>
      <c r="J60" s="1"/>
      <c r="K60" s="1"/>
      <c r="L60" s="1"/>
    </row>
    <row r="61" spans="1:12" x14ac:dyDescent="0.2">
      <c r="B61" s="2" t="s">
        <v>7</v>
      </c>
      <c r="C61" s="36">
        <v>35</v>
      </c>
      <c r="D61" s="36">
        <v>35</v>
      </c>
      <c r="E61" s="37">
        <v>25</v>
      </c>
      <c r="F61" s="37">
        <v>25</v>
      </c>
      <c r="G61" s="36">
        <v>35</v>
      </c>
      <c r="H61" s="36">
        <v>30</v>
      </c>
      <c r="I61" s="24">
        <v>40</v>
      </c>
      <c r="J61" s="1"/>
      <c r="K61" s="1"/>
      <c r="L61" s="1"/>
    </row>
    <row r="62" spans="1:12" x14ac:dyDescent="0.2">
      <c r="B62" s="2"/>
      <c r="E62" s="37"/>
      <c r="F62" s="20"/>
      <c r="G62" s="4"/>
      <c r="H62" s="4"/>
      <c r="J62" s="1"/>
      <c r="K62" s="1"/>
      <c r="L62" s="1"/>
    </row>
    <row r="63" spans="1:12" x14ac:dyDescent="0.2">
      <c r="B63" s="2" t="s">
        <v>9</v>
      </c>
      <c r="C63" s="16">
        <f>(C56*C57)*(-1)</f>
        <v>0</v>
      </c>
      <c r="D63" s="16">
        <f>(D56*D57)*(-1)</f>
        <v>0</v>
      </c>
      <c r="E63" s="21"/>
      <c r="F63" s="21"/>
      <c r="G63" s="16">
        <f>(G56*G57)*(-1)</f>
        <v>0</v>
      </c>
      <c r="H63" s="4"/>
      <c r="J63" s="1"/>
      <c r="K63" s="1"/>
      <c r="L63" s="1"/>
    </row>
    <row r="64" spans="1:12" x14ac:dyDescent="0.2">
      <c r="B64" s="2" t="s">
        <v>8</v>
      </c>
      <c r="C64" s="14">
        <f>C58*C59</f>
        <v>3400</v>
      </c>
      <c r="D64" s="14">
        <f>D58*D59</f>
        <v>3400</v>
      </c>
      <c r="E64" s="22"/>
      <c r="F64" s="22"/>
      <c r="G64" s="14">
        <f>G58*G59</f>
        <v>3400</v>
      </c>
      <c r="H64" s="4"/>
      <c r="J64" s="1"/>
      <c r="K64" s="1"/>
      <c r="L64" s="1"/>
    </row>
    <row r="65" spans="1:12" x14ac:dyDescent="0.2">
      <c r="B65" s="9" t="s">
        <v>12</v>
      </c>
      <c r="C65" s="14">
        <f>SUM(C63:C64)</f>
        <v>3400</v>
      </c>
      <c r="D65" s="14">
        <f>SUM(D63:D64)</f>
        <v>3400</v>
      </c>
      <c r="E65" s="22"/>
      <c r="F65" s="22"/>
      <c r="G65" s="14">
        <f>SUM(G63:G64)</f>
        <v>3400</v>
      </c>
      <c r="H65" s="4"/>
      <c r="J65" s="1"/>
      <c r="K65" s="1"/>
      <c r="L65" s="1"/>
    </row>
    <row r="66" spans="1:12" x14ac:dyDescent="0.2">
      <c r="A66" s="10"/>
      <c r="B66" s="1" t="s">
        <v>13</v>
      </c>
      <c r="C66" s="16">
        <f>C60*C61</f>
        <v>-1750</v>
      </c>
      <c r="D66" s="16">
        <f>D60*D61</f>
        <v>-1750</v>
      </c>
      <c r="E66" s="21"/>
      <c r="F66" s="21"/>
      <c r="G66" s="16">
        <f>G60*G61</f>
        <v>-1750</v>
      </c>
      <c r="H66" s="4"/>
      <c r="I66" s="1"/>
      <c r="J66" s="1"/>
      <c r="K66" s="1"/>
      <c r="L66" s="1"/>
    </row>
    <row r="67" spans="1:12" x14ac:dyDescent="0.2">
      <c r="A67" s="11"/>
      <c r="E67" s="18"/>
      <c r="F67" s="18"/>
      <c r="H67" s="4"/>
      <c r="I67" s="1"/>
      <c r="J67" s="1"/>
      <c r="K67" s="1"/>
      <c r="L67" s="1"/>
    </row>
    <row r="68" spans="1:12" s="5" customFormat="1" x14ac:dyDescent="0.2">
      <c r="A68" s="10"/>
      <c r="B68" s="5" t="s">
        <v>11</v>
      </c>
      <c r="C68" s="15">
        <f>SUM(C65:C66)</f>
        <v>1650</v>
      </c>
      <c r="D68" s="15">
        <f>SUM(D65:D66)</f>
        <v>1650</v>
      </c>
      <c r="E68" s="31"/>
      <c r="F68" s="31"/>
      <c r="G68" s="15">
        <f>SUM(G65:G66)</f>
        <v>1650</v>
      </c>
      <c r="H68" s="9"/>
    </row>
    <row r="69" spans="1:12" x14ac:dyDescent="0.2">
      <c r="A69" s="12"/>
      <c r="B69" s="5" t="s">
        <v>30</v>
      </c>
      <c r="C69" s="15">
        <f>C68*16</f>
        <v>26400</v>
      </c>
      <c r="D69" s="15">
        <f>D68*16</f>
        <v>26400</v>
      </c>
      <c r="E69" s="31"/>
      <c r="F69" s="31"/>
      <c r="G69" s="15">
        <f>G68*16</f>
        <v>26400</v>
      </c>
      <c r="H69" s="35">
        <f>SUM(D69:G69)</f>
        <v>52800</v>
      </c>
      <c r="I69" s="1"/>
      <c r="J69" s="1"/>
      <c r="K69" s="1"/>
      <c r="L69" s="1"/>
    </row>
    <row r="70" spans="1:12" x14ac:dyDescent="0.2">
      <c r="A70" s="12"/>
      <c r="B70" s="5"/>
      <c r="C70" s="15"/>
      <c r="D70" s="15"/>
      <c r="E70" s="15"/>
      <c r="F70" s="15"/>
      <c r="G70" s="15"/>
      <c r="H70" s="4"/>
      <c r="I70" s="1"/>
      <c r="J70" s="1"/>
      <c r="K70" s="1"/>
      <c r="L70" s="1"/>
    </row>
    <row r="71" spans="1:12" x14ac:dyDescent="0.2">
      <c r="A71" s="12"/>
      <c r="B71" s="5"/>
      <c r="C71" s="15"/>
      <c r="D71" s="15"/>
      <c r="E71" s="15"/>
      <c r="F71" s="15"/>
      <c r="G71" s="15"/>
      <c r="H71" s="4"/>
      <c r="I71" s="1"/>
      <c r="J71" s="1"/>
      <c r="K71" s="1"/>
      <c r="L71" s="1"/>
    </row>
    <row r="72" spans="1:12" x14ac:dyDescent="0.2">
      <c r="A72" s="12"/>
      <c r="B72" s="5"/>
      <c r="C72" s="15"/>
      <c r="D72" s="15"/>
      <c r="E72" s="15"/>
      <c r="F72" s="15"/>
      <c r="G72" s="15"/>
      <c r="H72" s="4"/>
      <c r="I72" s="1"/>
      <c r="J72" s="1"/>
      <c r="K72" s="1"/>
      <c r="L72" s="1"/>
    </row>
    <row r="73" spans="1:12" x14ac:dyDescent="0.2">
      <c r="C73" s="35"/>
      <c r="D73" s="35"/>
      <c r="E73" s="4"/>
      <c r="F73" s="4"/>
      <c r="G73" s="4"/>
      <c r="H73" s="4"/>
      <c r="I73" s="1"/>
      <c r="J73" s="1"/>
      <c r="K73" s="1"/>
      <c r="L73" s="1"/>
    </row>
    <row r="74" spans="1:12" s="5" customFormat="1" x14ac:dyDescent="0.2">
      <c r="A74" s="5" t="s">
        <v>69</v>
      </c>
      <c r="B74" s="17" t="s">
        <v>24</v>
      </c>
      <c r="C74" s="7">
        <v>37252</v>
      </c>
      <c r="D74" s="7">
        <v>37253</v>
      </c>
      <c r="E74" s="7">
        <v>37254</v>
      </c>
      <c r="F74" s="7">
        <v>37255</v>
      </c>
      <c r="G74" s="7">
        <v>37256</v>
      </c>
      <c r="H74" s="7">
        <v>37257</v>
      </c>
      <c r="I74" s="7">
        <v>37258</v>
      </c>
    </row>
    <row r="75" spans="1:12" x14ac:dyDescent="0.2">
      <c r="B75" s="5" t="s">
        <v>4</v>
      </c>
      <c r="E75" s="37"/>
      <c r="F75" s="20"/>
      <c r="H75" s="25">
        <v>0</v>
      </c>
      <c r="I75" s="25">
        <v>0</v>
      </c>
      <c r="J75" s="1"/>
      <c r="K75" s="1"/>
      <c r="L75" s="1"/>
    </row>
    <row r="76" spans="1:12" x14ac:dyDescent="0.2">
      <c r="B76" s="8" t="s">
        <v>6</v>
      </c>
      <c r="C76" s="35"/>
      <c r="D76" s="35"/>
      <c r="E76" s="37"/>
      <c r="F76" s="20"/>
      <c r="G76" s="35"/>
      <c r="H76" s="36">
        <v>0</v>
      </c>
      <c r="I76" s="36">
        <v>0</v>
      </c>
      <c r="J76" s="1"/>
      <c r="K76" s="1"/>
      <c r="L76" s="1"/>
    </row>
    <row r="77" spans="1:12" x14ac:dyDescent="0.2">
      <c r="B77" s="5" t="s">
        <v>5</v>
      </c>
      <c r="E77" s="37"/>
      <c r="F77" s="20"/>
      <c r="H77" s="25">
        <v>25</v>
      </c>
      <c r="I77" s="25">
        <v>25</v>
      </c>
      <c r="J77" s="1"/>
      <c r="K77" s="1"/>
      <c r="L77" s="1"/>
    </row>
    <row r="78" spans="1:12" x14ac:dyDescent="0.2">
      <c r="B78" s="8" t="s">
        <v>6</v>
      </c>
      <c r="C78" s="35"/>
      <c r="D78" s="35"/>
      <c r="E78" s="37"/>
      <c r="F78" s="20"/>
      <c r="G78" s="35"/>
      <c r="H78" s="36">
        <v>38.450000000000003</v>
      </c>
      <c r="I78" s="36">
        <v>38.450000000000003</v>
      </c>
      <c r="J78" s="1"/>
      <c r="K78" s="1"/>
      <c r="L78" s="1"/>
    </row>
    <row r="79" spans="1:12" x14ac:dyDescent="0.2">
      <c r="B79" s="9" t="s">
        <v>10</v>
      </c>
      <c r="C79" s="4"/>
      <c r="D79" s="4"/>
      <c r="E79" s="37"/>
      <c r="F79" s="20"/>
      <c r="G79" s="4"/>
      <c r="H79" s="4">
        <f>H75-H77</f>
        <v>-25</v>
      </c>
      <c r="I79" s="4">
        <f>I75-I77</f>
        <v>-25</v>
      </c>
      <c r="J79" s="1"/>
      <c r="K79" s="1"/>
      <c r="L79" s="1"/>
    </row>
    <row r="80" spans="1:12" x14ac:dyDescent="0.2">
      <c r="B80" s="2" t="s">
        <v>7</v>
      </c>
      <c r="C80" s="36">
        <v>35</v>
      </c>
      <c r="D80" s="36">
        <v>35</v>
      </c>
      <c r="E80" s="37">
        <v>25</v>
      </c>
      <c r="F80" s="37">
        <v>25</v>
      </c>
      <c r="G80" s="36">
        <v>35</v>
      </c>
      <c r="H80" s="36">
        <v>30</v>
      </c>
      <c r="I80" s="24">
        <v>40</v>
      </c>
      <c r="J80" s="1"/>
      <c r="K80" s="1"/>
      <c r="L80" s="1"/>
    </row>
    <row r="81" spans="1:12" x14ac:dyDescent="0.2">
      <c r="B81" s="2"/>
      <c r="E81" s="37"/>
      <c r="F81" s="20"/>
      <c r="G81" s="4"/>
      <c r="H81" s="25"/>
      <c r="I81" s="25"/>
      <c r="J81" s="1"/>
      <c r="K81" s="1"/>
      <c r="L81" s="1"/>
    </row>
    <row r="82" spans="1:12" x14ac:dyDescent="0.2">
      <c r="B82" s="2" t="s">
        <v>9</v>
      </c>
      <c r="C82" s="16"/>
      <c r="D82" s="16"/>
      <c r="E82" s="21"/>
      <c r="F82" s="21"/>
      <c r="G82" s="16"/>
      <c r="H82" s="16">
        <f>(H75*H76)*(-1)</f>
        <v>0</v>
      </c>
      <c r="I82" s="16">
        <f>(I75*I76)*(-1)</f>
        <v>0</v>
      </c>
      <c r="J82" s="1"/>
      <c r="K82" s="1"/>
      <c r="L82" s="1"/>
    </row>
    <row r="83" spans="1:12" x14ac:dyDescent="0.2">
      <c r="B83" s="2" t="s">
        <v>8</v>
      </c>
      <c r="C83" s="14"/>
      <c r="D83" s="14"/>
      <c r="E83" s="22"/>
      <c r="F83" s="22"/>
      <c r="G83" s="14"/>
      <c r="H83" s="14">
        <f>H77*H78</f>
        <v>961.25000000000011</v>
      </c>
      <c r="I83" s="14">
        <f>I77*I78</f>
        <v>961.25000000000011</v>
      </c>
      <c r="J83" s="1"/>
      <c r="K83" s="1"/>
      <c r="L83" s="1"/>
    </row>
    <row r="84" spans="1:12" x14ac:dyDescent="0.2">
      <c r="B84" s="9" t="s">
        <v>12</v>
      </c>
      <c r="C84" s="14"/>
      <c r="D84" s="14"/>
      <c r="E84" s="22"/>
      <c r="F84" s="22"/>
      <c r="G84" s="14"/>
      <c r="H84" s="14">
        <f>SUM(H82:H83)</f>
        <v>961.25000000000011</v>
      </c>
      <c r="I84" s="14">
        <f>SUM(I82:I83)</f>
        <v>961.25000000000011</v>
      </c>
      <c r="J84" s="1"/>
      <c r="K84" s="1"/>
      <c r="L84" s="1"/>
    </row>
    <row r="85" spans="1:12" x14ac:dyDescent="0.2">
      <c r="A85" s="10"/>
      <c r="B85" s="1" t="s">
        <v>13</v>
      </c>
      <c r="C85" s="16"/>
      <c r="D85" s="16"/>
      <c r="E85" s="21"/>
      <c r="F85" s="21"/>
      <c r="G85" s="16"/>
      <c r="H85" s="16">
        <f>H79*H80</f>
        <v>-750</v>
      </c>
      <c r="I85" s="16">
        <f>I79*I80</f>
        <v>-1000</v>
      </c>
      <c r="J85" s="1"/>
      <c r="K85" s="1"/>
      <c r="L85" s="1"/>
    </row>
    <row r="86" spans="1:12" x14ac:dyDescent="0.2">
      <c r="A86" s="11"/>
      <c r="E86" s="18"/>
      <c r="F86" s="18"/>
      <c r="H86" s="1"/>
      <c r="I86" s="1"/>
      <c r="J86" s="1"/>
      <c r="K86" s="1"/>
      <c r="L86" s="1"/>
    </row>
    <row r="87" spans="1:12" s="5" customFormat="1" x14ac:dyDescent="0.2">
      <c r="A87" s="10"/>
      <c r="B87" s="5" t="s">
        <v>11</v>
      </c>
      <c r="C87" s="15"/>
      <c r="D87" s="15"/>
      <c r="E87" s="31"/>
      <c r="F87" s="31"/>
      <c r="G87" s="15"/>
      <c r="H87" s="15">
        <f>SUM(H84:H85)</f>
        <v>211.25000000000011</v>
      </c>
      <c r="I87" s="15">
        <f>SUM(I84:I85)</f>
        <v>-38.749999999999886</v>
      </c>
    </row>
    <row r="88" spans="1:12" x14ac:dyDescent="0.2">
      <c r="A88" s="12"/>
      <c r="B88" s="5" t="s">
        <v>30</v>
      </c>
      <c r="C88" s="15"/>
      <c r="D88" s="15"/>
      <c r="E88" s="31"/>
      <c r="F88" s="31"/>
      <c r="G88" s="15"/>
      <c r="H88" s="15">
        <f>H87*16</f>
        <v>3380.0000000000018</v>
      </c>
      <c r="I88" s="15">
        <f>I87*16</f>
        <v>-619.99999999999818</v>
      </c>
      <c r="J88" s="1"/>
      <c r="K88" s="1"/>
      <c r="L88" s="1"/>
    </row>
    <row r="89" spans="1:12" x14ac:dyDescent="0.2">
      <c r="A89" s="12"/>
      <c r="B89" s="5"/>
      <c r="C89" s="15"/>
      <c r="D89" s="15"/>
      <c r="E89" s="15"/>
      <c r="F89" s="15"/>
      <c r="G89" s="15"/>
      <c r="H89" s="4"/>
      <c r="I89" s="1"/>
      <c r="J89" s="1"/>
      <c r="K89" s="1"/>
      <c r="L89" s="1"/>
    </row>
    <row r="90" spans="1:12" x14ac:dyDescent="0.2">
      <c r="C90" s="35"/>
      <c r="D90" s="35"/>
      <c r="E90" s="4"/>
      <c r="F90" s="4"/>
      <c r="G90" s="4"/>
      <c r="H90" s="4"/>
      <c r="I90" s="1"/>
      <c r="J90" s="1"/>
      <c r="K90" s="1"/>
      <c r="L90" s="1"/>
    </row>
    <row r="91" spans="1:12" s="5" customFormat="1" x14ac:dyDescent="0.2">
      <c r="A91" s="5" t="s">
        <v>70</v>
      </c>
      <c r="B91" s="17" t="s">
        <v>24</v>
      </c>
      <c r="C91" s="7">
        <v>37252</v>
      </c>
      <c r="D91" s="7">
        <v>37253</v>
      </c>
      <c r="E91" s="7">
        <v>37254</v>
      </c>
      <c r="F91" s="7">
        <v>37255</v>
      </c>
      <c r="G91" s="7">
        <v>37256</v>
      </c>
      <c r="H91" s="7">
        <v>37257</v>
      </c>
      <c r="I91" s="7">
        <v>37258</v>
      </c>
    </row>
    <row r="92" spans="1:12" x14ac:dyDescent="0.2">
      <c r="B92" s="5" t="s">
        <v>4</v>
      </c>
      <c r="C92" s="1">
        <v>500</v>
      </c>
      <c r="D92" s="1">
        <v>500</v>
      </c>
      <c r="E92" s="37"/>
      <c r="F92" s="20"/>
      <c r="G92" s="1">
        <v>500</v>
      </c>
      <c r="H92" s="1"/>
      <c r="I92" s="25">
        <v>300</v>
      </c>
      <c r="J92" s="1"/>
      <c r="K92" s="1"/>
      <c r="L92" s="1"/>
    </row>
    <row r="93" spans="1:12" x14ac:dyDescent="0.2">
      <c r="B93" s="8" t="s">
        <v>6</v>
      </c>
      <c r="C93" s="35">
        <v>43.3</v>
      </c>
      <c r="D93" s="35">
        <v>43.3</v>
      </c>
      <c r="E93" s="37"/>
      <c r="F93" s="20"/>
      <c r="G93" s="35">
        <v>43.3</v>
      </c>
      <c r="H93" s="35">
        <v>0</v>
      </c>
      <c r="I93" s="36">
        <v>46.96</v>
      </c>
      <c r="J93" s="1"/>
      <c r="K93" s="1"/>
      <c r="L93" s="1"/>
    </row>
    <row r="94" spans="1:12" x14ac:dyDescent="0.2">
      <c r="B94" s="5" t="s">
        <v>5</v>
      </c>
      <c r="C94" s="1">
        <v>400</v>
      </c>
      <c r="D94" s="1">
        <v>400</v>
      </c>
      <c r="E94" s="37"/>
      <c r="F94" s="20"/>
      <c r="G94" s="1">
        <v>400</v>
      </c>
      <c r="H94" s="1">
        <v>0</v>
      </c>
      <c r="I94" s="25">
        <v>150</v>
      </c>
      <c r="J94" s="1"/>
      <c r="K94" s="1"/>
      <c r="L94" s="1"/>
    </row>
    <row r="95" spans="1:12" x14ac:dyDescent="0.2">
      <c r="B95" s="8" t="s">
        <v>6</v>
      </c>
      <c r="C95" s="35">
        <v>40.89</v>
      </c>
      <c r="D95" s="35">
        <v>40.89</v>
      </c>
      <c r="E95" s="37"/>
      <c r="F95" s="20"/>
      <c r="G95" s="35">
        <v>40.89</v>
      </c>
      <c r="H95" s="35">
        <v>0</v>
      </c>
      <c r="I95" s="36">
        <v>45.08</v>
      </c>
      <c r="J95" s="1"/>
      <c r="K95" s="1"/>
      <c r="L95" s="1"/>
    </row>
    <row r="96" spans="1:12" x14ac:dyDescent="0.2">
      <c r="B96" s="9" t="s">
        <v>10</v>
      </c>
      <c r="C96" s="4">
        <f t="shared" ref="C96:H96" si="14">C92-C94</f>
        <v>100</v>
      </c>
      <c r="D96" s="4">
        <f t="shared" si="14"/>
        <v>100</v>
      </c>
      <c r="E96" s="20">
        <f t="shared" si="14"/>
        <v>0</v>
      </c>
      <c r="F96" s="20">
        <f t="shared" si="14"/>
        <v>0</v>
      </c>
      <c r="G96" s="4">
        <f t="shared" si="14"/>
        <v>100</v>
      </c>
      <c r="H96" s="4">
        <f t="shared" si="14"/>
        <v>0</v>
      </c>
      <c r="I96" s="4">
        <f>I92-I94</f>
        <v>150</v>
      </c>
      <c r="J96" s="1"/>
      <c r="K96" s="1"/>
      <c r="L96" s="1"/>
    </row>
    <row r="97" spans="1:12" x14ac:dyDescent="0.2">
      <c r="B97" s="2" t="s">
        <v>7</v>
      </c>
      <c r="C97" s="36">
        <v>35</v>
      </c>
      <c r="D97" s="36">
        <v>35</v>
      </c>
      <c r="E97" s="37">
        <v>25</v>
      </c>
      <c r="F97" s="37">
        <v>25</v>
      </c>
      <c r="G97" s="36">
        <v>35</v>
      </c>
      <c r="H97" s="36">
        <v>30</v>
      </c>
      <c r="I97" s="24">
        <v>40</v>
      </c>
      <c r="J97" s="1"/>
      <c r="K97" s="1"/>
      <c r="L97" s="1"/>
    </row>
    <row r="98" spans="1:12" x14ac:dyDescent="0.2">
      <c r="B98" s="2"/>
      <c r="E98" s="37"/>
      <c r="F98" s="20"/>
      <c r="G98" s="4"/>
      <c r="H98" s="14"/>
      <c r="I98" s="25"/>
      <c r="J98" s="1"/>
      <c r="K98" s="1"/>
      <c r="L98" s="1"/>
    </row>
    <row r="99" spans="1:12" x14ac:dyDescent="0.2">
      <c r="B99" s="2" t="s">
        <v>9</v>
      </c>
      <c r="C99" s="16">
        <f>(C92*C93)*(-1)</f>
        <v>-21650</v>
      </c>
      <c r="D99" s="16">
        <f>(D92*D93)*(-1)</f>
        <v>-21650</v>
      </c>
      <c r="E99" s="21"/>
      <c r="F99" s="21"/>
      <c r="G99" s="16">
        <f>(G92*G93)*(-1)</f>
        <v>-21650</v>
      </c>
      <c r="H99" s="16">
        <f>(H92*H93)*(-1)</f>
        <v>0</v>
      </c>
      <c r="I99" s="16">
        <f>(I92*I93)*(-1)</f>
        <v>-14088</v>
      </c>
      <c r="J99" s="1"/>
      <c r="K99" s="1"/>
      <c r="L99" s="1"/>
    </row>
    <row r="100" spans="1:12" x14ac:dyDescent="0.2">
      <c r="B100" s="2" t="s">
        <v>8</v>
      </c>
      <c r="C100" s="14">
        <f>C94*C95</f>
        <v>16356</v>
      </c>
      <c r="D100" s="14">
        <f>D94*D95</f>
        <v>16356</v>
      </c>
      <c r="E100" s="22"/>
      <c r="F100" s="22"/>
      <c r="G100" s="14">
        <f>G94*G95</f>
        <v>16356</v>
      </c>
      <c r="H100" s="14">
        <f>H94*H95</f>
        <v>0</v>
      </c>
      <c r="I100" s="14">
        <f>I94*I95</f>
        <v>6762</v>
      </c>
      <c r="J100" s="1"/>
      <c r="K100" s="1"/>
      <c r="L100" s="1"/>
    </row>
    <row r="101" spans="1:12" x14ac:dyDescent="0.2">
      <c r="B101" s="9" t="s">
        <v>12</v>
      </c>
      <c r="C101" s="14">
        <f>SUM(C99:C100)</f>
        <v>-5294</v>
      </c>
      <c r="D101" s="14">
        <f>SUM(D99:D100)</f>
        <v>-5294</v>
      </c>
      <c r="E101" s="22"/>
      <c r="F101" s="22"/>
      <c r="G101" s="14">
        <f>SUM(G99:G100)</f>
        <v>-5294</v>
      </c>
      <c r="H101" s="14">
        <f>SUM(H99:H100)</f>
        <v>0</v>
      </c>
      <c r="I101" s="14">
        <f>SUM(I99:I100)</f>
        <v>-7326</v>
      </c>
      <c r="J101" s="1"/>
      <c r="K101" s="1"/>
      <c r="L101" s="1"/>
    </row>
    <row r="102" spans="1:12" x14ac:dyDescent="0.2">
      <c r="A102" s="10"/>
      <c r="B102" s="1" t="s">
        <v>13</v>
      </c>
      <c r="C102" s="16">
        <f>C96*C97</f>
        <v>3500</v>
      </c>
      <c r="D102" s="16">
        <f>D96*D97</f>
        <v>3500</v>
      </c>
      <c r="E102" s="21"/>
      <c r="F102" s="21"/>
      <c r="G102" s="16">
        <f>G96*G97</f>
        <v>3500</v>
      </c>
      <c r="H102" s="16">
        <f>H96*H97</f>
        <v>0</v>
      </c>
      <c r="I102" s="16">
        <f>I96*I97</f>
        <v>6000</v>
      </c>
      <c r="J102" s="1"/>
      <c r="K102" s="1"/>
      <c r="L102" s="1"/>
    </row>
    <row r="103" spans="1:12" x14ac:dyDescent="0.2">
      <c r="A103" s="11"/>
      <c r="E103" s="18"/>
      <c r="F103" s="18"/>
      <c r="H103" s="1"/>
      <c r="I103" s="1"/>
      <c r="J103" s="1"/>
      <c r="K103" s="1"/>
      <c r="L103" s="1"/>
    </row>
    <row r="104" spans="1:12" s="5" customFormat="1" x14ac:dyDescent="0.2">
      <c r="A104" s="10"/>
      <c r="B104" s="5" t="s">
        <v>11</v>
      </c>
      <c r="C104" s="15">
        <f>SUM(C101:C102)</f>
        <v>-1794</v>
      </c>
      <c r="D104" s="15">
        <f>SUM(D101:D102)</f>
        <v>-1794</v>
      </c>
      <c r="E104" s="31"/>
      <c r="F104" s="31"/>
      <c r="G104" s="15">
        <f>SUM(G101:G102)</f>
        <v>-1794</v>
      </c>
      <c r="H104" s="15">
        <f>SUM(H101:H102)</f>
        <v>0</v>
      </c>
      <c r="I104" s="15">
        <f>SUM(I101:I102)</f>
        <v>-1326</v>
      </c>
    </row>
    <row r="105" spans="1:12" x14ac:dyDescent="0.2">
      <c r="A105" s="12"/>
      <c r="B105" s="5" t="s">
        <v>30</v>
      </c>
      <c r="C105" s="15">
        <f>C104*16</f>
        <v>-28704</v>
      </c>
      <c r="D105" s="15">
        <f>D104*16</f>
        <v>-28704</v>
      </c>
      <c r="E105" s="31"/>
      <c r="F105" s="31"/>
      <c r="G105" s="15">
        <f>G104*16</f>
        <v>-28704</v>
      </c>
      <c r="H105" s="15">
        <f>H104*16</f>
        <v>0</v>
      </c>
      <c r="I105" s="15">
        <f>I104*16</f>
        <v>-21216</v>
      </c>
      <c r="J105" s="1"/>
      <c r="K105" s="1"/>
      <c r="L105" s="1"/>
    </row>
    <row r="106" spans="1:12" x14ac:dyDescent="0.2">
      <c r="A106" s="12"/>
      <c r="B106" s="5"/>
      <c r="C106" s="35"/>
      <c r="D106" s="35"/>
      <c r="E106" s="4"/>
      <c r="F106" s="4"/>
      <c r="G106" s="4"/>
      <c r="H106" s="4"/>
      <c r="I106" s="1"/>
      <c r="J106" s="1"/>
      <c r="K106" s="1"/>
      <c r="L106" s="1"/>
    </row>
    <row r="107" spans="1:12" s="5" customFormat="1" x14ac:dyDescent="0.2">
      <c r="A107" s="5" t="s">
        <v>26</v>
      </c>
      <c r="B107" s="17" t="s">
        <v>24</v>
      </c>
      <c r="C107" s="7">
        <v>37252</v>
      </c>
      <c r="D107" s="7">
        <v>37253</v>
      </c>
      <c r="E107" s="7">
        <v>37254</v>
      </c>
      <c r="F107" s="7">
        <v>37255</v>
      </c>
      <c r="G107" s="7">
        <v>37256</v>
      </c>
      <c r="H107" s="7">
        <v>37257</v>
      </c>
      <c r="I107" s="7">
        <v>37258</v>
      </c>
    </row>
    <row r="108" spans="1:12" x14ac:dyDescent="0.2">
      <c r="B108" s="5" t="s">
        <v>4</v>
      </c>
      <c r="C108" s="1">
        <v>0</v>
      </c>
      <c r="D108" s="1">
        <v>0</v>
      </c>
      <c r="E108" s="37"/>
      <c r="F108" s="20"/>
      <c r="G108" s="1">
        <v>0</v>
      </c>
      <c r="H108" s="1"/>
      <c r="I108" s="25">
        <v>0</v>
      </c>
      <c r="J108" s="1"/>
      <c r="K108" s="1"/>
      <c r="L108" s="1"/>
    </row>
    <row r="109" spans="1:12" x14ac:dyDescent="0.2">
      <c r="B109" s="8" t="s">
        <v>6</v>
      </c>
      <c r="C109" s="35">
        <v>0</v>
      </c>
      <c r="D109" s="35">
        <v>0</v>
      </c>
      <c r="E109" s="37"/>
      <c r="F109" s="20"/>
      <c r="G109" s="35">
        <v>0</v>
      </c>
      <c r="H109" s="35">
        <v>0</v>
      </c>
      <c r="I109" s="36">
        <v>0</v>
      </c>
      <c r="J109" s="1"/>
      <c r="K109" s="1"/>
      <c r="L109" s="1"/>
    </row>
    <row r="110" spans="1:12" x14ac:dyDescent="0.2">
      <c r="B110" s="5" t="s">
        <v>5</v>
      </c>
      <c r="C110" s="1">
        <v>275</v>
      </c>
      <c r="D110" s="1">
        <v>275</v>
      </c>
      <c r="E110" s="37">
        <v>275</v>
      </c>
      <c r="F110" s="20">
        <v>275</v>
      </c>
      <c r="G110" s="1">
        <v>275</v>
      </c>
      <c r="H110" s="1">
        <v>275</v>
      </c>
      <c r="I110" s="1">
        <v>275</v>
      </c>
      <c r="J110" s="1"/>
      <c r="K110" s="1"/>
      <c r="L110" s="1"/>
    </row>
    <row r="111" spans="1:12" x14ac:dyDescent="0.2">
      <c r="B111" s="8" t="s">
        <v>6</v>
      </c>
      <c r="C111" s="35">
        <v>77.8</v>
      </c>
      <c r="D111" s="35">
        <v>77.8</v>
      </c>
      <c r="E111" s="37">
        <v>77.8</v>
      </c>
      <c r="F111" s="37">
        <v>77.8</v>
      </c>
      <c r="G111" s="35">
        <v>77.8</v>
      </c>
      <c r="H111" s="35">
        <v>77.8</v>
      </c>
      <c r="I111" s="35">
        <v>77.8</v>
      </c>
      <c r="J111" s="1"/>
      <c r="K111" s="1"/>
      <c r="L111" s="1"/>
    </row>
    <row r="112" spans="1:12" x14ac:dyDescent="0.2">
      <c r="B112" s="9" t="s">
        <v>10</v>
      </c>
      <c r="C112" s="4">
        <f t="shared" ref="C112:I112" si="15">C108-C110</f>
        <v>-275</v>
      </c>
      <c r="D112" s="4">
        <f t="shared" si="15"/>
        <v>-275</v>
      </c>
      <c r="E112" s="20">
        <f t="shared" si="15"/>
        <v>-275</v>
      </c>
      <c r="F112" s="20">
        <f t="shared" si="15"/>
        <v>-275</v>
      </c>
      <c r="G112" s="4">
        <f t="shared" si="15"/>
        <v>-275</v>
      </c>
      <c r="H112" s="4">
        <f t="shared" si="15"/>
        <v>-275</v>
      </c>
      <c r="I112" s="4">
        <f t="shared" si="15"/>
        <v>-275</v>
      </c>
      <c r="J112" s="1"/>
      <c r="K112" s="1"/>
      <c r="L112" s="1"/>
    </row>
    <row r="113" spans="1:12" x14ac:dyDescent="0.2">
      <c r="B113" s="2" t="s">
        <v>7</v>
      </c>
      <c r="C113" s="36">
        <v>35</v>
      </c>
      <c r="D113" s="36">
        <v>35</v>
      </c>
      <c r="E113" s="37">
        <v>25</v>
      </c>
      <c r="F113" s="37">
        <v>25</v>
      </c>
      <c r="G113" s="36">
        <v>35</v>
      </c>
      <c r="H113" s="36">
        <v>30</v>
      </c>
      <c r="I113" s="24">
        <v>40</v>
      </c>
      <c r="J113" s="1"/>
      <c r="K113" s="1"/>
      <c r="L113" s="1"/>
    </row>
    <row r="114" spans="1:12" x14ac:dyDescent="0.2">
      <c r="B114" s="2"/>
      <c r="E114" s="37"/>
      <c r="F114" s="20"/>
      <c r="G114" s="4"/>
      <c r="H114" s="14"/>
      <c r="I114" s="25"/>
      <c r="J114" s="1"/>
      <c r="K114" s="1"/>
      <c r="L114" s="1"/>
    </row>
    <row r="115" spans="1:12" x14ac:dyDescent="0.2">
      <c r="B115" s="2" t="s">
        <v>9</v>
      </c>
      <c r="C115" s="16">
        <f t="shared" ref="C115:I115" si="16">(C108*C109)*(-1)</f>
        <v>0</v>
      </c>
      <c r="D115" s="16">
        <f t="shared" si="16"/>
        <v>0</v>
      </c>
      <c r="E115" s="21">
        <f t="shared" si="16"/>
        <v>0</v>
      </c>
      <c r="F115" s="21">
        <f t="shared" si="16"/>
        <v>0</v>
      </c>
      <c r="G115" s="16">
        <f t="shared" si="16"/>
        <v>0</v>
      </c>
      <c r="H115" s="16">
        <f t="shared" si="16"/>
        <v>0</v>
      </c>
      <c r="I115" s="16">
        <f t="shared" si="16"/>
        <v>0</v>
      </c>
      <c r="J115" s="1"/>
      <c r="K115" s="1"/>
      <c r="L115" s="1"/>
    </row>
    <row r="116" spans="1:12" x14ac:dyDescent="0.2">
      <c r="B116" s="2" t="s">
        <v>8</v>
      </c>
      <c r="C116" s="14">
        <f t="shared" ref="C116:I116" si="17">C110*C111</f>
        <v>21395</v>
      </c>
      <c r="D116" s="14">
        <f t="shared" si="17"/>
        <v>21395</v>
      </c>
      <c r="E116" s="22">
        <f t="shared" si="17"/>
        <v>21395</v>
      </c>
      <c r="F116" s="22">
        <f t="shared" si="17"/>
        <v>21395</v>
      </c>
      <c r="G116" s="14">
        <f t="shared" si="17"/>
        <v>21395</v>
      </c>
      <c r="H116" s="14">
        <f t="shared" si="17"/>
        <v>21395</v>
      </c>
      <c r="I116" s="14">
        <f t="shared" si="17"/>
        <v>21395</v>
      </c>
      <c r="J116" s="1"/>
      <c r="K116" s="1"/>
      <c r="L116" s="1"/>
    </row>
    <row r="117" spans="1:12" x14ac:dyDescent="0.2">
      <c r="B117" s="9" t="s">
        <v>12</v>
      </c>
      <c r="C117" s="14">
        <f t="shared" ref="C117:I117" si="18">SUM(C115:C116)</f>
        <v>21395</v>
      </c>
      <c r="D117" s="14">
        <f t="shared" si="18"/>
        <v>21395</v>
      </c>
      <c r="E117" s="22">
        <f t="shared" si="18"/>
        <v>21395</v>
      </c>
      <c r="F117" s="22">
        <f t="shared" si="18"/>
        <v>21395</v>
      </c>
      <c r="G117" s="14">
        <f t="shared" si="18"/>
        <v>21395</v>
      </c>
      <c r="H117" s="14">
        <f t="shared" si="18"/>
        <v>21395</v>
      </c>
      <c r="I117" s="14">
        <f t="shared" si="18"/>
        <v>21395</v>
      </c>
      <c r="J117" s="1"/>
      <c r="K117" s="1"/>
      <c r="L117" s="1"/>
    </row>
    <row r="118" spans="1:12" x14ac:dyDescent="0.2">
      <c r="A118" s="10"/>
      <c r="B118" s="1" t="s">
        <v>13</v>
      </c>
      <c r="C118" s="16">
        <f t="shared" ref="C118:I118" si="19">C112*C113</f>
        <v>-9625</v>
      </c>
      <c r="D118" s="16">
        <f t="shared" si="19"/>
        <v>-9625</v>
      </c>
      <c r="E118" s="21">
        <f t="shared" si="19"/>
        <v>-6875</v>
      </c>
      <c r="F118" s="21">
        <f t="shared" si="19"/>
        <v>-6875</v>
      </c>
      <c r="G118" s="16">
        <f t="shared" si="19"/>
        <v>-9625</v>
      </c>
      <c r="H118" s="16">
        <f t="shared" si="19"/>
        <v>-8250</v>
      </c>
      <c r="I118" s="16">
        <f t="shared" si="19"/>
        <v>-11000</v>
      </c>
      <c r="J118" s="1"/>
      <c r="K118" s="1"/>
      <c r="L118" s="1"/>
    </row>
    <row r="119" spans="1:12" x14ac:dyDescent="0.2">
      <c r="A119" s="11"/>
      <c r="E119" s="18"/>
      <c r="F119" s="18"/>
      <c r="H119" s="1"/>
      <c r="I119" s="1"/>
      <c r="J119" s="1"/>
      <c r="K119" s="1"/>
      <c r="L119" s="1"/>
    </row>
    <row r="120" spans="1:12" s="5" customFormat="1" x14ac:dyDescent="0.2">
      <c r="A120" s="10"/>
      <c r="B120" s="5" t="s">
        <v>11</v>
      </c>
      <c r="C120" s="15">
        <f t="shared" ref="C120:I120" si="20">SUM(C117:C118)</f>
        <v>11770</v>
      </c>
      <c r="D120" s="15">
        <f t="shared" si="20"/>
        <v>11770</v>
      </c>
      <c r="E120" s="31">
        <f t="shared" si="20"/>
        <v>14520</v>
      </c>
      <c r="F120" s="31">
        <f t="shared" si="20"/>
        <v>14520</v>
      </c>
      <c r="G120" s="15">
        <f t="shared" si="20"/>
        <v>11770</v>
      </c>
      <c r="H120" s="15">
        <f t="shared" si="20"/>
        <v>13145</v>
      </c>
      <c r="I120" s="15">
        <f t="shared" si="20"/>
        <v>10395</v>
      </c>
    </row>
    <row r="121" spans="1:12" x14ac:dyDescent="0.2">
      <c r="A121" s="12"/>
      <c r="B121" s="5" t="s">
        <v>30</v>
      </c>
      <c r="C121" s="15">
        <f t="shared" ref="C121:I121" si="21">C120*16</f>
        <v>188320</v>
      </c>
      <c r="D121" s="15">
        <f t="shared" si="21"/>
        <v>188320</v>
      </c>
      <c r="E121" s="31">
        <f t="shared" si="21"/>
        <v>232320</v>
      </c>
      <c r="F121" s="31">
        <f t="shared" si="21"/>
        <v>232320</v>
      </c>
      <c r="G121" s="15">
        <f t="shared" si="21"/>
        <v>188320</v>
      </c>
      <c r="H121" s="15">
        <f t="shared" si="21"/>
        <v>210320</v>
      </c>
      <c r="I121" s="15">
        <f t="shared" si="21"/>
        <v>166320</v>
      </c>
      <c r="J121" s="1"/>
      <c r="K121" s="1"/>
      <c r="L121" s="1"/>
    </row>
    <row r="122" spans="1:12" x14ac:dyDescent="0.2">
      <c r="C122" s="35"/>
      <c r="D122" s="35"/>
      <c r="E122" s="4"/>
      <c r="F122" s="4"/>
      <c r="G122" s="4"/>
      <c r="H122" s="4"/>
      <c r="I122" s="1"/>
      <c r="J122" s="1"/>
      <c r="K122" s="1"/>
      <c r="L122" s="1"/>
    </row>
    <row r="123" spans="1:12" x14ac:dyDescent="0.2">
      <c r="C123" s="35"/>
      <c r="D123" s="35"/>
      <c r="E123" s="4"/>
      <c r="F123" s="4"/>
      <c r="G123" s="4"/>
      <c r="H123" s="4"/>
      <c r="I123" s="1"/>
      <c r="J123" s="1"/>
      <c r="K123" s="1"/>
      <c r="L123" s="1"/>
    </row>
    <row r="124" spans="1:12" s="5" customFormat="1" x14ac:dyDescent="0.2">
      <c r="A124" s="5" t="s">
        <v>71</v>
      </c>
      <c r="B124" s="17" t="s">
        <v>24</v>
      </c>
      <c r="C124" s="7">
        <v>37252</v>
      </c>
      <c r="D124" s="7">
        <v>37253</v>
      </c>
      <c r="E124" s="7">
        <v>37254</v>
      </c>
      <c r="F124" s="7">
        <v>37255</v>
      </c>
      <c r="G124" s="7">
        <v>37256</v>
      </c>
      <c r="H124" s="7">
        <v>37257</v>
      </c>
      <c r="I124" s="7">
        <v>37258</v>
      </c>
    </row>
    <row r="125" spans="1:12" x14ac:dyDescent="0.2">
      <c r="B125" s="5" t="s">
        <v>4</v>
      </c>
      <c r="E125" s="18"/>
      <c r="F125" s="18"/>
      <c r="H125" s="1"/>
      <c r="I125" s="1"/>
      <c r="J125" s="1"/>
      <c r="K125" s="1"/>
      <c r="L125" s="1"/>
    </row>
    <row r="126" spans="1:12" x14ac:dyDescent="0.2">
      <c r="B126" s="8" t="s">
        <v>6</v>
      </c>
      <c r="C126" s="35">
        <v>0</v>
      </c>
      <c r="D126" s="35">
        <v>0</v>
      </c>
      <c r="E126" s="37">
        <v>0</v>
      </c>
      <c r="F126" s="37">
        <v>0</v>
      </c>
      <c r="G126" s="35">
        <v>0</v>
      </c>
      <c r="H126" s="35">
        <v>0</v>
      </c>
      <c r="I126" s="35">
        <v>0</v>
      </c>
      <c r="J126" s="1"/>
      <c r="K126" s="1"/>
      <c r="L126" s="1"/>
    </row>
    <row r="127" spans="1:12" x14ac:dyDescent="0.2">
      <c r="B127" s="5" t="s">
        <v>5</v>
      </c>
      <c r="C127" s="1">
        <v>695</v>
      </c>
      <c r="D127" s="1">
        <v>695</v>
      </c>
      <c r="E127" s="18">
        <v>695</v>
      </c>
      <c r="F127" s="18">
        <v>695</v>
      </c>
      <c r="G127" s="1">
        <v>695</v>
      </c>
      <c r="H127" s="1">
        <v>695</v>
      </c>
      <c r="I127" s="1">
        <v>695</v>
      </c>
      <c r="J127" s="1"/>
      <c r="K127" s="1"/>
      <c r="L127" s="1"/>
    </row>
    <row r="128" spans="1:12" x14ac:dyDescent="0.2">
      <c r="B128" s="8" t="s">
        <v>6</v>
      </c>
      <c r="C128" s="35">
        <v>42.25</v>
      </c>
      <c r="D128" s="35">
        <v>42.25</v>
      </c>
      <c r="E128" s="37">
        <v>42.25</v>
      </c>
      <c r="F128" s="37">
        <v>42.25</v>
      </c>
      <c r="G128" s="35">
        <v>42.25</v>
      </c>
      <c r="H128" s="35">
        <v>42.25</v>
      </c>
      <c r="I128" s="35">
        <v>42.25</v>
      </c>
      <c r="J128" s="1"/>
      <c r="K128" s="1"/>
      <c r="L128" s="1"/>
    </row>
    <row r="129" spans="1:12" x14ac:dyDescent="0.2">
      <c r="B129" s="9" t="s">
        <v>10</v>
      </c>
      <c r="C129" s="4">
        <f t="shared" ref="C129:I129" si="22">C125-C127</f>
        <v>-695</v>
      </c>
      <c r="D129" s="4">
        <f t="shared" si="22"/>
        <v>-695</v>
      </c>
      <c r="E129" s="20">
        <f t="shared" si="22"/>
        <v>-695</v>
      </c>
      <c r="F129" s="20">
        <f t="shared" si="22"/>
        <v>-695</v>
      </c>
      <c r="G129" s="4">
        <f t="shared" si="22"/>
        <v>-695</v>
      </c>
      <c r="H129" s="4">
        <f t="shared" si="22"/>
        <v>-695</v>
      </c>
      <c r="I129" s="4">
        <f t="shared" si="22"/>
        <v>-695</v>
      </c>
      <c r="J129" s="1"/>
      <c r="K129" s="1"/>
      <c r="L129" s="1"/>
    </row>
    <row r="130" spans="1:12" x14ac:dyDescent="0.2">
      <c r="B130" s="2" t="s">
        <v>7</v>
      </c>
      <c r="C130" s="36">
        <v>35</v>
      </c>
      <c r="D130" s="36">
        <v>35</v>
      </c>
      <c r="E130" s="37">
        <v>25</v>
      </c>
      <c r="F130" s="37">
        <v>25</v>
      </c>
      <c r="G130" s="36">
        <v>35</v>
      </c>
      <c r="H130" s="36">
        <v>30</v>
      </c>
      <c r="I130" s="24">
        <v>40</v>
      </c>
      <c r="J130" s="1"/>
      <c r="K130" s="1"/>
      <c r="L130" s="1"/>
    </row>
    <row r="131" spans="1:12" x14ac:dyDescent="0.2">
      <c r="B131" s="2"/>
      <c r="C131" s="14"/>
      <c r="D131" s="14"/>
      <c r="E131" s="22"/>
      <c r="F131" s="22"/>
      <c r="G131" s="14"/>
      <c r="H131" s="14"/>
      <c r="I131" s="25"/>
      <c r="J131" s="1"/>
      <c r="K131" s="1"/>
      <c r="L131" s="1"/>
    </row>
    <row r="132" spans="1:12" x14ac:dyDescent="0.2">
      <c r="B132" s="2" t="s">
        <v>9</v>
      </c>
      <c r="C132" s="16">
        <f t="shared" ref="C132:I132" si="23">(C125*C126)*(-1)</f>
        <v>0</v>
      </c>
      <c r="D132" s="16">
        <f t="shared" si="23"/>
        <v>0</v>
      </c>
      <c r="E132" s="21">
        <f t="shared" si="23"/>
        <v>0</v>
      </c>
      <c r="F132" s="21">
        <f t="shared" si="23"/>
        <v>0</v>
      </c>
      <c r="G132" s="16">
        <f t="shared" si="23"/>
        <v>0</v>
      </c>
      <c r="H132" s="16">
        <f t="shared" si="23"/>
        <v>0</v>
      </c>
      <c r="I132" s="16">
        <f t="shared" si="23"/>
        <v>0</v>
      </c>
      <c r="J132" s="1"/>
      <c r="K132" s="1"/>
      <c r="L132" s="1"/>
    </row>
    <row r="133" spans="1:12" x14ac:dyDescent="0.2">
      <c r="B133" s="2" t="s">
        <v>8</v>
      </c>
      <c r="C133" s="14">
        <f t="shared" ref="C133:I133" si="24">C127*C128</f>
        <v>29363.75</v>
      </c>
      <c r="D133" s="14">
        <f t="shared" si="24"/>
        <v>29363.75</v>
      </c>
      <c r="E133" s="22">
        <f t="shared" si="24"/>
        <v>29363.75</v>
      </c>
      <c r="F133" s="22">
        <f t="shared" si="24"/>
        <v>29363.75</v>
      </c>
      <c r="G133" s="14">
        <f t="shared" si="24"/>
        <v>29363.75</v>
      </c>
      <c r="H133" s="14">
        <f t="shared" si="24"/>
        <v>29363.75</v>
      </c>
      <c r="I133" s="14">
        <f t="shared" si="24"/>
        <v>29363.75</v>
      </c>
      <c r="J133" s="1"/>
      <c r="K133" s="1"/>
      <c r="L133" s="1"/>
    </row>
    <row r="134" spans="1:12" x14ac:dyDescent="0.2">
      <c r="B134" s="9" t="s">
        <v>12</v>
      </c>
      <c r="C134" s="14">
        <f t="shared" ref="C134:I134" si="25">SUM(C132:C133)</f>
        <v>29363.75</v>
      </c>
      <c r="D134" s="14">
        <f t="shared" si="25"/>
        <v>29363.75</v>
      </c>
      <c r="E134" s="22">
        <f t="shared" si="25"/>
        <v>29363.75</v>
      </c>
      <c r="F134" s="22">
        <f t="shared" si="25"/>
        <v>29363.75</v>
      </c>
      <c r="G134" s="14">
        <f t="shared" si="25"/>
        <v>29363.75</v>
      </c>
      <c r="H134" s="14">
        <f t="shared" si="25"/>
        <v>29363.75</v>
      </c>
      <c r="I134" s="14">
        <f t="shared" si="25"/>
        <v>29363.75</v>
      </c>
      <c r="J134" s="1"/>
      <c r="K134" s="1"/>
      <c r="L134" s="1"/>
    </row>
    <row r="135" spans="1:12" x14ac:dyDescent="0.2">
      <c r="A135" s="10"/>
      <c r="B135" s="1" t="s">
        <v>13</v>
      </c>
      <c r="C135" s="16">
        <f t="shared" ref="C135:I135" si="26">C129*C130</f>
        <v>-24325</v>
      </c>
      <c r="D135" s="16">
        <f t="shared" si="26"/>
        <v>-24325</v>
      </c>
      <c r="E135" s="21">
        <f t="shared" si="26"/>
        <v>-17375</v>
      </c>
      <c r="F135" s="21">
        <f t="shared" si="26"/>
        <v>-17375</v>
      </c>
      <c r="G135" s="16">
        <f t="shared" si="26"/>
        <v>-24325</v>
      </c>
      <c r="H135" s="16">
        <f t="shared" si="26"/>
        <v>-20850</v>
      </c>
      <c r="I135" s="16">
        <f t="shared" si="26"/>
        <v>-27800</v>
      </c>
      <c r="J135" s="1"/>
      <c r="K135" s="1"/>
      <c r="L135" s="1"/>
    </row>
    <row r="136" spans="1:12" x14ac:dyDescent="0.2">
      <c r="A136" s="11"/>
      <c r="E136" s="18"/>
      <c r="F136" s="18"/>
      <c r="H136" s="1"/>
      <c r="I136" s="1"/>
      <c r="J136" s="1"/>
      <c r="K136" s="1"/>
      <c r="L136" s="1"/>
    </row>
    <row r="137" spans="1:12" s="5" customFormat="1" x14ac:dyDescent="0.2">
      <c r="A137" s="10"/>
      <c r="B137" s="5" t="s">
        <v>11</v>
      </c>
      <c r="C137" s="15">
        <f t="shared" ref="C137:I137" si="27">SUM(C134:C135)</f>
        <v>5038.75</v>
      </c>
      <c r="D137" s="15">
        <f t="shared" si="27"/>
        <v>5038.75</v>
      </c>
      <c r="E137" s="31">
        <f t="shared" si="27"/>
        <v>11988.75</v>
      </c>
      <c r="F137" s="31">
        <f t="shared" si="27"/>
        <v>11988.75</v>
      </c>
      <c r="G137" s="15">
        <f t="shared" si="27"/>
        <v>5038.75</v>
      </c>
      <c r="H137" s="15">
        <f t="shared" si="27"/>
        <v>8513.75</v>
      </c>
      <c r="I137" s="15">
        <f t="shared" si="27"/>
        <v>1563.75</v>
      </c>
    </row>
    <row r="138" spans="1:12" x14ac:dyDescent="0.2">
      <c r="A138" s="12"/>
      <c r="B138" s="5" t="s">
        <v>30</v>
      </c>
      <c r="C138" s="15">
        <f t="shared" ref="C138:H138" si="28">C137*16</f>
        <v>80620</v>
      </c>
      <c r="D138" s="15">
        <f t="shared" si="28"/>
        <v>80620</v>
      </c>
      <c r="E138" s="31">
        <f t="shared" si="28"/>
        <v>191820</v>
      </c>
      <c r="F138" s="31">
        <f t="shared" si="28"/>
        <v>191820</v>
      </c>
      <c r="G138" s="15">
        <f t="shared" si="28"/>
        <v>80620</v>
      </c>
      <c r="H138" s="15">
        <f t="shared" si="28"/>
        <v>136220</v>
      </c>
      <c r="I138" s="15">
        <f>I137*16</f>
        <v>25020</v>
      </c>
      <c r="J138" s="1"/>
      <c r="K138" s="1"/>
      <c r="L138" s="1"/>
    </row>
    <row r="139" spans="1:12" x14ac:dyDescent="0.2">
      <c r="A139" s="12"/>
      <c r="B139" s="5"/>
      <c r="C139" s="15"/>
      <c r="D139" s="15"/>
      <c r="E139" s="15"/>
      <c r="F139" s="15"/>
      <c r="G139" s="15"/>
      <c r="H139" s="4"/>
      <c r="I139" s="1"/>
      <c r="J139" s="1"/>
      <c r="K139" s="1"/>
      <c r="L139" s="1"/>
    </row>
    <row r="140" spans="1:12" x14ac:dyDescent="0.2">
      <c r="C140" s="35"/>
      <c r="D140" s="35"/>
      <c r="E140" s="4"/>
      <c r="F140" s="4"/>
      <c r="G140" s="4"/>
      <c r="H140" s="4"/>
      <c r="I140" s="1"/>
      <c r="J140" s="1"/>
      <c r="K140" s="1"/>
      <c r="L140" s="1"/>
    </row>
    <row r="141" spans="1:12" s="5" customFormat="1" x14ac:dyDescent="0.2">
      <c r="A141" s="5" t="s">
        <v>72</v>
      </c>
      <c r="B141" s="17" t="s">
        <v>24</v>
      </c>
      <c r="C141" s="7">
        <v>37252</v>
      </c>
      <c r="D141" s="7">
        <v>37253</v>
      </c>
      <c r="E141" s="7">
        <v>37254</v>
      </c>
      <c r="F141" s="7">
        <v>37255</v>
      </c>
      <c r="G141" s="7">
        <v>37256</v>
      </c>
      <c r="H141" s="7">
        <v>37257</v>
      </c>
      <c r="I141" s="7">
        <v>37258</v>
      </c>
    </row>
    <row r="142" spans="1:12" x14ac:dyDescent="0.2">
      <c r="B142" s="5" t="s">
        <v>4</v>
      </c>
      <c r="E142" s="18"/>
      <c r="F142" s="18"/>
      <c r="H142" s="1"/>
      <c r="I142" s="25">
        <v>0</v>
      </c>
      <c r="J142" s="1"/>
      <c r="K142" s="1"/>
      <c r="L142" s="1"/>
    </row>
    <row r="143" spans="1:12" x14ac:dyDescent="0.2">
      <c r="B143" s="8" t="s">
        <v>6</v>
      </c>
      <c r="C143" s="35">
        <v>0</v>
      </c>
      <c r="D143" s="35">
        <v>0</v>
      </c>
      <c r="E143" s="37">
        <v>0</v>
      </c>
      <c r="F143" s="37">
        <v>0</v>
      </c>
      <c r="G143" s="35">
        <v>0</v>
      </c>
      <c r="H143" s="35">
        <v>0</v>
      </c>
      <c r="I143" s="36">
        <v>0</v>
      </c>
      <c r="J143" s="1"/>
      <c r="K143" s="1"/>
      <c r="L143" s="1"/>
    </row>
    <row r="144" spans="1:12" x14ac:dyDescent="0.2">
      <c r="B144" s="5" t="s">
        <v>5</v>
      </c>
      <c r="C144" s="1">
        <v>62</v>
      </c>
      <c r="D144" s="1">
        <v>62</v>
      </c>
      <c r="E144" s="18">
        <v>62</v>
      </c>
      <c r="F144" s="18">
        <v>62</v>
      </c>
      <c r="G144" s="1">
        <v>62</v>
      </c>
      <c r="H144" s="1">
        <v>62</v>
      </c>
      <c r="I144" s="1">
        <v>62</v>
      </c>
      <c r="J144" s="1"/>
      <c r="K144" s="1"/>
      <c r="L144" s="1"/>
    </row>
    <row r="145" spans="1:12" x14ac:dyDescent="0.2">
      <c r="B145" s="8" t="s">
        <v>6</v>
      </c>
      <c r="C145" s="35">
        <v>68.62</v>
      </c>
      <c r="D145" s="35">
        <v>68.62</v>
      </c>
      <c r="E145" s="37">
        <v>68.62</v>
      </c>
      <c r="F145" s="37">
        <v>68.62</v>
      </c>
      <c r="G145" s="35">
        <v>68.62</v>
      </c>
      <c r="H145" s="35">
        <v>68.62</v>
      </c>
      <c r="I145" s="35">
        <v>68.62</v>
      </c>
      <c r="J145" s="1"/>
      <c r="K145" s="1"/>
      <c r="L145" s="1"/>
    </row>
    <row r="146" spans="1:12" x14ac:dyDescent="0.2">
      <c r="B146" s="9" t="s">
        <v>10</v>
      </c>
      <c r="C146" s="4">
        <f t="shared" ref="C146:I146" si="29">C142-C144</f>
        <v>-62</v>
      </c>
      <c r="D146" s="4">
        <f t="shared" si="29"/>
        <v>-62</v>
      </c>
      <c r="E146" s="20">
        <f t="shared" si="29"/>
        <v>-62</v>
      </c>
      <c r="F146" s="20">
        <f t="shared" si="29"/>
        <v>-62</v>
      </c>
      <c r="G146" s="4">
        <f t="shared" si="29"/>
        <v>-62</v>
      </c>
      <c r="H146" s="4">
        <f t="shared" si="29"/>
        <v>-62</v>
      </c>
      <c r="I146" s="4">
        <f t="shared" si="29"/>
        <v>-62</v>
      </c>
      <c r="J146" s="1"/>
      <c r="K146" s="1"/>
      <c r="L146" s="1"/>
    </row>
    <row r="147" spans="1:12" x14ac:dyDescent="0.2">
      <c r="B147" s="2" t="s">
        <v>7</v>
      </c>
      <c r="C147" s="36">
        <v>35</v>
      </c>
      <c r="D147" s="36">
        <v>35</v>
      </c>
      <c r="E147" s="37">
        <v>25</v>
      </c>
      <c r="F147" s="37">
        <v>25</v>
      </c>
      <c r="G147" s="36">
        <v>35</v>
      </c>
      <c r="H147" s="36">
        <v>30</v>
      </c>
      <c r="I147" s="24">
        <v>40</v>
      </c>
      <c r="J147" s="1"/>
      <c r="K147" s="1"/>
      <c r="L147" s="1"/>
    </row>
    <row r="148" spans="1:12" x14ac:dyDescent="0.2">
      <c r="B148" s="2"/>
      <c r="C148" s="14"/>
      <c r="D148" s="14"/>
      <c r="E148" s="22"/>
      <c r="F148" s="22"/>
      <c r="G148" s="14"/>
      <c r="H148" s="14"/>
      <c r="I148" s="25"/>
      <c r="J148" s="1"/>
      <c r="K148" s="1"/>
      <c r="L148" s="1"/>
    </row>
    <row r="149" spans="1:12" x14ac:dyDescent="0.2">
      <c r="B149" s="2" t="s">
        <v>9</v>
      </c>
      <c r="C149" s="16">
        <f t="shared" ref="C149:I149" si="30">(C142*C143)*(-1)</f>
        <v>0</v>
      </c>
      <c r="D149" s="16">
        <f t="shared" si="30"/>
        <v>0</v>
      </c>
      <c r="E149" s="21">
        <f t="shared" si="30"/>
        <v>0</v>
      </c>
      <c r="F149" s="21">
        <f t="shared" si="30"/>
        <v>0</v>
      </c>
      <c r="G149" s="16">
        <f t="shared" si="30"/>
        <v>0</v>
      </c>
      <c r="H149" s="16">
        <f t="shared" si="30"/>
        <v>0</v>
      </c>
      <c r="I149" s="16">
        <f t="shared" si="30"/>
        <v>0</v>
      </c>
      <c r="J149" s="1"/>
      <c r="K149" s="1"/>
      <c r="L149" s="1"/>
    </row>
    <row r="150" spans="1:12" x14ac:dyDescent="0.2">
      <c r="B150" s="2" t="s">
        <v>8</v>
      </c>
      <c r="C150" s="14">
        <f t="shared" ref="C150:I150" si="31">C144*C145</f>
        <v>4254.4400000000005</v>
      </c>
      <c r="D150" s="14">
        <f t="shared" si="31"/>
        <v>4254.4400000000005</v>
      </c>
      <c r="E150" s="22">
        <f t="shared" si="31"/>
        <v>4254.4400000000005</v>
      </c>
      <c r="F150" s="22">
        <f t="shared" si="31"/>
        <v>4254.4400000000005</v>
      </c>
      <c r="G150" s="14">
        <f t="shared" si="31"/>
        <v>4254.4400000000005</v>
      </c>
      <c r="H150" s="14">
        <f t="shared" si="31"/>
        <v>4254.4400000000005</v>
      </c>
      <c r="I150" s="14">
        <f t="shared" si="31"/>
        <v>4254.4400000000005</v>
      </c>
      <c r="J150" s="1"/>
      <c r="K150" s="1"/>
      <c r="L150" s="1"/>
    </row>
    <row r="151" spans="1:12" x14ac:dyDescent="0.2">
      <c r="B151" s="9" t="s">
        <v>12</v>
      </c>
      <c r="C151" s="14">
        <f t="shared" ref="C151:I151" si="32">SUM(C149:C150)</f>
        <v>4254.4400000000005</v>
      </c>
      <c r="D151" s="14">
        <f t="shared" si="32"/>
        <v>4254.4400000000005</v>
      </c>
      <c r="E151" s="22">
        <f t="shared" si="32"/>
        <v>4254.4400000000005</v>
      </c>
      <c r="F151" s="22">
        <f t="shared" si="32"/>
        <v>4254.4400000000005</v>
      </c>
      <c r="G151" s="14">
        <f t="shared" si="32"/>
        <v>4254.4400000000005</v>
      </c>
      <c r="H151" s="14">
        <f t="shared" si="32"/>
        <v>4254.4400000000005</v>
      </c>
      <c r="I151" s="14">
        <f t="shared" si="32"/>
        <v>4254.4400000000005</v>
      </c>
      <c r="J151" s="1"/>
      <c r="K151" s="1"/>
      <c r="L151" s="1"/>
    </row>
    <row r="152" spans="1:12" x14ac:dyDescent="0.2">
      <c r="A152" s="10"/>
      <c r="B152" s="1" t="s">
        <v>13</v>
      </c>
      <c r="C152" s="16">
        <f t="shared" ref="C152:I152" si="33">C146*C147</f>
        <v>-2170</v>
      </c>
      <c r="D152" s="16">
        <f t="shared" si="33"/>
        <v>-2170</v>
      </c>
      <c r="E152" s="21">
        <f t="shared" si="33"/>
        <v>-1550</v>
      </c>
      <c r="F152" s="21">
        <f t="shared" si="33"/>
        <v>-1550</v>
      </c>
      <c r="G152" s="16">
        <f t="shared" si="33"/>
        <v>-2170</v>
      </c>
      <c r="H152" s="16">
        <f t="shared" si="33"/>
        <v>-1860</v>
      </c>
      <c r="I152" s="16">
        <f t="shared" si="33"/>
        <v>-2480</v>
      </c>
      <c r="J152" s="1"/>
      <c r="K152" s="1"/>
      <c r="L152" s="1"/>
    </row>
    <row r="153" spans="1:12" x14ac:dyDescent="0.2">
      <c r="A153" s="11"/>
      <c r="E153" s="18"/>
      <c r="F153" s="18"/>
      <c r="H153" s="1"/>
      <c r="I153" s="1"/>
      <c r="J153" s="1"/>
      <c r="K153" s="1"/>
      <c r="L153" s="1"/>
    </row>
    <row r="154" spans="1:12" s="5" customFormat="1" x14ac:dyDescent="0.2">
      <c r="A154" s="10"/>
      <c r="B154" s="5" t="s">
        <v>11</v>
      </c>
      <c r="C154" s="15">
        <f t="shared" ref="C154:I154" si="34">SUM(C151:C152)</f>
        <v>2084.4400000000005</v>
      </c>
      <c r="D154" s="15">
        <f t="shared" si="34"/>
        <v>2084.4400000000005</v>
      </c>
      <c r="E154" s="31">
        <f t="shared" si="34"/>
        <v>2704.4400000000005</v>
      </c>
      <c r="F154" s="31">
        <f t="shared" si="34"/>
        <v>2704.4400000000005</v>
      </c>
      <c r="G154" s="15">
        <f t="shared" si="34"/>
        <v>2084.4400000000005</v>
      </c>
      <c r="H154" s="15">
        <f t="shared" si="34"/>
        <v>2394.4400000000005</v>
      </c>
      <c r="I154" s="15">
        <f t="shared" si="34"/>
        <v>1774.4400000000005</v>
      </c>
    </row>
    <row r="155" spans="1:12" x14ac:dyDescent="0.2">
      <c r="A155" s="12"/>
      <c r="B155" s="5" t="s">
        <v>30</v>
      </c>
      <c r="C155" s="15">
        <f t="shared" ref="C155:I155" si="35">C154*16</f>
        <v>33351.040000000008</v>
      </c>
      <c r="D155" s="15">
        <f t="shared" si="35"/>
        <v>33351.040000000008</v>
      </c>
      <c r="E155" s="31">
        <f t="shared" si="35"/>
        <v>43271.040000000008</v>
      </c>
      <c r="F155" s="31">
        <f t="shared" si="35"/>
        <v>43271.040000000008</v>
      </c>
      <c r="G155" s="15">
        <f t="shared" si="35"/>
        <v>33351.040000000008</v>
      </c>
      <c r="H155" s="15">
        <f t="shared" si="35"/>
        <v>38311.040000000008</v>
      </c>
      <c r="I155" s="15">
        <f t="shared" si="35"/>
        <v>28391.040000000008</v>
      </c>
      <c r="J155" s="1"/>
      <c r="K155" s="1"/>
      <c r="L155" s="1"/>
    </row>
    <row r="156" spans="1:12" x14ac:dyDescent="0.2">
      <c r="A156" s="12"/>
      <c r="B156" s="5"/>
      <c r="C156" s="15"/>
      <c r="D156" s="15"/>
      <c r="E156" s="15"/>
      <c r="F156" s="15"/>
      <c r="G156" s="15"/>
      <c r="H156" s="4"/>
      <c r="I156" s="1"/>
      <c r="J156" s="1"/>
      <c r="K156" s="1"/>
      <c r="L156" s="1"/>
    </row>
    <row r="157" spans="1:12" x14ac:dyDescent="0.2">
      <c r="C157" s="35"/>
      <c r="D157" s="35"/>
      <c r="E157" s="4"/>
      <c r="F157" s="4"/>
      <c r="G157" s="4"/>
      <c r="H157" s="4"/>
      <c r="I157" s="1"/>
      <c r="J157" s="1"/>
      <c r="K157" s="1"/>
      <c r="L157" s="1"/>
    </row>
    <row r="158" spans="1:12" x14ac:dyDescent="0.2">
      <c r="B158" s="5" t="s">
        <v>53</v>
      </c>
      <c r="C158" s="43">
        <f t="shared" ref="C158:I158" si="36">SUM(C9,C26,C43,C60,C112,C79,C96,C129,C146)</f>
        <v>-2007</v>
      </c>
      <c r="D158" s="43">
        <f t="shared" si="36"/>
        <v>-2007</v>
      </c>
      <c r="E158" s="43">
        <f t="shared" si="36"/>
        <v>-1007</v>
      </c>
      <c r="F158" s="43">
        <f t="shared" si="36"/>
        <v>-1007</v>
      </c>
      <c r="G158" s="43">
        <f t="shared" si="36"/>
        <v>-2007</v>
      </c>
      <c r="H158" s="43">
        <f t="shared" si="36"/>
        <v>-1107</v>
      </c>
      <c r="I158" s="43">
        <f t="shared" si="36"/>
        <v>-1232</v>
      </c>
      <c r="J158" s="1"/>
      <c r="K158" s="1"/>
      <c r="L158" s="1"/>
    </row>
    <row r="159" spans="1:12" x14ac:dyDescent="0.2">
      <c r="B159" s="5"/>
      <c r="C159" s="43"/>
      <c r="D159" s="43"/>
      <c r="E159" s="43"/>
      <c r="F159" s="43"/>
      <c r="G159" s="43"/>
      <c r="H159" s="4"/>
      <c r="I159" s="1"/>
      <c r="J159" s="1"/>
      <c r="K159" s="1"/>
      <c r="L159" s="1"/>
    </row>
    <row r="160" spans="1:12" ht="13.5" thickBot="1" x14ac:dyDescent="0.25">
      <c r="B160" s="5"/>
      <c r="C160" s="43"/>
      <c r="D160" s="43"/>
      <c r="E160" s="43"/>
      <c r="F160" s="43"/>
      <c r="G160" s="43"/>
      <c r="H160" s="4"/>
      <c r="I160" s="1"/>
      <c r="J160" s="1"/>
      <c r="K160" s="1"/>
      <c r="L160" s="1"/>
    </row>
    <row r="161" spans="1:12" ht="20.25" thickBot="1" x14ac:dyDescent="0.35">
      <c r="A161" s="60" t="s">
        <v>28</v>
      </c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2"/>
    </row>
    <row r="162" spans="1:12" x14ac:dyDescent="0.2">
      <c r="A162" s="13" t="s">
        <v>28</v>
      </c>
    </row>
    <row r="163" spans="1:12" s="5" customFormat="1" x14ac:dyDescent="0.2">
      <c r="A163" s="5" t="s">
        <v>3</v>
      </c>
      <c r="B163" s="17" t="s">
        <v>27</v>
      </c>
      <c r="C163" s="7">
        <v>37252</v>
      </c>
      <c r="D163" s="7">
        <v>37253</v>
      </c>
      <c r="E163" s="7">
        <v>37254</v>
      </c>
      <c r="F163" s="7">
        <v>37255</v>
      </c>
      <c r="G163" s="7">
        <v>37256</v>
      </c>
      <c r="H163" s="7">
        <v>37257</v>
      </c>
      <c r="I163" s="7">
        <v>37258</v>
      </c>
    </row>
    <row r="164" spans="1:12" x14ac:dyDescent="0.2">
      <c r="B164" s="5" t="s">
        <v>4</v>
      </c>
      <c r="C164" s="1">
        <v>425</v>
      </c>
      <c r="D164" s="1">
        <v>425</v>
      </c>
      <c r="E164" s="1">
        <v>425</v>
      </c>
      <c r="F164" s="1">
        <v>425</v>
      </c>
      <c r="G164" s="1">
        <v>425</v>
      </c>
      <c r="H164" s="1">
        <v>150</v>
      </c>
      <c r="I164" s="25">
        <v>150</v>
      </c>
      <c r="J164" s="1"/>
      <c r="K164" s="1"/>
      <c r="L164" s="1"/>
    </row>
    <row r="165" spans="1:12" x14ac:dyDescent="0.2">
      <c r="B165" s="8" t="s">
        <v>6</v>
      </c>
      <c r="C165" s="35">
        <v>39.880000000000003</v>
      </c>
      <c r="D165" s="35">
        <v>39.880000000000003</v>
      </c>
      <c r="E165" s="35">
        <v>39.880000000000003</v>
      </c>
      <c r="F165" s="35">
        <v>39.880000000000003</v>
      </c>
      <c r="G165" s="35">
        <v>39.880000000000003</v>
      </c>
      <c r="H165" s="35">
        <v>30.82</v>
      </c>
      <c r="I165" s="36">
        <v>30.82</v>
      </c>
      <c r="J165" s="1"/>
      <c r="K165" s="1"/>
      <c r="L165" s="1"/>
    </row>
    <row r="166" spans="1:12" x14ac:dyDescent="0.2">
      <c r="B166" s="5" t="s">
        <v>5</v>
      </c>
      <c r="C166" s="1">
        <v>325</v>
      </c>
      <c r="D166" s="1">
        <v>325</v>
      </c>
      <c r="E166" s="1">
        <v>325</v>
      </c>
      <c r="F166" s="1">
        <v>325</v>
      </c>
      <c r="G166" s="1">
        <v>325</v>
      </c>
      <c r="H166" s="1">
        <v>150</v>
      </c>
      <c r="I166" s="25">
        <v>150</v>
      </c>
      <c r="J166" s="1"/>
      <c r="K166" s="1"/>
      <c r="L166" s="1"/>
    </row>
    <row r="167" spans="1:12" x14ac:dyDescent="0.2">
      <c r="B167" s="8" t="s">
        <v>6</v>
      </c>
      <c r="C167" s="35">
        <v>41.13</v>
      </c>
      <c r="D167" s="35">
        <v>41.13</v>
      </c>
      <c r="E167" s="35">
        <v>41.13</v>
      </c>
      <c r="F167" s="35">
        <v>41.13</v>
      </c>
      <c r="G167" s="35">
        <v>41.13</v>
      </c>
      <c r="H167" s="35">
        <v>40.130000000000003</v>
      </c>
      <c r="I167" s="36">
        <v>40.130000000000003</v>
      </c>
      <c r="J167" s="1"/>
      <c r="K167" s="1"/>
      <c r="L167" s="1"/>
    </row>
    <row r="168" spans="1:12" x14ac:dyDescent="0.2">
      <c r="B168" s="9" t="s">
        <v>10</v>
      </c>
      <c r="C168" s="4">
        <f t="shared" ref="C168:I168" si="37">C164-C166</f>
        <v>100</v>
      </c>
      <c r="D168" s="4">
        <f t="shared" si="37"/>
        <v>100</v>
      </c>
      <c r="E168" s="4">
        <f t="shared" si="37"/>
        <v>100</v>
      </c>
      <c r="F168" s="4">
        <f t="shared" si="37"/>
        <v>100</v>
      </c>
      <c r="G168" s="4">
        <f t="shared" si="37"/>
        <v>100</v>
      </c>
      <c r="H168" s="4">
        <f t="shared" si="37"/>
        <v>0</v>
      </c>
      <c r="I168" s="4">
        <f t="shared" si="37"/>
        <v>0</v>
      </c>
      <c r="J168" s="1"/>
      <c r="K168" s="1"/>
      <c r="L168" s="1"/>
    </row>
    <row r="169" spans="1:12" x14ac:dyDescent="0.2">
      <c r="B169" s="2" t="s">
        <v>7</v>
      </c>
      <c r="C169" s="36">
        <v>25</v>
      </c>
      <c r="D169" s="36">
        <v>25</v>
      </c>
      <c r="E169" s="36">
        <v>25</v>
      </c>
      <c r="F169" s="36">
        <v>25</v>
      </c>
      <c r="G169" s="36">
        <v>25</v>
      </c>
      <c r="H169" s="36">
        <v>30</v>
      </c>
      <c r="I169" s="36">
        <v>30</v>
      </c>
      <c r="J169" s="1"/>
      <c r="K169" s="1"/>
      <c r="L169" s="1"/>
    </row>
    <row r="170" spans="1:12" x14ac:dyDescent="0.2">
      <c r="B170" s="2"/>
      <c r="C170" s="25"/>
      <c r="D170" s="25"/>
      <c r="E170" s="25"/>
      <c r="F170" s="25"/>
      <c r="G170" s="25"/>
      <c r="H170" s="14"/>
      <c r="I170" s="25"/>
      <c r="J170" s="1"/>
      <c r="K170" s="1"/>
      <c r="L170" s="1"/>
    </row>
    <row r="171" spans="1:12" x14ac:dyDescent="0.2">
      <c r="B171" s="2" t="s">
        <v>9</v>
      </c>
      <c r="C171" s="27">
        <f t="shared" ref="C171:I171" si="38">(C164*C165)*(-1)</f>
        <v>-16949</v>
      </c>
      <c r="D171" s="27">
        <f t="shared" si="38"/>
        <v>-16949</v>
      </c>
      <c r="E171" s="27">
        <f t="shared" si="38"/>
        <v>-16949</v>
      </c>
      <c r="F171" s="27">
        <f t="shared" si="38"/>
        <v>-16949</v>
      </c>
      <c r="G171" s="27">
        <f t="shared" si="38"/>
        <v>-16949</v>
      </c>
      <c r="H171" s="16">
        <f t="shared" si="38"/>
        <v>-4623</v>
      </c>
      <c r="I171" s="16">
        <f t="shared" si="38"/>
        <v>-4623</v>
      </c>
      <c r="J171" s="1"/>
      <c r="K171" s="1"/>
      <c r="L171" s="1"/>
    </row>
    <row r="172" spans="1:12" x14ac:dyDescent="0.2">
      <c r="B172" s="2" t="s">
        <v>8</v>
      </c>
      <c r="C172" s="28">
        <f t="shared" ref="C172:I172" si="39">C166*C167</f>
        <v>13367.25</v>
      </c>
      <c r="D172" s="28">
        <f t="shared" si="39"/>
        <v>13367.25</v>
      </c>
      <c r="E172" s="28">
        <f t="shared" si="39"/>
        <v>13367.25</v>
      </c>
      <c r="F172" s="28">
        <f t="shared" si="39"/>
        <v>13367.25</v>
      </c>
      <c r="G172" s="28">
        <f t="shared" si="39"/>
        <v>13367.25</v>
      </c>
      <c r="H172" s="14">
        <f t="shared" si="39"/>
        <v>6019.5</v>
      </c>
      <c r="I172" s="14">
        <f t="shared" si="39"/>
        <v>6019.5</v>
      </c>
      <c r="J172" s="1"/>
      <c r="K172" s="1"/>
      <c r="L172" s="1"/>
    </row>
    <row r="173" spans="1:12" x14ac:dyDescent="0.2">
      <c r="B173" s="9" t="s">
        <v>12</v>
      </c>
      <c r="C173" s="28">
        <f t="shared" ref="C173:I173" si="40">SUM(C171:C172)</f>
        <v>-3581.75</v>
      </c>
      <c r="D173" s="28">
        <f t="shared" si="40"/>
        <v>-3581.75</v>
      </c>
      <c r="E173" s="28">
        <f t="shared" si="40"/>
        <v>-3581.75</v>
      </c>
      <c r="F173" s="28">
        <f t="shared" si="40"/>
        <v>-3581.75</v>
      </c>
      <c r="G173" s="28">
        <f t="shared" si="40"/>
        <v>-3581.75</v>
      </c>
      <c r="H173" s="14">
        <f t="shared" si="40"/>
        <v>1396.5</v>
      </c>
      <c r="I173" s="14">
        <f t="shared" si="40"/>
        <v>1396.5</v>
      </c>
      <c r="J173" s="1"/>
      <c r="K173" s="1"/>
      <c r="L173" s="1"/>
    </row>
    <row r="174" spans="1:12" x14ac:dyDescent="0.2">
      <c r="A174" s="10"/>
      <c r="B174" s="1" t="s">
        <v>13</v>
      </c>
      <c r="C174" s="27">
        <f t="shared" ref="C174:I174" si="41">C168*C169</f>
        <v>2500</v>
      </c>
      <c r="D174" s="27">
        <f t="shared" si="41"/>
        <v>2500</v>
      </c>
      <c r="E174" s="27">
        <f t="shared" si="41"/>
        <v>2500</v>
      </c>
      <c r="F174" s="27">
        <f t="shared" si="41"/>
        <v>2500</v>
      </c>
      <c r="G174" s="27">
        <f t="shared" si="41"/>
        <v>2500</v>
      </c>
      <c r="H174" s="16">
        <f t="shared" si="41"/>
        <v>0</v>
      </c>
      <c r="I174" s="16">
        <f t="shared" si="41"/>
        <v>0</v>
      </c>
      <c r="J174" s="1"/>
      <c r="K174" s="1"/>
      <c r="L174" s="1"/>
    </row>
    <row r="175" spans="1:12" x14ac:dyDescent="0.2">
      <c r="A175" s="11"/>
      <c r="F175" s="1"/>
      <c r="H175" s="1"/>
      <c r="I175" s="1"/>
      <c r="J175" s="1"/>
      <c r="K175" s="1"/>
      <c r="L175" s="1"/>
    </row>
    <row r="176" spans="1:12" s="5" customFormat="1" x14ac:dyDescent="0.2">
      <c r="A176" s="10"/>
      <c r="B176" s="5" t="s">
        <v>11</v>
      </c>
      <c r="C176" s="15">
        <f t="shared" ref="C176:I176" si="42">SUM(C173:C174)</f>
        <v>-1081.75</v>
      </c>
      <c r="D176" s="15">
        <f t="shared" si="42"/>
        <v>-1081.75</v>
      </c>
      <c r="E176" s="15">
        <f t="shared" si="42"/>
        <v>-1081.75</v>
      </c>
      <c r="F176" s="15">
        <f t="shared" si="42"/>
        <v>-1081.75</v>
      </c>
      <c r="G176" s="15">
        <f t="shared" si="42"/>
        <v>-1081.75</v>
      </c>
      <c r="H176" s="15">
        <f t="shared" si="42"/>
        <v>1396.5</v>
      </c>
      <c r="I176" s="15">
        <f t="shared" si="42"/>
        <v>1396.5</v>
      </c>
    </row>
    <row r="177" spans="1:12" x14ac:dyDescent="0.2">
      <c r="A177" s="12"/>
      <c r="B177" s="38" t="s">
        <v>31</v>
      </c>
      <c r="C177" s="15">
        <f>C176*8</f>
        <v>-8654</v>
      </c>
      <c r="D177" s="15">
        <f>D176*8</f>
        <v>-8654</v>
      </c>
      <c r="E177" s="15">
        <f>E176*8</f>
        <v>-8654</v>
      </c>
      <c r="F177" s="15">
        <f>F176*8</f>
        <v>-8654</v>
      </c>
      <c r="G177" s="15">
        <f>G176*8</f>
        <v>-8654</v>
      </c>
      <c r="H177" s="15">
        <f>H176*16</f>
        <v>22344</v>
      </c>
      <c r="I177" s="15">
        <f>I176*16</f>
        <v>22344</v>
      </c>
      <c r="J177" s="1"/>
      <c r="K177" s="1"/>
      <c r="L177" s="1"/>
    </row>
    <row r="178" spans="1:12" x14ac:dyDescent="0.2">
      <c r="C178" s="35"/>
      <c r="D178" s="35"/>
      <c r="E178" s="4"/>
      <c r="F178" s="4"/>
      <c r="G178" s="4"/>
      <c r="H178" s="4"/>
      <c r="I178" s="1"/>
      <c r="J178" s="1"/>
      <c r="K178" s="1"/>
      <c r="L178" s="1"/>
    </row>
    <row r="179" spans="1:12" x14ac:dyDescent="0.2">
      <c r="C179" s="35"/>
      <c r="D179" s="35"/>
      <c r="E179" s="4"/>
      <c r="F179" s="4"/>
      <c r="G179" s="4"/>
      <c r="H179" s="4"/>
      <c r="I179" s="1"/>
      <c r="J179" s="1"/>
      <c r="K179" s="1"/>
      <c r="L179" s="1"/>
    </row>
    <row r="180" spans="1:12" s="5" customFormat="1" x14ac:dyDescent="0.2">
      <c r="A180" s="5" t="s">
        <v>1</v>
      </c>
      <c r="B180" s="17" t="s">
        <v>27</v>
      </c>
      <c r="C180" s="7">
        <v>37252</v>
      </c>
      <c r="D180" s="7">
        <v>37253</v>
      </c>
      <c r="E180" s="7">
        <v>37254</v>
      </c>
      <c r="F180" s="7">
        <v>37255</v>
      </c>
      <c r="G180" s="7">
        <v>37256</v>
      </c>
      <c r="H180" s="7">
        <v>37257</v>
      </c>
      <c r="I180" s="7">
        <v>37258</v>
      </c>
    </row>
    <row r="181" spans="1:12" x14ac:dyDescent="0.2">
      <c r="B181" s="5" t="s">
        <v>4</v>
      </c>
      <c r="C181" s="1">
        <v>25</v>
      </c>
      <c r="D181" s="1">
        <v>25</v>
      </c>
      <c r="E181" s="1">
        <v>25</v>
      </c>
      <c r="F181" s="1">
        <v>25</v>
      </c>
      <c r="G181" s="1">
        <v>25</v>
      </c>
      <c r="H181" s="1"/>
      <c r="I181" s="25">
        <v>0</v>
      </c>
      <c r="J181" s="1"/>
      <c r="K181" s="1"/>
      <c r="L181" s="1"/>
    </row>
    <row r="182" spans="1:12" x14ac:dyDescent="0.2">
      <c r="B182" s="8" t="s">
        <v>6</v>
      </c>
      <c r="C182" s="35">
        <v>40</v>
      </c>
      <c r="D182" s="35">
        <v>40</v>
      </c>
      <c r="E182" s="35">
        <v>40</v>
      </c>
      <c r="F182" s="35">
        <v>40</v>
      </c>
      <c r="G182" s="35">
        <v>40</v>
      </c>
      <c r="H182" s="35">
        <v>0</v>
      </c>
      <c r="I182" s="36">
        <v>0</v>
      </c>
      <c r="J182" s="1"/>
      <c r="K182" s="1"/>
      <c r="L182" s="1"/>
    </row>
    <row r="183" spans="1:12" x14ac:dyDescent="0.2">
      <c r="B183" s="5" t="s">
        <v>5</v>
      </c>
      <c r="C183" s="1">
        <v>100</v>
      </c>
      <c r="D183" s="1">
        <v>100</v>
      </c>
      <c r="E183" s="1">
        <v>100</v>
      </c>
      <c r="F183" s="1">
        <v>100</v>
      </c>
      <c r="G183" s="1">
        <v>100</v>
      </c>
      <c r="H183" s="1">
        <v>350</v>
      </c>
      <c r="I183" s="25">
        <v>350</v>
      </c>
      <c r="J183" s="1"/>
      <c r="K183" s="1"/>
      <c r="L183" s="1"/>
    </row>
    <row r="184" spans="1:12" x14ac:dyDescent="0.2">
      <c r="B184" s="8" t="s">
        <v>6</v>
      </c>
      <c r="C184" s="35">
        <v>44</v>
      </c>
      <c r="D184" s="35">
        <v>44</v>
      </c>
      <c r="E184" s="35">
        <v>44</v>
      </c>
      <c r="F184" s="35">
        <v>44</v>
      </c>
      <c r="G184" s="35">
        <v>44</v>
      </c>
      <c r="H184" s="35">
        <v>30.49</v>
      </c>
      <c r="I184" s="36">
        <v>30.49</v>
      </c>
      <c r="J184" s="1"/>
      <c r="K184" s="1"/>
      <c r="L184" s="1"/>
    </row>
    <row r="185" spans="1:12" x14ac:dyDescent="0.2">
      <c r="B185" s="9" t="s">
        <v>10</v>
      </c>
      <c r="C185" s="4">
        <f t="shared" ref="C185:I185" si="43">C181-C183</f>
        <v>-75</v>
      </c>
      <c r="D185" s="4">
        <f t="shared" si="43"/>
        <v>-75</v>
      </c>
      <c r="E185" s="4">
        <f t="shared" si="43"/>
        <v>-75</v>
      </c>
      <c r="F185" s="4">
        <f t="shared" si="43"/>
        <v>-75</v>
      </c>
      <c r="G185" s="4">
        <f t="shared" si="43"/>
        <v>-75</v>
      </c>
      <c r="H185" s="4">
        <f t="shared" si="43"/>
        <v>-350</v>
      </c>
      <c r="I185" s="4">
        <f t="shared" si="43"/>
        <v>-350</v>
      </c>
      <c r="J185" s="1"/>
      <c r="K185" s="1"/>
      <c r="L185" s="1"/>
    </row>
    <row r="186" spans="1:12" x14ac:dyDescent="0.2">
      <c r="B186" s="2" t="s">
        <v>7</v>
      </c>
      <c r="C186" s="36">
        <v>25</v>
      </c>
      <c r="D186" s="36">
        <v>25</v>
      </c>
      <c r="E186" s="36">
        <v>25</v>
      </c>
      <c r="F186" s="36">
        <v>25</v>
      </c>
      <c r="G186" s="36">
        <v>25</v>
      </c>
      <c r="H186" s="36">
        <v>30</v>
      </c>
      <c r="I186" s="36">
        <v>30</v>
      </c>
      <c r="J186" s="1"/>
      <c r="K186" s="1"/>
      <c r="L186" s="1"/>
    </row>
    <row r="187" spans="1:12" x14ac:dyDescent="0.2">
      <c r="B187" s="2"/>
      <c r="C187" s="25"/>
      <c r="D187" s="25"/>
      <c r="E187" s="36"/>
      <c r="F187" s="26"/>
      <c r="G187" s="26"/>
      <c r="H187" s="14"/>
      <c r="I187" s="25"/>
      <c r="J187" s="1"/>
      <c r="K187" s="1"/>
      <c r="L187" s="1"/>
    </row>
    <row r="188" spans="1:12" x14ac:dyDescent="0.2">
      <c r="B188" s="2" t="s">
        <v>9</v>
      </c>
      <c r="C188" s="27">
        <f t="shared" ref="C188:I188" si="44">(C181*C182)*(-1)</f>
        <v>-1000</v>
      </c>
      <c r="D188" s="27">
        <f t="shared" si="44"/>
        <v>-1000</v>
      </c>
      <c r="E188" s="27">
        <f t="shared" si="44"/>
        <v>-1000</v>
      </c>
      <c r="F188" s="27">
        <f t="shared" si="44"/>
        <v>-1000</v>
      </c>
      <c r="G188" s="27">
        <f t="shared" si="44"/>
        <v>-1000</v>
      </c>
      <c r="H188" s="16">
        <f t="shared" si="44"/>
        <v>0</v>
      </c>
      <c r="I188" s="16">
        <f t="shared" si="44"/>
        <v>0</v>
      </c>
      <c r="J188" s="1"/>
      <c r="K188" s="1"/>
      <c r="L188" s="1"/>
    </row>
    <row r="189" spans="1:12" x14ac:dyDescent="0.2">
      <c r="B189" s="2" t="s">
        <v>8</v>
      </c>
      <c r="C189" s="28">
        <f t="shared" ref="C189:I189" si="45">C183*C184</f>
        <v>4400</v>
      </c>
      <c r="D189" s="28">
        <f t="shared" si="45"/>
        <v>4400</v>
      </c>
      <c r="E189" s="28">
        <f t="shared" si="45"/>
        <v>4400</v>
      </c>
      <c r="F189" s="28">
        <f t="shared" si="45"/>
        <v>4400</v>
      </c>
      <c r="G189" s="28">
        <f t="shared" si="45"/>
        <v>4400</v>
      </c>
      <c r="H189" s="14">
        <f t="shared" si="45"/>
        <v>10671.5</v>
      </c>
      <c r="I189" s="14">
        <f t="shared" si="45"/>
        <v>10671.5</v>
      </c>
      <c r="J189" s="1"/>
      <c r="K189" s="1"/>
      <c r="L189" s="1"/>
    </row>
    <row r="190" spans="1:12" x14ac:dyDescent="0.2">
      <c r="B190" s="9" t="s">
        <v>12</v>
      </c>
      <c r="C190" s="28">
        <f t="shared" ref="C190:I190" si="46">SUM(C188:C189)</f>
        <v>3400</v>
      </c>
      <c r="D190" s="28">
        <f t="shared" si="46"/>
        <v>3400</v>
      </c>
      <c r="E190" s="28">
        <f t="shared" si="46"/>
        <v>3400</v>
      </c>
      <c r="F190" s="28">
        <f t="shared" si="46"/>
        <v>3400</v>
      </c>
      <c r="G190" s="28">
        <f t="shared" si="46"/>
        <v>3400</v>
      </c>
      <c r="H190" s="14">
        <f t="shared" si="46"/>
        <v>10671.5</v>
      </c>
      <c r="I190" s="14">
        <f t="shared" si="46"/>
        <v>10671.5</v>
      </c>
      <c r="J190" s="1"/>
      <c r="K190" s="1"/>
      <c r="L190" s="1"/>
    </row>
    <row r="191" spans="1:12" x14ac:dyDescent="0.2">
      <c r="A191" s="10"/>
      <c r="B191" s="1" t="s">
        <v>13</v>
      </c>
      <c r="C191" s="27">
        <f t="shared" ref="C191:I191" si="47">C185*C186</f>
        <v>-1875</v>
      </c>
      <c r="D191" s="27">
        <f t="shared" si="47"/>
        <v>-1875</v>
      </c>
      <c r="E191" s="27">
        <f t="shared" si="47"/>
        <v>-1875</v>
      </c>
      <c r="F191" s="27">
        <f t="shared" si="47"/>
        <v>-1875</v>
      </c>
      <c r="G191" s="27">
        <f t="shared" si="47"/>
        <v>-1875</v>
      </c>
      <c r="H191" s="16">
        <f t="shared" si="47"/>
        <v>-10500</v>
      </c>
      <c r="I191" s="16">
        <f t="shared" si="47"/>
        <v>-10500</v>
      </c>
      <c r="J191" s="1"/>
      <c r="K191" s="1"/>
      <c r="L191" s="1"/>
    </row>
    <row r="192" spans="1:12" x14ac:dyDescent="0.2">
      <c r="A192" s="11"/>
      <c r="C192" s="36"/>
      <c r="D192" s="36"/>
      <c r="E192" s="26"/>
      <c r="F192" s="26"/>
      <c r="G192" s="26"/>
      <c r="H192" s="1"/>
      <c r="I192" s="1"/>
      <c r="J192" s="1"/>
      <c r="K192" s="1"/>
      <c r="L192" s="1"/>
    </row>
    <row r="193" spans="1:12" s="5" customFormat="1" x14ac:dyDescent="0.2">
      <c r="A193" s="10"/>
      <c r="B193" s="5" t="s">
        <v>11</v>
      </c>
      <c r="C193" s="34">
        <f t="shared" ref="C193:I193" si="48">SUM(C190:C191)</f>
        <v>1525</v>
      </c>
      <c r="D193" s="34">
        <f t="shared" si="48"/>
        <v>1525</v>
      </c>
      <c r="E193" s="34">
        <f t="shared" si="48"/>
        <v>1525</v>
      </c>
      <c r="F193" s="34">
        <f t="shared" si="48"/>
        <v>1525</v>
      </c>
      <c r="G193" s="34">
        <f t="shared" si="48"/>
        <v>1525</v>
      </c>
      <c r="H193" s="15">
        <f t="shared" si="48"/>
        <v>171.5</v>
      </c>
      <c r="I193" s="15">
        <f t="shared" si="48"/>
        <v>171.5</v>
      </c>
    </row>
    <row r="194" spans="1:12" x14ac:dyDescent="0.2">
      <c r="A194" s="12"/>
      <c r="B194" s="38" t="s">
        <v>31</v>
      </c>
      <c r="C194" s="34">
        <f>C193*8</f>
        <v>12200</v>
      </c>
      <c r="D194" s="34">
        <f>D193*8</f>
        <v>12200</v>
      </c>
      <c r="E194" s="34">
        <f>E193*8</f>
        <v>12200</v>
      </c>
      <c r="F194" s="34">
        <f>F193*8</f>
        <v>12200</v>
      </c>
      <c r="G194" s="34">
        <f>G193*8</f>
        <v>12200</v>
      </c>
      <c r="H194" s="15">
        <f>H193*16</f>
        <v>2744</v>
      </c>
      <c r="I194" s="15">
        <f>I193*16</f>
        <v>2744</v>
      </c>
      <c r="J194" s="1"/>
      <c r="K194" s="1"/>
      <c r="L194" s="1"/>
    </row>
    <row r="195" spans="1:12" x14ac:dyDescent="0.2">
      <c r="C195" s="35"/>
      <c r="D195" s="35"/>
      <c r="E195" s="4"/>
      <c r="F195" s="4"/>
      <c r="G195" s="4"/>
      <c r="H195" s="4"/>
      <c r="I195" s="1"/>
      <c r="J195" s="1"/>
      <c r="K195" s="1"/>
      <c r="L195" s="1"/>
    </row>
    <row r="196" spans="1:12" x14ac:dyDescent="0.2">
      <c r="C196" s="35"/>
      <c r="D196" s="35"/>
      <c r="E196" s="4"/>
      <c r="F196" s="4"/>
      <c r="G196" s="4"/>
      <c r="H196" s="4"/>
      <c r="I196" s="1"/>
      <c r="J196" s="1"/>
      <c r="K196" s="1"/>
      <c r="L196" s="1"/>
    </row>
    <row r="197" spans="1:12" s="5" customFormat="1" x14ac:dyDescent="0.2">
      <c r="A197" s="5" t="s">
        <v>73</v>
      </c>
      <c r="B197" s="17" t="s">
        <v>27</v>
      </c>
      <c r="C197" s="7">
        <v>37252</v>
      </c>
      <c r="D197" s="7">
        <v>37253</v>
      </c>
      <c r="E197" s="7">
        <v>37254</v>
      </c>
      <c r="F197" s="7">
        <v>37255</v>
      </c>
      <c r="G197" s="7">
        <v>37256</v>
      </c>
      <c r="H197" s="7">
        <v>37257</v>
      </c>
      <c r="I197" s="7">
        <v>37258</v>
      </c>
    </row>
    <row r="198" spans="1:12" x14ac:dyDescent="0.2">
      <c r="B198" s="5" t="s">
        <v>4</v>
      </c>
      <c r="F198" s="1"/>
      <c r="H198" s="25">
        <v>0</v>
      </c>
      <c r="I198" s="25">
        <v>0</v>
      </c>
      <c r="J198" s="1"/>
      <c r="K198" s="1"/>
      <c r="L198" s="1"/>
    </row>
    <row r="199" spans="1:12" x14ac:dyDescent="0.2">
      <c r="B199" s="8" t="s">
        <v>6</v>
      </c>
      <c r="C199" s="35"/>
      <c r="D199" s="35"/>
      <c r="E199" s="35"/>
      <c r="G199" s="35"/>
      <c r="H199" s="36">
        <v>0</v>
      </c>
      <c r="I199" s="36">
        <v>0</v>
      </c>
      <c r="J199" s="1"/>
      <c r="K199" s="1"/>
      <c r="L199" s="1"/>
    </row>
    <row r="200" spans="1:12" x14ac:dyDescent="0.2">
      <c r="B200" s="5" t="s">
        <v>5</v>
      </c>
      <c r="F200" s="1"/>
      <c r="H200" s="25">
        <v>25</v>
      </c>
      <c r="I200" s="25">
        <v>25</v>
      </c>
      <c r="J200" s="1"/>
      <c r="K200" s="1"/>
      <c r="L200" s="1"/>
    </row>
    <row r="201" spans="1:12" x14ac:dyDescent="0.2">
      <c r="B201" s="8" t="s">
        <v>6</v>
      </c>
      <c r="C201" s="35"/>
      <c r="D201" s="35"/>
      <c r="E201" s="35"/>
      <c r="G201" s="35"/>
      <c r="H201" s="36">
        <v>38.450000000000003</v>
      </c>
      <c r="I201" s="36">
        <v>38.450000000000003</v>
      </c>
      <c r="J201" s="1"/>
      <c r="K201" s="1"/>
      <c r="L201" s="1"/>
    </row>
    <row r="202" spans="1:12" x14ac:dyDescent="0.2">
      <c r="B202" s="9" t="s">
        <v>10</v>
      </c>
      <c r="C202" s="4"/>
      <c r="D202" s="4"/>
      <c r="E202" s="4"/>
      <c r="F202" s="4"/>
      <c r="G202" s="4"/>
      <c r="H202" s="4">
        <f>H198-H200</f>
        <v>-25</v>
      </c>
      <c r="I202" s="4">
        <f>I198-I200</f>
        <v>-25</v>
      </c>
      <c r="J202" s="1"/>
      <c r="K202" s="1"/>
      <c r="L202" s="1"/>
    </row>
    <row r="203" spans="1:12" x14ac:dyDescent="0.2">
      <c r="B203" s="2" t="s">
        <v>7</v>
      </c>
      <c r="C203" s="36">
        <v>25</v>
      </c>
      <c r="D203" s="36">
        <v>25</v>
      </c>
      <c r="E203" s="36">
        <v>25</v>
      </c>
      <c r="F203" s="36">
        <v>25</v>
      </c>
      <c r="G203" s="36">
        <v>25</v>
      </c>
      <c r="H203" s="36">
        <v>30</v>
      </c>
      <c r="I203" s="36">
        <v>30</v>
      </c>
      <c r="J203" s="1"/>
      <c r="K203" s="1"/>
      <c r="L203" s="1"/>
    </row>
    <row r="204" spans="1:12" x14ac:dyDescent="0.2">
      <c r="B204" s="2"/>
      <c r="C204" s="25"/>
      <c r="D204" s="25"/>
      <c r="E204" s="36"/>
      <c r="F204" s="26"/>
      <c r="G204" s="26"/>
      <c r="H204" s="25"/>
      <c r="I204" s="25"/>
      <c r="J204" s="1"/>
      <c r="K204" s="1"/>
      <c r="L204" s="1"/>
    </row>
    <row r="205" spans="1:12" x14ac:dyDescent="0.2">
      <c r="B205" s="2" t="s">
        <v>9</v>
      </c>
      <c r="C205" s="27"/>
      <c r="D205" s="27"/>
      <c r="E205" s="27"/>
      <c r="F205" s="27"/>
      <c r="G205" s="27"/>
      <c r="H205" s="16">
        <f>(H198*H199)*(-1)</f>
        <v>0</v>
      </c>
      <c r="I205" s="16">
        <f>(I198*I199)*(-1)</f>
        <v>0</v>
      </c>
      <c r="J205" s="1"/>
      <c r="K205" s="1"/>
      <c r="L205" s="1"/>
    </row>
    <row r="206" spans="1:12" x14ac:dyDescent="0.2">
      <c r="B206" s="2" t="s">
        <v>8</v>
      </c>
      <c r="C206" s="28"/>
      <c r="D206" s="28"/>
      <c r="E206" s="28"/>
      <c r="F206" s="28"/>
      <c r="G206" s="28"/>
      <c r="H206" s="14">
        <f>H200*H201</f>
        <v>961.25000000000011</v>
      </c>
      <c r="I206" s="14">
        <f>I200*I201</f>
        <v>961.25000000000011</v>
      </c>
      <c r="J206" s="1"/>
      <c r="K206" s="1"/>
      <c r="L206" s="1"/>
    </row>
    <row r="207" spans="1:12" x14ac:dyDescent="0.2">
      <c r="B207" s="9" t="s">
        <v>12</v>
      </c>
      <c r="C207" s="28"/>
      <c r="D207" s="28"/>
      <c r="E207" s="28"/>
      <c r="F207" s="28"/>
      <c r="G207" s="28"/>
      <c r="H207" s="14">
        <f>SUM(H205:H206)</f>
        <v>961.25000000000011</v>
      </c>
      <c r="I207" s="14">
        <f>SUM(I205:I206)</f>
        <v>961.25000000000011</v>
      </c>
      <c r="J207" s="1"/>
      <c r="K207" s="1"/>
      <c r="L207" s="1"/>
    </row>
    <row r="208" spans="1:12" x14ac:dyDescent="0.2">
      <c r="A208" s="10"/>
      <c r="B208" s="1" t="s">
        <v>13</v>
      </c>
      <c r="C208" s="27"/>
      <c r="D208" s="27"/>
      <c r="E208" s="27"/>
      <c r="F208" s="27"/>
      <c r="G208" s="27"/>
      <c r="H208" s="16">
        <f>H202*H203</f>
        <v>-750</v>
      </c>
      <c r="I208" s="16">
        <f>I202*I203</f>
        <v>-750</v>
      </c>
      <c r="J208" s="1"/>
      <c r="K208" s="1"/>
      <c r="L208" s="1"/>
    </row>
    <row r="209" spans="1:12" x14ac:dyDescent="0.2">
      <c r="A209" s="11"/>
      <c r="C209" s="36"/>
      <c r="D209" s="36"/>
      <c r="E209" s="26"/>
      <c r="F209" s="26"/>
      <c r="G209" s="26"/>
      <c r="H209" s="1"/>
      <c r="I209" s="1"/>
      <c r="J209" s="1"/>
      <c r="K209" s="1"/>
      <c r="L209" s="1"/>
    </row>
    <row r="210" spans="1:12" s="5" customFormat="1" x14ac:dyDescent="0.2">
      <c r="A210" s="10"/>
      <c r="B210" s="5" t="s">
        <v>11</v>
      </c>
      <c r="C210" s="34"/>
      <c r="D210" s="34"/>
      <c r="E210" s="34"/>
      <c r="F210" s="34"/>
      <c r="G210" s="34"/>
      <c r="H210" s="15">
        <f>SUM(H207:H208)</f>
        <v>211.25000000000011</v>
      </c>
      <c r="I210" s="15">
        <f>SUM(I207:I208)</f>
        <v>211.25000000000011</v>
      </c>
    </row>
    <row r="211" spans="1:12" x14ac:dyDescent="0.2">
      <c r="A211" s="12"/>
      <c r="B211" s="38" t="s">
        <v>31</v>
      </c>
      <c r="C211" s="34"/>
      <c r="D211" s="34"/>
      <c r="E211" s="34"/>
      <c r="F211" s="34"/>
      <c r="G211" s="34"/>
      <c r="H211" s="15">
        <f>H210*16</f>
        <v>3380.0000000000018</v>
      </c>
      <c r="I211" s="15">
        <f>I210*16</f>
        <v>3380.0000000000018</v>
      </c>
      <c r="J211" s="1"/>
      <c r="K211" s="1"/>
      <c r="L211" s="1"/>
    </row>
    <row r="212" spans="1:12" x14ac:dyDescent="0.2">
      <c r="C212" s="35"/>
      <c r="D212" s="35"/>
      <c r="E212" s="4"/>
      <c r="F212" s="4"/>
      <c r="G212" s="4"/>
      <c r="H212" s="4"/>
      <c r="I212" s="1"/>
      <c r="J212" s="1"/>
      <c r="K212" s="1"/>
      <c r="L212" s="1"/>
    </row>
    <row r="213" spans="1:12" x14ac:dyDescent="0.2">
      <c r="C213" s="35"/>
      <c r="D213" s="35"/>
      <c r="E213" s="4"/>
      <c r="F213" s="4"/>
      <c r="G213" s="4"/>
      <c r="H213" s="4"/>
      <c r="I213" s="1"/>
      <c r="J213" s="1"/>
      <c r="K213" s="1"/>
      <c r="L213" s="1"/>
    </row>
    <row r="214" spans="1:12" s="5" customFormat="1" x14ac:dyDescent="0.2">
      <c r="A214" s="5" t="s">
        <v>0</v>
      </c>
      <c r="B214" s="17" t="s">
        <v>27</v>
      </c>
      <c r="C214" s="7">
        <v>37252</v>
      </c>
      <c r="D214" s="7">
        <v>37253</v>
      </c>
      <c r="E214" s="7">
        <v>37254</v>
      </c>
      <c r="F214" s="7">
        <v>37255</v>
      </c>
      <c r="G214" s="7">
        <v>37256</v>
      </c>
      <c r="H214" s="7">
        <v>37257</v>
      </c>
      <c r="I214" s="7">
        <v>37258</v>
      </c>
    </row>
    <row r="215" spans="1:12" x14ac:dyDescent="0.2">
      <c r="B215" s="5" t="s">
        <v>4</v>
      </c>
      <c r="F215" s="1"/>
      <c r="H215" s="1">
        <v>400</v>
      </c>
      <c r="I215" s="25">
        <v>400</v>
      </c>
      <c r="J215" s="1"/>
      <c r="K215" s="1"/>
      <c r="L215" s="1"/>
    </row>
    <row r="216" spans="1:12" x14ac:dyDescent="0.2">
      <c r="B216" s="8" t="s">
        <v>6</v>
      </c>
      <c r="C216" s="35"/>
      <c r="D216" s="35"/>
      <c r="E216" s="35"/>
      <c r="G216" s="35"/>
      <c r="H216" s="35">
        <v>31.75</v>
      </c>
      <c r="I216" s="36">
        <v>31.75</v>
      </c>
      <c r="J216" s="1"/>
      <c r="K216" s="1"/>
      <c r="L216" s="1"/>
    </row>
    <row r="217" spans="1:12" x14ac:dyDescent="0.2">
      <c r="B217" s="5" t="s">
        <v>5</v>
      </c>
      <c r="F217" s="1"/>
      <c r="H217" s="1">
        <v>100</v>
      </c>
      <c r="I217" s="25">
        <v>100</v>
      </c>
      <c r="J217" s="1"/>
      <c r="K217" s="1"/>
      <c r="L217" s="1"/>
    </row>
    <row r="218" spans="1:12" x14ac:dyDescent="0.2">
      <c r="B218" s="8" t="s">
        <v>6</v>
      </c>
      <c r="C218" s="35"/>
      <c r="D218" s="35"/>
      <c r="E218" s="35"/>
      <c r="G218" s="35"/>
      <c r="H218" s="35">
        <v>34</v>
      </c>
      <c r="I218" s="36">
        <v>34</v>
      </c>
      <c r="J218" s="1"/>
      <c r="K218" s="1"/>
      <c r="L218" s="1"/>
    </row>
    <row r="219" spans="1:12" x14ac:dyDescent="0.2">
      <c r="B219" s="9" t="s">
        <v>10</v>
      </c>
      <c r="C219" s="4"/>
      <c r="D219" s="4"/>
      <c r="E219" s="4"/>
      <c r="F219" s="4"/>
      <c r="G219" s="4"/>
      <c r="H219" s="4">
        <f>H215-H217</f>
        <v>300</v>
      </c>
      <c r="I219" s="4">
        <f>I215-I217</f>
        <v>300</v>
      </c>
      <c r="J219" s="1"/>
      <c r="K219" s="1"/>
      <c r="L219" s="1"/>
    </row>
    <row r="220" spans="1:12" x14ac:dyDescent="0.2">
      <c r="B220" s="2" t="s">
        <v>7</v>
      </c>
      <c r="C220" s="36">
        <v>25</v>
      </c>
      <c r="D220" s="36">
        <v>25</v>
      </c>
      <c r="E220" s="36">
        <v>25</v>
      </c>
      <c r="F220" s="36">
        <v>25</v>
      </c>
      <c r="G220" s="36">
        <v>25</v>
      </c>
      <c r="H220" s="36">
        <v>30</v>
      </c>
      <c r="I220" s="36">
        <v>30</v>
      </c>
      <c r="J220" s="1"/>
      <c r="K220" s="1"/>
      <c r="L220" s="1"/>
    </row>
    <row r="221" spans="1:12" x14ac:dyDescent="0.2">
      <c r="B221" s="2"/>
      <c r="C221" s="25"/>
      <c r="D221" s="25"/>
      <c r="E221" s="36"/>
      <c r="F221" s="26"/>
      <c r="G221" s="26"/>
      <c r="H221" s="14"/>
      <c r="I221" s="25"/>
      <c r="J221" s="1"/>
      <c r="K221" s="1"/>
      <c r="L221" s="1"/>
    </row>
    <row r="222" spans="1:12" x14ac:dyDescent="0.2">
      <c r="B222" s="2" t="s">
        <v>9</v>
      </c>
      <c r="C222" s="27"/>
      <c r="D222" s="27"/>
      <c r="E222" s="27"/>
      <c r="F222" s="27"/>
      <c r="G222" s="27"/>
      <c r="H222" s="16">
        <f>(H215*H216)*(-1)</f>
        <v>-12700</v>
      </c>
      <c r="I222" s="16">
        <f>(I215*I216)*(-1)</f>
        <v>-12700</v>
      </c>
      <c r="J222" s="1"/>
      <c r="K222" s="1"/>
      <c r="L222" s="1"/>
    </row>
    <row r="223" spans="1:12" x14ac:dyDescent="0.2">
      <c r="B223" s="2" t="s">
        <v>8</v>
      </c>
      <c r="C223" s="28"/>
      <c r="D223" s="28"/>
      <c r="E223" s="28"/>
      <c r="F223" s="28"/>
      <c r="G223" s="28"/>
      <c r="H223" s="14">
        <f>H217*H218</f>
        <v>3400</v>
      </c>
      <c r="I223" s="14">
        <f>I217*I218</f>
        <v>3400</v>
      </c>
      <c r="J223" s="1"/>
      <c r="K223" s="1"/>
      <c r="L223" s="1"/>
    </row>
    <row r="224" spans="1:12" x14ac:dyDescent="0.2">
      <c r="B224" s="9" t="s">
        <v>12</v>
      </c>
      <c r="C224" s="28"/>
      <c r="D224" s="28"/>
      <c r="E224" s="28"/>
      <c r="F224" s="28"/>
      <c r="G224" s="28"/>
      <c r="H224" s="14">
        <f>SUM(H222:H223)</f>
        <v>-9300</v>
      </c>
      <c r="I224" s="14">
        <f>SUM(I222:I223)</f>
        <v>-9300</v>
      </c>
      <c r="J224" s="1"/>
      <c r="K224" s="1"/>
      <c r="L224" s="1"/>
    </row>
    <row r="225" spans="1:12" x14ac:dyDescent="0.2">
      <c r="A225" s="10"/>
      <c r="B225" s="1" t="s">
        <v>13</v>
      </c>
      <c r="C225" s="27"/>
      <c r="D225" s="27"/>
      <c r="E225" s="27"/>
      <c r="F225" s="27"/>
      <c r="G225" s="27"/>
      <c r="H225" s="16">
        <f>H219*H220</f>
        <v>9000</v>
      </c>
      <c r="I225" s="16">
        <f>I219*I220</f>
        <v>9000</v>
      </c>
      <c r="J225" s="1"/>
      <c r="K225" s="1"/>
      <c r="L225" s="1"/>
    </row>
    <row r="226" spans="1:12" x14ac:dyDescent="0.2">
      <c r="A226" s="11"/>
      <c r="C226" s="36"/>
      <c r="D226" s="36"/>
      <c r="E226" s="26"/>
      <c r="F226" s="26"/>
      <c r="G226" s="26"/>
      <c r="H226" s="1"/>
      <c r="I226" s="1"/>
      <c r="J226" s="1"/>
      <c r="K226" s="1"/>
      <c r="L226" s="1"/>
    </row>
    <row r="227" spans="1:12" s="5" customFormat="1" x14ac:dyDescent="0.2">
      <c r="A227" s="10"/>
      <c r="B227" s="5" t="s">
        <v>11</v>
      </c>
      <c r="C227" s="34"/>
      <c r="D227" s="34"/>
      <c r="E227" s="34"/>
      <c r="F227" s="34"/>
      <c r="G227" s="34"/>
      <c r="H227" s="15">
        <f>SUM(H224:H225)</f>
        <v>-300</v>
      </c>
      <c r="I227" s="15">
        <f>SUM(I224:I225)</f>
        <v>-300</v>
      </c>
    </row>
    <row r="228" spans="1:12" x14ac:dyDescent="0.2">
      <c r="A228" s="12"/>
      <c r="B228" s="38" t="s">
        <v>31</v>
      </c>
      <c r="C228" s="34"/>
      <c r="D228" s="34"/>
      <c r="E228" s="34"/>
      <c r="F228" s="34"/>
      <c r="G228" s="34"/>
      <c r="H228" s="15">
        <f>H227*16</f>
        <v>-4800</v>
      </c>
      <c r="I228" s="15">
        <f>I227*16</f>
        <v>-4800</v>
      </c>
      <c r="J228" s="1"/>
      <c r="K228" s="1"/>
      <c r="L228" s="1"/>
    </row>
    <row r="229" spans="1:12" x14ac:dyDescent="0.2">
      <c r="C229" s="35"/>
      <c r="D229" s="35"/>
      <c r="E229" s="4"/>
      <c r="F229" s="4"/>
      <c r="G229" s="4"/>
      <c r="H229" s="4"/>
      <c r="I229" s="1"/>
      <c r="J229" s="1"/>
      <c r="K229" s="1"/>
      <c r="L229" s="1"/>
    </row>
    <row r="230" spans="1:12" x14ac:dyDescent="0.2">
      <c r="C230" s="35"/>
      <c r="D230" s="35"/>
      <c r="E230" s="4"/>
      <c r="F230" s="4"/>
      <c r="G230" s="4"/>
      <c r="H230" s="4"/>
      <c r="I230" s="1"/>
      <c r="J230" s="1"/>
      <c r="K230" s="1"/>
      <c r="L230" s="1"/>
    </row>
    <row r="231" spans="1:12" x14ac:dyDescent="0.2">
      <c r="B231" s="5" t="s">
        <v>59</v>
      </c>
      <c r="C231" s="43">
        <f>SUM(C168,C185,C202,C219)</f>
        <v>25</v>
      </c>
      <c r="D231" s="43">
        <f t="shared" ref="D231:I231" si="49">SUM(D168,D185,D202,D219)</f>
        <v>25</v>
      </c>
      <c r="E231" s="43">
        <f t="shared" si="49"/>
        <v>25</v>
      </c>
      <c r="F231" s="43">
        <f t="shared" si="49"/>
        <v>25</v>
      </c>
      <c r="G231" s="43">
        <f t="shared" si="49"/>
        <v>25</v>
      </c>
      <c r="H231" s="43">
        <f t="shared" si="49"/>
        <v>-75</v>
      </c>
      <c r="I231" s="43">
        <f t="shared" si="49"/>
        <v>-75</v>
      </c>
      <c r="J231" s="1"/>
      <c r="K231" s="1"/>
      <c r="L231" s="1"/>
    </row>
    <row r="232" spans="1:12" x14ac:dyDescent="0.2">
      <c r="C232" s="35"/>
      <c r="D232" s="35"/>
      <c r="E232" s="4"/>
      <c r="F232" s="4"/>
      <c r="G232" s="4"/>
      <c r="H232" s="4"/>
      <c r="I232" s="1"/>
      <c r="J232" s="1"/>
      <c r="K232" s="1"/>
      <c r="L232" s="1"/>
    </row>
    <row r="233" spans="1:12" s="5" customFormat="1" x14ac:dyDescent="0.2">
      <c r="A233" s="5" t="s">
        <v>26</v>
      </c>
      <c r="B233" s="17" t="s">
        <v>27</v>
      </c>
      <c r="C233" s="7">
        <v>37252</v>
      </c>
      <c r="D233" s="7">
        <v>37253</v>
      </c>
      <c r="E233" s="7">
        <v>37254</v>
      </c>
      <c r="F233" s="7">
        <v>37255</v>
      </c>
      <c r="G233" s="7">
        <v>37256</v>
      </c>
      <c r="H233" s="7">
        <v>37257</v>
      </c>
      <c r="I233" s="7">
        <v>37258</v>
      </c>
    </row>
    <row r="234" spans="1:12" x14ac:dyDescent="0.2">
      <c r="B234" s="5" t="s">
        <v>4</v>
      </c>
      <c r="F234" s="1"/>
      <c r="H234" s="1"/>
      <c r="I234" s="1"/>
      <c r="J234" s="1"/>
      <c r="K234" s="1"/>
      <c r="L234" s="1"/>
    </row>
    <row r="235" spans="1:12" x14ac:dyDescent="0.2">
      <c r="B235" s="8" t="s">
        <v>6</v>
      </c>
      <c r="C235" s="35">
        <v>0</v>
      </c>
      <c r="D235" s="35">
        <v>0</v>
      </c>
      <c r="E235" s="35">
        <v>0</v>
      </c>
      <c r="F235" s="35">
        <v>0</v>
      </c>
      <c r="G235" s="35">
        <v>0</v>
      </c>
      <c r="H235" s="35">
        <v>0</v>
      </c>
      <c r="I235" s="35">
        <v>0</v>
      </c>
      <c r="J235" s="1"/>
      <c r="K235" s="1"/>
      <c r="L235" s="1"/>
    </row>
    <row r="236" spans="1:12" x14ac:dyDescent="0.2">
      <c r="B236" s="5" t="s">
        <v>5</v>
      </c>
      <c r="C236" s="1">
        <v>275</v>
      </c>
      <c r="D236" s="1">
        <v>275</v>
      </c>
      <c r="E236" s="1">
        <v>275</v>
      </c>
      <c r="F236" s="1">
        <v>275</v>
      </c>
      <c r="G236" s="1">
        <v>275</v>
      </c>
      <c r="H236" s="1">
        <v>275</v>
      </c>
      <c r="I236" s="1">
        <v>275</v>
      </c>
      <c r="J236" s="1"/>
      <c r="K236" s="1"/>
      <c r="L236" s="1"/>
    </row>
    <row r="237" spans="1:12" x14ac:dyDescent="0.2">
      <c r="B237" s="8" t="s">
        <v>6</v>
      </c>
      <c r="C237" s="35">
        <v>77.8</v>
      </c>
      <c r="D237" s="35">
        <v>77.8</v>
      </c>
      <c r="E237" s="35">
        <v>77.8</v>
      </c>
      <c r="F237" s="35">
        <v>77.8</v>
      </c>
      <c r="G237" s="35">
        <v>77.8</v>
      </c>
      <c r="H237" s="35">
        <v>77.8</v>
      </c>
      <c r="I237" s="35">
        <v>77.8</v>
      </c>
      <c r="J237" s="1"/>
      <c r="K237" s="1"/>
      <c r="L237" s="1"/>
    </row>
    <row r="238" spans="1:12" x14ac:dyDescent="0.2">
      <c r="B238" s="9" t="s">
        <v>10</v>
      </c>
      <c r="C238" s="4">
        <f t="shared" ref="C238:H238" si="50">C234-C236</f>
        <v>-275</v>
      </c>
      <c r="D238" s="4">
        <f t="shared" si="50"/>
        <v>-275</v>
      </c>
      <c r="E238" s="4">
        <f t="shared" si="50"/>
        <v>-275</v>
      </c>
      <c r="F238" s="4">
        <f t="shared" si="50"/>
        <v>-275</v>
      </c>
      <c r="G238" s="4">
        <f t="shared" si="50"/>
        <v>-275</v>
      </c>
      <c r="H238" s="4">
        <f t="shared" si="50"/>
        <v>-275</v>
      </c>
      <c r="I238" s="4">
        <f>I234-I236</f>
        <v>-275</v>
      </c>
      <c r="J238" s="1"/>
      <c r="K238" s="1"/>
      <c r="L238" s="1"/>
    </row>
    <row r="239" spans="1:12" x14ac:dyDescent="0.2">
      <c r="B239" s="2" t="s">
        <v>7</v>
      </c>
      <c r="C239" s="36">
        <v>25</v>
      </c>
      <c r="D239" s="36">
        <v>25</v>
      </c>
      <c r="E239" s="36">
        <v>25</v>
      </c>
      <c r="F239" s="36">
        <v>25</v>
      </c>
      <c r="G239" s="36">
        <v>25</v>
      </c>
      <c r="H239" s="36">
        <v>30</v>
      </c>
      <c r="I239" s="36">
        <v>30</v>
      </c>
      <c r="J239" s="1"/>
      <c r="K239" s="1"/>
      <c r="L239" s="1"/>
    </row>
    <row r="240" spans="1:12" x14ac:dyDescent="0.2">
      <c r="B240" s="2"/>
      <c r="C240" s="14"/>
      <c r="D240" s="14"/>
      <c r="E240" s="14"/>
      <c r="F240" s="14"/>
      <c r="G240" s="14"/>
      <c r="H240" s="14"/>
      <c r="I240" s="14"/>
      <c r="J240" s="1"/>
      <c r="K240" s="1"/>
      <c r="L240" s="1"/>
    </row>
    <row r="241" spans="1:12" x14ac:dyDescent="0.2">
      <c r="B241" s="2" t="s">
        <v>9</v>
      </c>
      <c r="C241" s="16">
        <f t="shared" ref="C241:H241" si="51">(C234*C235)*(-1)</f>
        <v>0</v>
      </c>
      <c r="D241" s="16">
        <f t="shared" si="51"/>
        <v>0</v>
      </c>
      <c r="E241" s="16">
        <f t="shared" si="51"/>
        <v>0</v>
      </c>
      <c r="F241" s="16">
        <f t="shared" si="51"/>
        <v>0</v>
      </c>
      <c r="G241" s="16">
        <f t="shared" si="51"/>
        <v>0</v>
      </c>
      <c r="H241" s="16">
        <f t="shared" si="51"/>
        <v>0</v>
      </c>
      <c r="I241" s="16">
        <f>(I234*I235)*(-1)</f>
        <v>0</v>
      </c>
      <c r="J241" s="1"/>
      <c r="K241" s="1"/>
      <c r="L241" s="1"/>
    </row>
    <row r="242" spans="1:12" x14ac:dyDescent="0.2">
      <c r="B242" s="2" t="s">
        <v>8</v>
      </c>
      <c r="C242" s="14">
        <f t="shared" ref="C242:H242" si="52">C236*C237</f>
        <v>21395</v>
      </c>
      <c r="D242" s="14">
        <f t="shared" si="52"/>
        <v>21395</v>
      </c>
      <c r="E242" s="14">
        <f t="shared" si="52"/>
        <v>21395</v>
      </c>
      <c r="F242" s="14">
        <f t="shared" si="52"/>
        <v>21395</v>
      </c>
      <c r="G242" s="14">
        <f t="shared" si="52"/>
        <v>21395</v>
      </c>
      <c r="H242" s="14">
        <f t="shared" si="52"/>
        <v>21395</v>
      </c>
      <c r="I242" s="14">
        <f>I236*I237</f>
        <v>21395</v>
      </c>
      <c r="J242" s="1"/>
      <c r="K242" s="1"/>
      <c r="L242" s="1"/>
    </row>
    <row r="243" spans="1:12" x14ac:dyDescent="0.2">
      <c r="B243" s="9" t="s">
        <v>12</v>
      </c>
      <c r="C243" s="14">
        <f t="shared" ref="C243:H243" si="53">SUM(C241:C242)</f>
        <v>21395</v>
      </c>
      <c r="D243" s="14">
        <f t="shared" si="53"/>
        <v>21395</v>
      </c>
      <c r="E243" s="14">
        <f t="shared" si="53"/>
        <v>21395</v>
      </c>
      <c r="F243" s="14">
        <f t="shared" si="53"/>
        <v>21395</v>
      </c>
      <c r="G243" s="14">
        <f t="shared" si="53"/>
        <v>21395</v>
      </c>
      <c r="H243" s="14">
        <f t="shared" si="53"/>
        <v>21395</v>
      </c>
      <c r="I243" s="14">
        <f>SUM(I241:I242)</f>
        <v>21395</v>
      </c>
      <c r="J243" s="1"/>
      <c r="K243" s="1"/>
      <c r="L243" s="1"/>
    </row>
    <row r="244" spans="1:12" x14ac:dyDescent="0.2">
      <c r="A244" s="10"/>
      <c r="B244" s="1" t="s">
        <v>13</v>
      </c>
      <c r="C244" s="16">
        <f t="shared" ref="C244:H244" si="54">C238*C239</f>
        <v>-6875</v>
      </c>
      <c r="D244" s="16">
        <f t="shared" si="54"/>
        <v>-6875</v>
      </c>
      <c r="E244" s="16">
        <f t="shared" si="54"/>
        <v>-6875</v>
      </c>
      <c r="F244" s="16">
        <f t="shared" si="54"/>
        <v>-6875</v>
      </c>
      <c r="G244" s="16">
        <f t="shared" si="54"/>
        <v>-6875</v>
      </c>
      <c r="H244" s="16">
        <f t="shared" si="54"/>
        <v>-8250</v>
      </c>
      <c r="I244" s="16">
        <f>I238*I239</f>
        <v>-8250</v>
      </c>
      <c r="J244" s="1"/>
      <c r="K244" s="1"/>
      <c r="L244" s="1"/>
    </row>
    <row r="245" spans="1:12" x14ac:dyDescent="0.2">
      <c r="A245" s="11"/>
      <c r="F245" s="1"/>
      <c r="H245" s="1"/>
      <c r="I245" s="1"/>
      <c r="J245" s="1"/>
      <c r="K245" s="1"/>
      <c r="L245" s="1"/>
    </row>
    <row r="246" spans="1:12" s="5" customFormat="1" x14ac:dyDescent="0.2">
      <c r="A246" s="10"/>
      <c r="B246" s="5" t="s">
        <v>11</v>
      </c>
      <c r="C246" s="15">
        <f t="shared" ref="C246:H246" si="55">SUM(C243:C244)</f>
        <v>14520</v>
      </c>
      <c r="D246" s="15">
        <f t="shared" si="55"/>
        <v>14520</v>
      </c>
      <c r="E246" s="15">
        <f t="shared" si="55"/>
        <v>14520</v>
      </c>
      <c r="F246" s="15">
        <f t="shared" si="55"/>
        <v>14520</v>
      </c>
      <c r="G246" s="15">
        <f t="shared" si="55"/>
        <v>14520</v>
      </c>
      <c r="H246" s="15">
        <f t="shared" si="55"/>
        <v>13145</v>
      </c>
      <c r="I246" s="15">
        <f>SUM(I243:I244)</f>
        <v>13145</v>
      </c>
    </row>
    <row r="247" spans="1:12" x14ac:dyDescent="0.2">
      <c r="A247" s="12"/>
      <c r="B247" s="5" t="s">
        <v>30</v>
      </c>
      <c r="C247" s="15">
        <f t="shared" ref="C247:H247" si="56">C246*16</f>
        <v>232320</v>
      </c>
      <c r="D247" s="15">
        <f t="shared" si="56"/>
        <v>232320</v>
      </c>
      <c r="E247" s="15">
        <f t="shared" si="56"/>
        <v>232320</v>
      </c>
      <c r="F247" s="15">
        <f t="shared" si="56"/>
        <v>232320</v>
      </c>
      <c r="G247" s="15">
        <f t="shared" si="56"/>
        <v>232320</v>
      </c>
      <c r="H247" s="15">
        <f t="shared" si="56"/>
        <v>210320</v>
      </c>
      <c r="I247" s="15">
        <f>I246*16</f>
        <v>210320</v>
      </c>
      <c r="J247" s="1"/>
      <c r="K247" s="1"/>
      <c r="L247" s="1"/>
    </row>
    <row r="248" spans="1:12" x14ac:dyDescent="0.2">
      <c r="C248" s="35"/>
      <c r="D248" s="35"/>
      <c r="E248" s="4"/>
      <c r="F248" s="4"/>
      <c r="G248" s="4"/>
      <c r="H248" s="4"/>
      <c r="I248" s="1"/>
      <c r="J248" s="1"/>
      <c r="K248" s="1"/>
      <c r="L248" s="1"/>
    </row>
    <row r="249" spans="1:12" x14ac:dyDescent="0.2">
      <c r="C249" s="35"/>
      <c r="D249" s="35"/>
      <c r="E249" s="4"/>
      <c r="F249" s="4"/>
      <c r="G249" s="4"/>
      <c r="H249" s="4"/>
      <c r="I249" s="1"/>
      <c r="J249" s="1"/>
      <c r="K249" s="1"/>
      <c r="L249" s="1"/>
    </row>
    <row r="250" spans="1:12" s="5" customFormat="1" x14ac:dyDescent="0.2">
      <c r="A250" s="5" t="s">
        <v>71</v>
      </c>
      <c r="B250" s="17" t="s">
        <v>27</v>
      </c>
      <c r="C250" s="7">
        <v>37252</v>
      </c>
      <c r="D250" s="7">
        <v>37253</v>
      </c>
      <c r="E250" s="7">
        <v>37254</v>
      </c>
      <c r="F250" s="7">
        <v>37255</v>
      </c>
      <c r="G250" s="7">
        <v>37256</v>
      </c>
      <c r="H250" s="7">
        <v>37257</v>
      </c>
      <c r="I250" s="7">
        <v>37258</v>
      </c>
    </row>
    <row r="251" spans="1:12" x14ac:dyDescent="0.2">
      <c r="B251" s="5" t="s">
        <v>4</v>
      </c>
      <c r="F251" s="1"/>
      <c r="H251" s="1"/>
      <c r="I251" s="1"/>
      <c r="J251" s="1"/>
      <c r="K251" s="1"/>
      <c r="L251" s="1"/>
    </row>
    <row r="252" spans="1:12" x14ac:dyDescent="0.2">
      <c r="B252" s="8" t="s">
        <v>6</v>
      </c>
      <c r="C252" s="35">
        <v>0</v>
      </c>
      <c r="D252" s="35">
        <v>0</v>
      </c>
      <c r="E252" s="35">
        <v>0</v>
      </c>
      <c r="F252" s="35">
        <v>0</v>
      </c>
      <c r="G252" s="35">
        <v>0</v>
      </c>
      <c r="H252" s="35">
        <v>0</v>
      </c>
      <c r="I252" s="35">
        <v>0</v>
      </c>
      <c r="J252" s="1"/>
      <c r="K252" s="1"/>
      <c r="L252" s="1"/>
    </row>
    <row r="253" spans="1:12" x14ac:dyDescent="0.2">
      <c r="B253" s="5" t="s">
        <v>5</v>
      </c>
      <c r="C253" s="1">
        <v>695</v>
      </c>
      <c r="D253" s="1">
        <v>695</v>
      </c>
      <c r="E253" s="1">
        <v>695</v>
      </c>
      <c r="F253" s="1">
        <v>695</v>
      </c>
      <c r="G253" s="1">
        <v>695</v>
      </c>
      <c r="H253" s="1">
        <v>695</v>
      </c>
      <c r="I253" s="1">
        <v>695</v>
      </c>
      <c r="J253" s="1"/>
      <c r="K253" s="1"/>
      <c r="L253" s="1"/>
    </row>
    <row r="254" spans="1:12" x14ac:dyDescent="0.2">
      <c r="B254" s="8" t="s">
        <v>6</v>
      </c>
      <c r="C254" s="35">
        <v>42.25</v>
      </c>
      <c r="D254" s="35">
        <v>42.25</v>
      </c>
      <c r="E254" s="35">
        <v>42.25</v>
      </c>
      <c r="F254" s="35">
        <v>42.25</v>
      </c>
      <c r="G254" s="35">
        <v>42.25</v>
      </c>
      <c r="H254" s="35">
        <v>42.25</v>
      </c>
      <c r="I254" s="35">
        <v>42.25</v>
      </c>
      <c r="J254" s="1"/>
      <c r="K254" s="1"/>
      <c r="L254" s="1"/>
    </row>
    <row r="255" spans="1:12" x14ac:dyDescent="0.2">
      <c r="B255" s="9" t="s">
        <v>10</v>
      </c>
      <c r="C255" s="4">
        <f t="shared" ref="C255:H255" si="57">C251-C253</f>
        <v>-695</v>
      </c>
      <c r="D255" s="4">
        <f t="shared" si="57"/>
        <v>-695</v>
      </c>
      <c r="E255" s="4">
        <f t="shared" si="57"/>
        <v>-695</v>
      </c>
      <c r="F255" s="4">
        <f t="shared" si="57"/>
        <v>-695</v>
      </c>
      <c r="G255" s="4">
        <f t="shared" si="57"/>
        <v>-695</v>
      </c>
      <c r="H255" s="4">
        <f t="shared" si="57"/>
        <v>-695</v>
      </c>
      <c r="I255" s="4">
        <f>I251-I253</f>
        <v>-695</v>
      </c>
      <c r="J255" s="1"/>
      <c r="K255" s="1"/>
      <c r="L255" s="1"/>
    </row>
    <row r="256" spans="1:12" x14ac:dyDescent="0.2">
      <c r="B256" s="2" t="s">
        <v>7</v>
      </c>
      <c r="C256" s="36">
        <v>25</v>
      </c>
      <c r="D256" s="36">
        <v>25</v>
      </c>
      <c r="E256" s="36">
        <v>25</v>
      </c>
      <c r="F256" s="36">
        <v>25</v>
      </c>
      <c r="G256" s="36">
        <v>25</v>
      </c>
      <c r="H256" s="36">
        <v>30</v>
      </c>
      <c r="I256" s="36">
        <v>30</v>
      </c>
      <c r="J256" s="1"/>
      <c r="K256" s="1"/>
      <c r="L256" s="1"/>
    </row>
    <row r="257" spans="1:12" x14ac:dyDescent="0.2">
      <c r="B257" s="2"/>
      <c r="C257" s="14"/>
      <c r="D257" s="14"/>
      <c r="E257" s="14"/>
      <c r="F257" s="14"/>
      <c r="G257" s="14"/>
      <c r="H257" s="14"/>
      <c r="I257" s="14"/>
      <c r="J257" s="1"/>
      <c r="K257" s="1"/>
      <c r="L257" s="1"/>
    </row>
    <row r="258" spans="1:12" x14ac:dyDescent="0.2">
      <c r="B258" s="2" t="s">
        <v>9</v>
      </c>
      <c r="C258" s="16">
        <f t="shared" ref="C258:H258" si="58">(C251*C252)*(-1)</f>
        <v>0</v>
      </c>
      <c r="D258" s="16">
        <f t="shared" si="58"/>
        <v>0</v>
      </c>
      <c r="E258" s="16">
        <f t="shared" si="58"/>
        <v>0</v>
      </c>
      <c r="F258" s="16">
        <f t="shared" si="58"/>
        <v>0</v>
      </c>
      <c r="G258" s="16">
        <f t="shared" si="58"/>
        <v>0</v>
      </c>
      <c r="H258" s="16">
        <f t="shared" si="58"/>
        <v>0</v>
      </c>
      <c r="I258" s="16">
        <f>(I251*I252)*(-1)</f>
        <v>0</v>
      </c>
      <c r="J258" s="1"/>
      <c r="K258" s="1"/>
      <c r="L258" s="1"/>
    </row>
    <row r="259" spans="1:12" x14ac:dyDescent="0.2">
      <c r="B259" s="2" t="s">
        <v>8</v>
      </c>
      <c r="C259" s="14">
        <f t="shared" ref="C259:H259" si="59">C253*C254</f>
        <v>29363.75</v>
      </c>
      <c r="D259" s="14">
        <f t="shared" si="59"/>
        <v>29363.75</v>
      </c>
      <c r="E259" s="14">
        <f t="shared" si="59"/>
        <v>29363.75</v>
      </c>
      <c r="F259" s="14">
        <f t="shared" si="59"/>
        <v>29363.75</v>
      </c>
      <c r="G259" s="14">
        <f t="shared" si="59"/>
        <v>29363.75</v>
      </c>
      <c r="H259" s="14">
        <f t="shared" si="59"/>
        <v>29363.75</v>
      </c>
      <c r="I259" s="14">
        <f>I253*I254</f>
        <v>29363.75</v>
      </c>
      <c r="J259" s="1"/>
      <c r="K259" s="1"/>
      <c r="L259" s="1"/>
    </row>
    <row r="260" spans="1:12" x14ac:dyDescent="0.2">
      <c r="B260" s="9" t="s">
        <v>12</v>
      </c>
      <c r="C260" s="14">
        <f t="shared" ref="C260:H260" si="60">SUM(C258:C259)</f>
        <v>29363.75</v>
      </c>
      <c r="D260" s="14">
        <f t="shared" si="60"/>
        <v>29363.75</v>
      </c>
      <c r="E260" s="14">
        <f t="shared" si="60"/>
        <v>29363.75</v>
      </c>
      <c r="F260" s="14">
        <f t="shared" si="60"/>
        <v>29363.75</v>
      </c>
      <c r="G260" s="14">
        <f t="shared" si="60"/>
        <v>29363.75</v>
      </c>
      <c r="H260" s="14">
        <f t="shared" si="60"/>
        <v>29363.75</v>
      </c>
      <c r="I260" s="14">
        <f>SUM(I258:I259)</f>
        <v>29363.75</v>
      </c>
      <c r="J260" s="1"/>
      <c r="K260" s="1"/>
      <c r="L260" s="1"/>
    </row>
    <row r="261" spans="1:12" x14ac:dyDescent="0.2">
      <c r="A261" s="10"/>
      <c r="B261" s="1" t="s">
        <v>13</v>
      </c>
      <c r="C261" s="16">
        <f t="shared" ref="C261:H261" si="61">C255*C256</f>
        <v>-17375</v>
      </c>
      <c r="D261" s="16">
        <f t="shared" si="61"/>
        <v>-17375</v>
      </c>
      <c r="E261" s="16">
        <f t="shared" si="61"/>
        <v>-17375</v>
      </c>
      <c r="F261" s="16">
        <f t="shared" si="61"/>
        <v>-17375</v>
      </c>
      <c r="G261" s="16">
        <f t="shared" si="61"/>
        <v>-17375</v>
      </c>
      <c r="H261" s="16">
        <f t="shared" si="61"/>
        <v>-20850</v>
      </c>
      <c r="I261" s="16">
        <f>I255*I256</f>
        <v>-20850</v>
      </c>
      <c r="J261" s="1"/>
      <c r="K261" s="1"/>
      <c r="L261" s="1"/>
    </row>
    <row r="262" spans="1:12" x14ac:dyDescent="0.2">
      <c r="A262" s="11"/>
      <c r="F262" s="1"/>
      <c r="H262" s="1"/>
      <c r="I262" s="1"/>
      <c r="J262" s="1"/>
      <c r="K262" s="1"/>
      <c r="L262" s="1"/>
    </row>
    <row r="263" spans="1:12" s="5" customFormat="1" x14ac:dyDescent="0.2">
      <c r="A263" s="10"/>
      <c r="B263" s="5" t="s">
        <v>11</v>
      </c>
      <c r="C263" s="15">
        <f t="shared" ref="C263:H263" si="62">SUM(C260:C261)</f>
        <v>11988.75</v>
      </c>
      <c r="D263" s="15">
        <f t="shared" si="62"/>
        <v>11988.75</v>
      </c>
      <c r="E263" s="15">
        <f t="shared" si="62"/>
        <v>11988.75</v>
      </c>
      <c r="F263" s="15">
        <f t="shared" si="62"/>
        <v>11988.75</v>
      </c>
      <c r="G263" s="15">
        <f t="shared" si="62"/>
        <v>11988.75</v>
      </c>
      <c r="H263" s="15">
        <f t="shared" si="62"/>
        <v>8513.75</v>
      </c>
      <c r="I263" s="15">
        <f>SUM(I260:I261)</f>
        <v>8513.75</v>
      </c>
    </row>
    <row r="264" spans="1:12" x14ac:dyDescent="0.2">
      <c r="A264" s="12"/>
      <c r="B264" s="5" t="s">
        <v>30</v>
      </c>
      <c r="C264" s="15">
        <f t="shared" ref="C264:I264" si="63">C263*16</f>
        <v>191820</v>
      </c>
      <c r="D264" s="15">
        <f t="shared" si="63"/>
        <v>191820</v>
      </c>
      <c r="E264" s="15">
        <f t="shared" si="63"/>
        <v>191820</v>
      </c>
      <c r="F264" s="15">
        <f t="shared" si="63"/>
        <v>191820</v>
      </c>
      <c r="G264" s="15">
        <f t="shared" si="63"/>
        <v>191820</v>
      </c>
      <c r="H264" s="15">
        <f t="shared" si="63"/>
        <v>136220</v>
      </c>
      <c r="I264" s="15">
        <f t="shared" si="63"/>
        <v>136220</v>
      </c>
      <c r="J264" s="1"/>
      <c r="K264" s="1"/>
      <c r="L264" s="1"/>
    </row>
    <row r="265" spans="1:12" x14ac:dyDescent="0.2">
      <c r="A265" s="12"/>
      <c r="B265" s="5"/>
      <c r="C265" s="15"/>
      <c r="D265" s="15"/>
      <c r="E265" s="15"/>
      <c r="F265" s="15"/>
      <c r="G265" s="15"/>
      <c r="H265" s="4"/>
      <c r="I265" s="1"/>
      <c r="J265" s="1"/>
      <c r="K265" s="1"/>
      <c r="L265" s="1"/>
    </row>
    <row r="266" spans="1:12" x14ac:dyDescent="0.2">
      <c r="C266" s="35"/>
      <c r="D266" s="35"/>
      <c r="E266" s="4"/>
      <c r="F266" s="4"/>
      <c r="G266" s="4"/>
      <c r="H266" s="4"/>
      <c r="I266" s="1"/>
      <c r="J266" s="1"/>
      <c r="K266" s="1"/>
      <c r="L266" s="1"/>
    </row>
    <row r="267" spans="1:12" s="5" customFormat="1" x14ac:dyDescent="0.2">
      <c r="A267" s="5" t="s">
        <v>72</v>
      </c>
      <c r="B267" s="17" t="s">
        <v>27</v>
      </c>
      <c r="C267" s="7">
        <v>37252</v>
      </c>
      <c r="D267" s="7">
        <v>37253</v>
      </c>
      <c r="E267" s="7">
        <v>37254</v>
      </c>
      <c r="F267" s="7">
        <v>37255</v>
      </c>
      <c r="G267" s="7">
        <v>37256</v>
      </c>
      <c r="H267" s="7">
        <v>37257</v>
      </c>
      <c r="I267" s="7">
        <v>37258</v>
      </c>
    </row>
    <row r="268" spans="1:12" x14ac:dyDescent="0.2">
      <c r="B268" s="5" t="s">
        <v>4</v>
      </c>
      <c r="C268" s="25">
        <v>0</v>
      </c>
      <c r="D268" s="25">
        <v>0</v>
      </c>
      <c r="E268" s="25">
        <v>0</v>
      </c>
      <c r="F268" s="25">
        <v>0</v>
      </c>
      <c r="G268" s="25">
        <v>0</v>
      </c>
      <c r="H268" s="25">
        <v>0</v>
      </c>
      <c r="I268" s="25">
        <v>0</v>
      </c>
      <c r="J268" s="1"/>
      <c r="K268" s="1"/>
      <c r="L268" s="1"/>
    </row>
    <row r="269" spans="1:12" x14ac:dyDescent="0.2">
      <c r="B269" s="8" t="s">
        <v>6</v>
      </c>
      <c r="C269" s="36">
        <v>0</v>
      </c>
      <c r="D269" s="36">
        <v>0</v>
      </c>
      <c r="E269" s="36">
        <v>0</v>
      </c>
      <c r="F269" s="36">
        <v>0</v>
      </c>
      <c r="G269" s="36">
        <v>0</v>
      </c>
      <c r="H269" s="36">
        <v>0</v>
      </c>
      <c r="I269" s="36">
        <v>0</v>
      </c>
      <c r="J269" s="1"/>
      <c r="K269" s="1"/>
      <c r="L269" s="1"/>
    </row>
    <row r="270" spans="1:12" x14ac:dyDescent="0.2">
      <c r="B270" s="5" t="s">
        <v>5</v>
      </c>
      <c r="C270" s="1">
        <v>62</v>
      </c>
      <c r="D270" s="1">
        <v>62</v>
      </c>
      <c r="E270" s="1">
        <v>62</v>
      </c>
      <c r="F270" s="1">
        <v>62</v>
      </c>
      <c r="G270" s="1">
        <v>62</v>
      </c>
      <c r="H270" s="1">
        <v>62</v>
      </c>
      <c r="I270" s="1">
        <v>62</v>
      </c>
      <c r="J270" s="1"/>
      <c r="K270" s="1"/>
      <c r="L270" s="1"/>
    </row>
    <row r="271" spans="1:12" x14ac:dyDescent="0.2">
      <c r="B271" s="8" t="s">
        <v>6</v>
      </c>
      <c r="C271" s="35">
        <v>68.62</v>
      </c>
      <c r="D271" s="35">
        <v>68.62</v>
      </c>
      <c r="E271" s="35">
        <v>68.62</v>
      </c>
      <c r="F271" s="35">
        <v>68.62</v>
      </c>
      <c r="G271" s="35">
        <v>68.62</v>
      </c>
      <c r="H271" s="35">
        <v>68.62</v>
      </c>
      <c r="I271" s="35">
        <v>68.62</v>
      </c>
      <c r="J271" s="1"/>
      <c r="K271" s="1"/>
      <c r="L271" s="1"/>
    </row>
    <row r="272" spans="1:12" x14ac:dyDescent="0.2">
      <c r="B272" s="9" t="s">
        <v>10</v>
      </c>
      <c r="C272" s="4">
        <f t="shared" ref="C272:H272" si="64">C268-C270</f>
        <v>-62</v>
      </c>
      <c r="D272" s="4">
        <f t="shared" si="64"/>
        <v>-62</v>
      </c>
      <c r="E272" s="4">
        <f t="shared" si="64"/>
        <v>-62</v>
      </c>
      <c r="F272" s="4">
        <f t="shared" si="64"/>
        <v>-62</v>
      </c>
      <c r="G272" s="4">
        <f t="shared" si="64"/>
        <v>-62</v>
      </c>
      <c r="H272" s="4">
        <f t="shared" si="64"/>
        <v>-62</v>
      </c>
      <c r="I272" s="4">
        <f>I268-I270</f>
        <v>-62</v>
      </c>
      <c r="J272" s="1"/>
      <c r="K272" s="1"/>
      <c r="L272" s="1"/>
    </row>
    <row r="273" spans="1:12" x14ac:dyDescent="0.2">
      <c r="B273" s="2" t="s">
        <v>7</v>
      </c>
      <c r="C273" s="36">
        <v>25</v>
      </c>
      <c r="D273" s="36">
        <v>25</v>
      </c>
      <c r="E273" s="36">
        <v>25</v>
      </c>
      <c r="F273" s="36">
        <v>25</v>
      </c>
      <c r="G273" s="36">
        <v>25</v>
      </c>
      <c r="H273" s="36">
        <v>30</v>
      </c>
      <c r="I273" s="36">
        <v>30</v>
      </c>
      <c r="J273" s="1"/>
      <c r="K273" s="1"/>
      <c r="L273" s="1"/>
    </row>
    <row r="274" spans="1:12" x14ac:dyDescent="0.2">
      <c r="B274" s="2"/>
      <c r="C274" s="25"/>
      <c r="D274" s="25"/>
      <c r="E274" s="25"/>
      <c r="F274" s="25"/>
      <c r="G274" s="25"/>
      <c r="H274" s="25"/>
      <c r="I274" s="25"/>
      <c r="J274" s="1"/>
      <c r="K274" s="1"/>
      <c r="L274" s="1"/>
    </row>
    <row r="275" spans="1:12" x14ac:dyDescent="0.2">
      <c r="B275" s="2" t="s">
        <v>9</v>
      </c>
      <c r="C275" s="16">
        <f t="shared" ref="C275:H275" si="65">(C268*C269)*(-1)</f>
        <v>0</v>
      </c>
      <c r="D275" s="16">
        <f t="shared" si="65"/>
        <v>0</v>
      </c>
      <c r="E275" s="16">
        <f t="shared" si="65"/>
        <v>0</v>
      </c>
      <c r="F275" s="16">
        <f t="shared" si="65"/>
        <v>0</v>
      </c>
      <c r="G275" s="16">
        <f t="shared" si="65"/>
        <v>0</v>
      </c>
      <c r="H275" s="16">
        <f t="shared" si="65"/>
        <v>0</v>
      </c>
      <c r="I275" s="16">
        <f>(I268*I269)*(-1)</f>
        <v>0</v>
      </c>
      <c r="J275" s="1"/>
      <c r="K275" s="1"/>
      <c r="L275" s="1"/>
    </row>
    <row r="276" spans="1:12" x14ac:dyDescent="0.2">
      <c r="B276" s="2" t="s">
        <v>8</v>
      </c>
      <c r="C276" s="14">
        <f t="shared" ref="C276:H276" si="66">C270*C271</f>
        <v>4254.4400000000005</v>
      </c>
      <c r="D276" s="14">
        <f t="shared" si="66"/>
        <v>4254.4400000000005</v>
      </c>
      <c r="E276" s="14">
        <f t="shared" si="66"/>
        <v>4254.4400000000005</v>
      </c>
      <c r="F276" s="14">
        <f t="shared" si="66"/>
        <v>4254.4400000000005</v>
      </c>
      <c r="G276" s="14">
        <f t="shared" si="66"/>
        <v>4254.4400000000005</v>
      </c>
      <c r="H276" s="14">
        <f t="shared" si="66"/>
        <v>4254.4400000000005</v>
      </c>
      <c r="I276" s="14">
        <f>I270*I271</f>
        <v>4254.4400000000005</v>
      </c>
      <c r="J276" s="1"/>
      <c r="K276" s="1"/>
      <c r="L276" s="1"/>
    </row>
    <row r="277" spans="1:12" x14ac:dyDescent="0.2">
      <c r="B277" s="9" t="s">
        <v>12</v>
      </c>
      <c r="C277" s="14">
        <f t="shared" ref="C277:H277" si="67">SUM(C275:C276)</f>
        <v>4254.4400000000005</v>
      </c>
      <c r="D277" s="14">
        <f t="shared" si="67"/>
        <v>4254.4400000000005</v>
      </c>
      <c r="E277" s="14">
        <f t="shared" si="67"/>
        <v>4254.4400000000005</v>
      </c>
      <c r="F277" s="14">
        <f t="shared" si="67"/>
        <v>4254.4400000000005</v>
      </c>
      <c r="G277" s="14">
        <f t="shared" si="67"/>
        <v>4254.4400000000005</v>
      </c>
      <c r="H277" s="14">
        <f t="shared" si="67"/>
        <v>4254.4400000000005</v>
      </c>
      <c r="I277" s="14">
        <f>SUM(I275:I276)</f>
        <v>4254.4400000000005</v>
      </c>
      <c r="J277" s="1"/>
      <c r="K277" s="1"/>
      <c r="L277" s="1"/>
    </row>
    <row r="278" spans="1:12" x14ac:dyDescent="0.2">
      <c r="A278" s="10"/>
      <c r="B278" s="1" t="s">
        <v>13</v>
      </c>
      <c r="C278" s="16">
        <f t="shared" ref="C278:H278" si="68">C272*C273</f>
        <v>-1550</v>
      </c>
      <c r="D278" s="16">
        <f t="shared" si="68"/>
        <v>-1550</v>
      </c>
      <c r="E278" s="16">
        <f t="shared" si="68"/>
        <v>-1550</v>
      </c>
      <c r="F278" s="16">
        <f t="shared" si="68"/>
        <v>-1550</v>
      </c>
      <c r="G278" s="16">
        <f t="shared" si="68"/>
        <v>-1550</v>
      </c>
      <c r="H278" s="16">
        <f t="shared" si="68"/>
        <v>-1860</v>
      </c>
      <c r="I278" s="16">
        <f>I272*I273</f>
        <v>-1860</v>
      </c>
      <c r="J278" s="1"/>
      <c r="K278" s="1"/>
      <c r="L278" s="1"/>
    </row>
    <row r="279" spans="1:12" x14ac:dyDescent="0.2">
      <c r="A279" s="11"/>
      <c r="F279" s="1"/>
      <c r="H279" s="1"/>
      <c r="I279" s="1"/>
      <c r="J279" s="1"/>
      <c r="K279" s="1"/>
      <c r="L279" s="1"/>
    </row>
    <row r="280" spans="1:12" s="5" customFormat="1" x14ac:dyDescent="0.2">
      <c r="A280" s="10"/>
      <c r="B280" s="5" t="s">
        <v>11</v>
      </c>
      <c r="C280" s="15">
        <f t="shared" ref="C280:H280" si="69">SUM(C277:C278)</f>
        <v>2704.4400000000005</v>
      </c>
      <c r="D280" s="15">
        <f t="shared" si="69"/>
        <v>2704.4400000000005</v>
      </c>
      <c r="E280" s="15">
        <f t="shared" si="69"/>
        <v>2704.4400000000005</v>
      </c>
      <c r="F280" s="15">
        <f t="shared" si="69"/>
        <v>2704.4400000000005</v>
      </c>
      <c r="G280" s="15">
        <f t="shared" si="69"/>
        <v>2704.4400000000005</v>
      </c>
      <c r="H280" s="15">
        <f t="shared" si="69"/>
        <v>2394.4400000000005</v>
      </c>
      <c r="I280" s="15">
        <f>SUM(I277:I278)</f>
        <v>2394.4400000000005</v>
      </c>
    </row>
    <row r="281" spans="1:12" x14ac:dyDescent="0.2">
      <c r="A281" s="12"/>
      <c r="B281" s="5" t="s">
        <v>30</v>
      </c>
      <c r="C281" s="15">
        <f t="shared" ref="C281:H281" si="70">C280*16</f>
        <v>43271.040000000008</v>
      </c>
      <c r="D281" s="15">
        <f t="shared" si="70"/>
        <v>43271.040000000008</v>
      </c>
      <c r="E281" s="15">
        <f t="shared" si="70"/>
        <v>43271.040000000008</v>
      </c>
      <c r="F281" s="15">
        <f t="shared" si="70"/>
        <v>43271.040000000008</v>
      </c>
      <c r="G281" s="15">
        <f t="shared" si="70"/>
        <v>43271.040000000008</v>
      </c>
      <c r="H281" s="15">
        <f t="shared" si="70"/>
        <v>38311.040000000008</v>
      </c>
      <c r="I281" s="15">
        <f>I280*16</f>
        <v>38311.040000000008</v>
      </c>
      <c r="J281" s="1"/>
      <c r="K281" s="1"/>
      <c r="L281" s="1"/>
    </row>
    <row r="282" spans="1:12" x14ac:dyDescent="0.2">
      <c r="C282" s="35"/>
      <c r="D282" s="35"/>
      <c r="E282" s="4"/>
      <c r="F282" s="4"/>
      <c r="G282" s="4"/>
      <c r="H282" s="4"/>
      <c r="I282" s="1"/>
      <c r="J282" s="1"/>
      <c r="K282" s="1"/>
      <c r="L282" s="1"/>
    </row>
    <row r="284" spans="1:12" x14ac:dyDescent="0.2">
      <c r="B284" s="9" t="s">
        <v>76</v>
      </c>
      <c r="C284" s="46">
        <f>SUM(C272,C255,C238,C185,C168)</f>
        <v>-1007</v>
      </c>
      <c r="D284" s="46">
        <f t="shared" ref="D284:I284" si="71">SUM(D272,D255,D238,D185,D168)</f>
        <v>-1007</v>
      </c>
      <c r="E284" s="46">
        <f t="shared" si="71"/>
        <v>-1007</v>
      </c>
      <c r="F284" s="46">
        <f t="shared" si="71"/>
        <v>-1007</v>
      </c>
      <c r="G284" s="46">
        <f t="shared" si="71"/>
        <v>-1007</v>
      </c>
      <c r="H284" s="46">
        <f t="shared" si="71"/>
        <v>-1382</v>
      </c>
      <c r="I284" s="46">
        <f t="shared" si="71"/>
        <v>-1382</v>
      </c>
    </row>
  </sheetData>
  <mergeCells count="1">
    <mergeCell ref="A161:L161"/>
  </mergeCells>
  <phoneticPr fontId="0" type="noConversion"/>
  <conditionalFormatting sqref="H17:I18 H31:I32">
    <cfRule type="cellIs" dxfId="1" priority="1" stopIfTrue="1" operator="lessThan">
      <formula>0</formula>
    </cfRule>
  </conditionalFormatting>
  <pageMargins left="0.75" right="0.75" top="1" bottom="1" header="0.5" footer="0.5"/>
  <pageSetup scale="48" fitToHeight="6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1"/>
  <sheetViews>
    <sheetView tabSelected="1" zoomScale="80" workbookViewId="0">
      <selection activeCell="L15" sqref="L15"/>
    </sheetView>
  </sheetViews>
  <sheetFormatPr defaultRowHeight="12.75" x14ac:dyDescent="0.2"/>
  <cols>
    <col min="1" max="1" width="10.5703125" bestFit="1" customWidth="1"/>
  </cols>
  <sheetData>
    <row r="2" spans="1:13" x14ac:dyDescent="0.2">
      <c r="A2" s="44" t="s">
        <v>74</v>
      </c>
    </row>
    <row r="4" spans="1:13" x14ac:dyDescent="0.2">
      <c r="A4" s="44" t="s">
        <v>29</v>
      </c>
      <c r="B4" s="7">
        <v>37253</v>
      </c>
      <c r="C4" s="7">
        <v>37254</v>
      </c>
      <c r="D4" s="7">
        <v>37255</v>
      </c>
      <c r="E4" s="7">
        <v>37256</v>
      </c>
      <c r="F4" s="7"/>
      <c r="G4" s="7">
        <v>37257</v>
      </c>
      <c r="H4" s="7">
        <v>37258</v>
      </c>
      <c r="I4" s="7">
        <v>37259</v>
      </c>
      <c r="J4" s="7">
        <v>37260</v>
      </c>
      <c r="K4" s="7">
        <v>37261</v>
      </c>
      <c r="L4" s="7">
        <v>37262</v>
      </c>
      <c r="M4" s="7">
        <v>37263</v>
      </c>
    </row>
    <row r="5" spans="1:13" x14ac:dyDescent="0.2">
      <c r="A5" t="s">
        <v>62</v>
      </c>
      <c r="B5">
        <v>-1350</v>
      </c>
      <c r="C5">
        <v>-300</v>
      </c>
      <c r="D5">
        <v>-300</v>
      </c>
      <c r="E5">
        <v>-1350</v>
      </c>
      <c r="G5">
        <v>50</v>
      </c>
      <c r="H5">
        <v>300</v>
      </c>
      <c r="I5">
        <v>300</v>
      </c>
      <c r="J5">
        <v>300</v>
      </c>
      <c r="K5">
        <v>50</v>
      </c>
      <c r="L5">
        <v>50</v>
      </c>
      <c r="M5">
        <v>300</v>
      </c>
    </row>
    <row r="6" spans="1:13" x14ac:dyDescent="0.2">
      <c r="A6" t="s">
        <v>63</v>
      </c>
      <c r="B6">
        <v>-200</v>
      </c>
      <c r="C6">
        <v>-50</v>
      </c>
      <c r="D6">
        <v>-50</v>
      </c>
      <c r="E6">
        <v>-200</v>
      </c>
      <c r="G6">
        <v>0</v>
      </c>
      <c r="H6">
        <v>-50</v>
      </c>
      <c r="I6">
        <v>-50</v>
      </c>
      <c r="J6">
        <v>-50</v>
      </c>
      <c r="K6">
        <v>0</v>
      </c>
      <c r="L6">
        <v>0</v>
      </c>
      <c r="M6">
        <v>-50</v>
      </c>
    </row>
    <row r="7" spans="1:13" x14ac:dyDescent="0.2">
      <c r="A7" t="s">
        <v>64</v>
      </c>
      <c r="B7">
        <v>-1300</v>
      </c>
      <c r="C7">
        <v>0</v>
      </c>
      <c r="D7">
        <v>0</v>
      </c>
      <c r="E7">
        <v>-1300</v>
      </c>
      <c r="G7">
        <v>-100</v>
      </c>
      <c r="H7">
        <v>-1150</v>
      </c>
      <c r="I7">
        <v>-1150</v>
      </c>
      <c r="J7">
        <v>-1150</v>
      </c>
      <c r="K7">
        <v>-100</v>
      </c>
      <c r="L7">
        <v>-100</v>
      </c>
      <c r="M7">
        <v>-1150</v>
      </c>
    </row>
    <row r="8" spans="1:13" x14ac:dyDescent="0.2">
      <c r="A8" t="s">
        <v>65</v>
      </c>
      <c r="B8">
        <v>0</v>
      </c>
      <c r="C8">
        <v>0</v>
      </c>
      <c r="D8">
        <v>0</v>
      </c>
      <c r="E8">
        <v>0</v>
      </c>
      <c r="G8">
        <v>0</v>
      </c>
      <c r="H8">
        <v>-100</v>
      </c>
      <c r="I8">
        <v>-100</v>
      </c>
      <c r="J8">
        <v>-100</v>
      </c>
      <c r="K8">
        <v>0</v>
      </c>
      <c r="L8">
        <v>0</v>
      </c>
      <c r="M8">
        <v>-100</v>
      </c>
    </row>
    <row r="9" spans="1:13" x14ac:dyDescent="0.2">
      <c r="A9" t="s">
        <v>66</v>
      </c>
      <c r="B9">
        <v>150</v>
      </c>
      <c r="C9">
        <v>0</v>
      </c>
      <c r="D9">
        <v>0</v>
      </c>
      <c r="E9">
        <v>150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t="s">
        <v>67</v>
      </c>
      <c r="B10">
        <v>-50</v>
      </c>
      <c r="C10">
        <v>0</v>
      </c>
      <c r="D10">
        <v>0</v>
      </c>
      <c r="E10">
        <v>-50</v>
      </c>
    </row>
    <row r="11" spans="1:13" x14ac:dyDescent="0.2">
      <c r="A11" t="s">
        <v>68</v>
      </c>
      <c r="B11">
        <v>-1111.5</v>
      </c>
      <c r="C11">
        <v>25</v>
      </c>
      <c r="D11">
        <v>25</v>
      </c>
      <c r="E11">
        <v>-1111.5</v>
      </c>
      <c r="G11">
        <v>-1115</v>
      </c>
      <c r="H11">
        <v>-1240</v>
      </c>
      <c r="I11">
        <v>-1240</v>
      </c>
      <c r="J11">
        <v>-1240</v>
      </c>
      <c r="K11">
        <v>-1115</v>
      </c>
      <c r="L11">
        <v>-1115</v>
      </c>
      <c r="M11">
        <v>-1240</v>
      </c>
    </row>
    <row r="12" spans="1:13" x14ac:dyDescent="0.2">
      <c r="A12" t="s">
        <v>75</v>
      </c>
      <c r="G12">
        <v>-60</v>
      </c>
      <c r="H12">
        <v>0</v>
      </c>
      <c r="I12">
        <v>0</v>
      </c>
      <c r="J12">
        <v>0</v>
      </c>
      <c r="K12">
        <v>-60</v>
      </c>
      <c r="L12">
        <v>-60</v>
      </c>
      <c r="M12">
        <v>0</v>
      </c>
    </row>
    <row r="14" spans="1:13" x14ac:dyDescent="0.2">
      <c r="A14" s="44" t="s">
        <v>28</v>
      </c>
    </row>
    <row r="15" spans="1:13" x14ac:dyDescent="0.2">
      <c r="A15" t="s">
        <v>62</v>
      </c>
      <c r="B15">
        <v>-300</v>
      </c>
      <c r="C15">
        <v>-300</v>
      </c>
      <c r="D15">
        <v>-300</v>
      </c>
      <c r="E15">
        <v>-300</v>
      </c>
      <c r="G15">
        <v>50</v>
      </c>
      <c r="H15">
        <v>50</v>
      </c>
      <c r="I15">
        <v>50</v>
      </c>
      <c r="J15">
        <v>50</v>
      </c>
      <c r="K15">
        <v>50</v>
      </c>
      <c r="L15">
        <v>50</v>
      </c>
      <c r="M15">
        <v>50</v>
      </c>
    </row>
    <row r="16" spans="1:13" x14ac:dyDescent="0.2">
      <c r="A16" t="s">
        <v>63</v>
      </c>
      <c r="B16">
        <v>-50</v>
      </c>
      <c r="C16">
        <v>-50</v>
      </c>
      <c r="D16">
        <v>-50</v>
      </c>
      <c r="E16">
        <v>-50</v>
      </c>
    </row>
    <row r="17" spans="1:13" x14ac:dyDescent="0.2">
      <c r="A17" t="s">
        <v>64</v>
      </c>
      <c r="B17">
        <v>50</v>
      </c>
      <c r="C17">
        <v>50</v>
      </c>
      <c r="D17">
        <v>50</v>
      </c>
      <c r="E17">
        <v>50</v>
      </c>
      <c r="G17">
        <v>-100</v>
      </c>
      <c r="H17">
        <v>-100</v>
      </c>
      <c r="I17">
        <v>-100</v>
      </c>
      <c r="J17">
        <v>-100</v>
      </c>
      <c r="K17">
        <v>-100</v>
      </c>
      <c r="L17">
        <v>-100</v>
      </c>
      <c r="M17">
        <v>-100</v>
      </c>
    </row>
    <row r="18" spans="1:13" x14ac:dyDescent="0.2">
      <c r="A18" t="s">
        <v>65</v>
      </c>
      <c r="B18">
        <v>0</v>
      </c>
      <c r="C18">
        <v>0</v>
      </c>
      <c r="D18">
        <v>0</v>
      </c>
      <c r="E18">
        <v>0</v>
      </c>
    </row>
    <row r="19" spans="1:13" x14ac:dyDescent="0.2">
      <c r="A19" t="s">
        <v>66</v>
      </c>
      <c r="B19">
        <v>0</v>
      </c>
      <c r="C19">
        <v>0</v>
      </c>
      <c r="D19">
        <v>0</v>
      </c>
      <c r="E19">
        <v>0</v>
      </c>
    </row>
    <row r="20" spans="1:13" x14ac:dyDescent="0.2">
      <c r="A20" t="s">
        <v>67</v>
      </c>
      <c r="B20">
        <v>0</v>
      </c>
      <c r="C20">
        <v>0</v>
      </c>
      <c r="D20">
        <v>0</v>
      </c>
      <c r="E20">
        <v>0</v>
      </c>
    </row>
    <row r="21" spans="1:13" x14ac:dyDescent="0.2">
      <c r="A21" t="s">
        <v>68</v>
      </c>
      <c r="B21">
        <v>25</v>
      </c>
      <c r="C21">
        <v>25</v>
      </c>
      <c r="D21">
        <v>25</v>
      </c>
      <c r="E21">
        <v>25</v>
      </c>
      <c r="G21">
        <v>-75</v>
      </c>
      <c r="H21">
        <v>-75</v>
      </c>
      <c r="I21">
        <v>-75</v>
      </c>
      <c r="J21">
        <v>-75</v>
      </c>
      <c r="K21">
        <v>-75</v>
      </c>
      <c r="L21">
        <v>-75</v>
      </c>
      <c r="M21">
        <v>-75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636"/>
  <sheetViews>
    <sheetView zoomScale="80" workbookViewId="0">
      <selection activeCell="G485" sqref="G485"/>
    </sheetView>
  </sheetViews>
  <sheetFormatPr defaultRowHeight="12.75" x14ac:dyDescent="0.2"/>
  <cols>
    <col min="1" max="1" width="9.42578125" style="5" bestFit="1" customWidth="1"/>
    <col min="2" max="2" width="34" style="1" bestFit="1" customWidth="1"/>
    <col min="3" max="3" width="13.42578125" style="1" bestFit="1" customWidth="1"/>
    <col min="4" max="4" width="13" style="1" bestFit="1" customWidth="1"/>
    <col min="5" max="5" width="13.42578125" style="35" bestFit="1" customWidth="1"/>
    <col min="6" max="6" width="13.42578125" style="1" bestFit="1" customWidth="1"/>
    <col min="7" max="7" width="13.42578125" style="35" bestFit="1" customWidth="1"/>
    <col min="8" max="9" width="13" style="4" bestFit="1" customWidth="1"/>
    <col min="10" max="10" width="13.42578125" style="4" bestFit="1" customWidth="1"/>
    <col min="11" max="11" width="15.140625" style="4" bestFit="1" customWidth="1"/>
    <col min="12" max="12" width="11.7109375" style="1" bestFit="1" customWidth="1"/>
    <col min="13" max="13" width="10.5703125" style="1" bestFit="1" customWidth="1"/>
    <col min="14" max="16384" width="9.140625" style="1"/>
  </cols>
  <sheetData>
    <row r="1" spans="1:11" ht="13.5" thickBot="1" x14ac:dyDescent="0.25">
      <c r="K1" s="35"/>
    </row>
    <row r="2" spans="1:11" ht="20.25" thickBot="1" x14ac:dyDescent="0.35">
      <c r="A2" s="63" t="s">
        <v>29</v>
      </c>
      <c r="B2" s="64"/>
      <c r="C2" s="64"/>
      <c r="D2" s="64"/>
      <c r="E2" s="64"/>
      <c r="F2" s="65"/>
      <c r="G2" s="42"/>
      <c r="H2" s="42"/>
      <c r="I2" s="42"/>
      <c r="J2" s="42"/>
      <c r="K2" s="42"/>
    </row>
    <row r="3" spans="1:11" x14ac:dyDescent="0.2">
      <c r="K3" s="35"/>
    </row>
    <row r="4" spans="1:11" s="5" customFormat="1" x14ac:dyDescent="0.2">
      <c r="A4" s="5" t="s">
        <v>0</v>
      </c>
      <c r="B4" s="17" t="s">
        <v>17</v>
      </c>
      <c r="C4" s="7">
        <v>37253</v>
      </c>
      <c r="D4" s="7">
        <v>37254</v>
      </c>
      <c r="E4" s="7">
        <v>37255</v>
      </c>
      <c r="F4" s="7">
        <v>37256</v>
      </c>
      <c r="G4" s="9"/>
      <c r="H4" s="9"/>
    </row>
    <row r="5" spans="1:11" x14ac:dyDescent="0.2">
      <c r="B5" s="5" t="s">
        <v>4</v>
      </c>
      <c r="C5" s="1">
        <v>1050</v>
      </c>
      <c r="D5" s="1">
        <v>50</v>
      </c>
      <c r="E5" s="1">
        <v>50</v>
      </c>
      <c r="F5" s="1">
        <v>1050</v>
      </c>
      <c r="G5" s="4"/>
      <c r="I5" s="1"/>
      <c r="J5" s="1"/>
      <c r="K5" s="1"/>
    </row>
    <row r="6" spans="1:11" x14ac:dyDescent="0.2">
      <c r="B6" s="8" t="s">
        <v>6</v>
      </c>
      <c r="C6" s="35">
        <v>36.450000000000003</v>
      </c>
      <c r="D6" s="35">
        <v>22</v>
      </c>
      <c r="E6" s="35">
        <v>22</v>
      </c>
      <c r="F6" s="35">
        <v>36.450000000000003</v>
      </c>
      <c r="G6" s="4"/>
      <c r="I6" s="1"/>
      <c r="J6" s="1"/>
      <c r="K6" s="1"/>
    </row>
    <row r="7" spans="1:11" x14ac:dyDescent="0.2">
      <c r="B7" s="5" t="s">
        <v>5</v>
      </c>
      <c r="C7" s="1">
        <v>2250</v>
      </c>
      <c r="D7" s="1">
        <v>150</v>
      </c>
      <c r="E7" s="1">
        <v>150</v>
      </c>
      <c r="F7" s="1">
        <v>2250</v>
      </c>
      <c r="G7" s="4"/>
      <c r="I7" s="1"/>
      <c r="J7" s="1"/>
      <c r="K7" s="1"/>
    </row>
    <row r="8" spans="1:11" x14ac:dyDescent="0.2">
      <c r="B8" s="8" t="s">
        <v>6</v>
      </c>
      <c r="C8" s="35">
        <v>33.78</v>
      </c>
      <c r="D8" s="35">
        <v>21.25</v>
      </c>
      <c r="E8" s="35">
        <v>21.25</v>
      </c>
      <c r="F8" s="35">
        <v>33.78</v>
      </c>
      <c r="G8" s="4"/>
      <c r="I8" s="1"/>
      <c r="J8" s="1"/>
      <c r="K8" s="1"/>
    </row>
    <row r="9" spans="1:11" x14ac:dyDescent="0.2">
      <c r="B9" s="9" t="s">
        <v>10</v>
      </c>
      <c r="C9" s="4">
        <f>C5-C7</f>
        <v>-1200</v>
      </c>
      <c r="D9" s="4">
        <f>D5-D7</f>
        <v>-100</v>
      </c>
      <c r="E9" s="4">
        <f>E5-E7</f>
        <v>-100</v>
      </c>
      <c r="F9" s="4">
        <f>F5-F7</f>
        <v>-1200</v>
      </c>
      <c r="G9" s="4"/>
      <c r="I9" s="1"/>
      <c r="J9" s="1"/>
      <c r="K9" s="1"/>
    </row>
    <row r="10" spans="1:11" x14ac:dyDescent="0.2">
      <c r="B10" s="2" t="s">
        <v>7</v>
      </c>
      <c r="C10" s="36">
        <v>25.75</v>
      </c>
      <c r="D10" s="36">
        <v>20</v>
      </c>
      <c r="E10" s="36">
        <v>20</v>
      </c>
      <c r="F10" s="36">
        <v>25.75</v>
      </c>
      <c r="G10" s="4"/>
      <c r="I10" s="1"/>
      <c r="J10" s="1"/>
      <c r="K10" s="1"/>
    </row>
    <row r="11" spans="1:11" x14ac:dyDescent="0.2">
      <c r="B11" s="2"/>
      <c r="D11" s="35"/>
      <c r="E11" s="4"/>
      <c r="F11" s="4"/>
      <c r="G11" s="4"/>
      <c r="I11" s="1"/>
      <c r="J11" s="1"/>
      <c r="K11" s="1"/>
    </row>
    <row r="12" spans="1:11" x14ac:dyDescent="0.2">
      <c r="B12" s="2" t="s">
        <v>9</v>
      </c>
      <c r="C12" s="16">
        <f>(C5*C6)*(-1)</f>
        <v>-38272.5</v>
      </c>
      <c r="D12" s="16">
        <f>(D5*D6)*(-1)</f>
        <v>-1100</v>
      </c>
      <c r="E12" s="16">
        <f>(E5*E6)*(-1)</f>
        <v>-1100</v>
      </c>
      <c r="F12" s="16">
        <f>(F5*F6)*(-1)</f>
        <v>-38272.5</v>
      </c>
      <c r="G12" s="4"/>
      <c r="I12" s="1"/>
      <c r="J12" s="1"/>
      <c r="K12" s="1"/>
    </row>
    <row r="13" spans="1:11" x14ac:dyDescent="0.2">
      <c r="B13" s="2" t="s">
        <v>8</v>
      </c>
      <c r="C13" s="14">
        <f>C7*C8</f>
        <v>76005</v>
      </c>
      <c r="D13" s="14">
        <f>D7*D8</f>
        <v>3187.5</v>
      </c>
      <c r="E13" s="14">
        <f>E7*E8</f>
        <v>3187.5</v>
      </c>
      <c r="F13" s="14">
        <f>F7*F8</f>
        <v>76005</v>
      </c>
      <c r="G13" s="4"/>
      <c r="I13" s="1"/>
      <c r="J13" s="1"/>
      <c r="K13" s="1"/>
    </row>
    <row r="14" spans="1:11" x14ac:dyDescent="0.2">
      <c r="B14" s="9" t="s">
        <v>12</v>
      </c>
      <c r="C14" s="14">
        <f>SUM(C12:C13)</f>
        <v>37732.5</v>
      </c>
      <c r="D14" s="14">
        <f>SUM(D12:D13)</f>
        <v>2087.5</v>
      </c>
      <c r="E14" s="14">
        <f>SUM(E12:E13)</f>
        <v>2087.5</v>
      </c>
      <c r="F14" s="14">
        <f>SUM(F12:F13)</f>
        <v>37732.5</v>
      </c>
      <c r="G14" s="4"/>
      <c r="I14" s="1"/>
      <c r="J14" s="1"/>
      <c r="K14" s="1"/>
    </row>
    <row r="15" spans="1:11" x14ac:dyDescent="0.2">
      <c r="A15" s="10"/>
      <c r="B15" s="1" t="s">
        <v>13</v>
      </c>
      <c r="C15" s="16">
        <f>C9*C10</f>
        <v>-30900</v>
      </c>
      <c r="D15" s="16">
        <f>D9*D10</f>
        <v>-2000</v>
      </c>
      <c r="E15" s="16">
        <f>E9*E10</f>
        <v>-2000</v>
      </c>
      <c r="F15" s="16">
        <f>F9*F10</f>
        <v>-30900</v>
      </c>
      <c r="G15" s="4"/>
      <c r="H15" s="1"/>
      <c r="I15" s="1"/>
      <c r="J15" s="1"/>
      <c r="K15" s="1"/>
    </row>
    <row r="16" spans="1:11" x14ac:dyDescent="0.2">
      <c r="A16" s="11"/>
      <c r="C16" s="35"/>
      <c r="D16" s="4"/>
      <c r="E16" s="4"/>
      <c r="F16" s="4"/>
      <c r="G16" s="4"/>
      <c r="H16" s="1"/>
      <c r="I16" s="1"/>
      <c r="J16" s="1"/>
      <c r="K16" s="1"/>
    </row>
    <row r="17" spans="1:11" s="5" customFormat="1" x14ac:dyDescent="0.2">
      <c r="A17" s="10"/>
      <c r="B17" s="5" t="s">
        <v>11</v>
      </c>
      <c r="C17" s="15">
        <f>SUM(C14:C15)</f>
        <v>6832.5</v>
      </c>
      <c r="D17" s="15">
        <f>SUM(D14:D15)</f>
        <v>87.5</v>
      </c>
      <c r="E17" s="15">
        <f>SUM(E14:E15)</f>
        <v>87.5</v>
      </c>
      <c r="F17" s="15">
        <f>SUM(F14:F15)</f>
        <v>6832.5</v>
      </c>
      <c r="G17" s="9"/>
    </row>
    <row r="18" spans="1:11" x14ac:dyDescent="0.2">
      <c r="A18" s="12"/>
      <c r="B18" s="5" t="s">
        <v>30</v>
      </c>
      <c r="C18" s="15">
        <f>C17*16</f>
        <v>109320</v>
      </c>
      <c r="D18" s="15">
        <f>D17*16</f>
        <v>1400</v>
      </c>
      <c r="E18" s="15">
        <f>E17*16</f>
        <v>1400</v>
      </c>
      <c r="F18" s="15">
        <f>F17*16</f>
        <v>109320</v>
      </c>
      <c r="G18" s="35">
        <f>SUM(C18:F18)</f>
        <v>221440</v>
      </c>
      <c r="H18" s="1"/>
      <c r="I18" s="1"/>
      <c r="J18" s="1"/>
      <c r="K18" s="1"/>
    </row>
    <row r="19" spans="1:11" x14ac:dyDescent="0.2">
      <c r="A19" s="10"/>
      <c r="C19" s="35"/>
      <c r="D19" s="4"/>
      <c r="E19" s="4"/>
      <c r="F19" s="4"/>
      <c r="G19" s="4"/>
      <c r="H19" s="1"/>
      <c r="I19" s="1"/>
      <c r="J19" s="1"/>
      <c r="K19" s="1"/>
    </row>
    <row r="20" spans="1:11" x14ac:dyDescent="0.2">
      <c r="A20" s="10"/>
      <c r="C20" s="35"/>
      <c r="D20" s="4"/>
      <c r="E20" s="4"/>
      <c r="F20" s="4"/>
      <c r="G20" s="4"/>
      <c r="H20" s="1"/>
      <c r="I20" s="1"/>
      <c r="J20" s="1"/>
      <c r="K20" s="1"/>
    </row>
    <row r="21" spans="1:11" s="5" customFormat="1" x14ac:dyDescent="0.2">
      <c r="A21" s="5" t="s">
        <v>1</v>
      </c>
      <c r="B21" s="17" t="s">
        <v>17</v>
      </c>
      <c r="C21" s="7">
        <v>37253</v>
      </c>
      <c r="D21" s="7">
        <v>37254</v>
      </c>
      <c r="E21" s="7">
        <v>37255</v>
      </c>
      <c r="F21" s="7">
        <v>37256</v>
      </c>
      <c r="G21" s="9"/>
      <c r="H21" s="9"/>
    </row>
    <row r="22" spans="1:11" x14ac:dyDescent="0.2">
      <c r="B22" s="5" t="s">
        <v>4</v>
      </c>
      <c r="C22" s="1">
        <v>450</v>
      </c>
      <c r="D22" s="18"/>
      <c r="E22" s="18"/>
      <c r="F22" s="1">
        <v>450</v>
      </c>
      <c r="G22" s="4"/>
      <c r="I22" s="1"/>
      <c r="J22" s="1"/>
      <c r="K22" s="1"/>
    </row>
    <row r="23" spans="1:11" x14ac:dyDescent="0.2">
      <c r="B23" s="8" t="s">
        <v>6</v>
      </c>
      <c r="C23" s="35">
        <v>31.58</v>
      </c>
      <c r="D23" s="37"/>
      <c r="E23" s="37"/>
      <c r="F23" s="35">
        <v>31.58</v>
      </c>
      <c r="G23" s="4"/>
      <c r="I23" s="1"/>
      <c r="J23" s="1"/>
      <c r="K23" s="1"/>
    </row>
    <row r="24" spans="1:11" x14ac:dyDescent="0.2">
      <c r="B24" s="5" t="s">
        <v>5</v>
      </c>
      <c r="C24" s="1">
        <v>550</v>
      </c>
      <c r="D24" s="18"/>
      <c r="E24" s="18"/>
      <c r="F24" s="1">
        <v>550</v>
      </c>
      <c r="G24" s="4"/>
      <c r="I24" s="1"/>
      <c r="J24" s="1"/>
      <c r="K24" s="1"/>
    </row>
    <row r="25" spans="1:11" x14ac:dyDescent="0.2">
      <c r="B25" s="8" t="s">
        <v>6</v>
      </c>
      <c r="C25" s="35">
        <v>36.89</v>
      </c>
      <c r="D25" s="37"/>
      <c r="E25" s="37"/>
      <c r="F25" s="35">
        <v>36.89</v>
      </c>
      <c r="G25" s="4"/>
      <c r="I25" s="1"/>
      <c r="J25" s="1"/>
      <c r="K25" s="1"/>
    </row>
    <row r="26" spans="1:11" x14ac:dyDescent="0.2">
      <c r="B26" s="9" t="s">
        <v>10</v>
      </c>
      <c r="C26" s="4">
        <f>C22-C24</f>
        <v>-100</v>
      </c>
      <c r="D26" s="20"/>
      <c r="E26" s="20"/>
      <c r="F26" s="4">
        <f>F22-F24</f>
        <v>-100</v>
      </c>
      <c r="G26" s="4"/>
      <c r="I26" s="1"/>
      <c r="J26" s="1"/>
      <c r="K26" s="1"/>
    </row>
    <row r="27" spans="1:11" x14ac:dyDescent="0.2">
      <c r="B27" s="2" t="s">
        <v>7</v>
      </c>
      <c r="C27" s="36">
        <v>25.75</v>
      </c>
      <c r="D27" s="37"/>
      <c r="E27" s="37"/>
      <c r="F27" s="36">
        <v>25.75</v>
      </c>
      <c r="G27" s="4"/>
      <c r="I27" s="1"/>
      <c r="J27" s="1"/>
      <c r="K27" s="1"/>
    </row>
    <row r="28" spans="1:11" x14ac:dyDescent="0.2">
      <c r="B28" s="2"/>
      <c r="D28" s="37"/>
      <c r="E28" s="20"/>
      <c r="F28" s="4"/>
      <c r="G28" s="4"/>
      <c r="I28" s="1"/>
      <c r="J28" s="1"/>
      <c r="K28" s="1"/>
    </row>
    <row r="29" spans="1:11" x14ac:dyDescent="0.2">
      <c r="B29" s="2" t="s">
        <v>9</v>
      </c>
      <c r="C29" s="16">
        <f>(C22*C23)*(-1)</f>
        <v>-14211</v>
      </c>
      <c r="D29" s="21"/>
      <c r="E29" s="21"/>
      <c r="F29" s="16">
        <f>(F22*F23)*(-1)</f>
        <v>-14211</v>
      </c>
      <c r="G29" s="4"/>
      <c r="I29" s="1"/>
      <c r="J29" s="1"/>
      <c r="K29" s="1"/>
    </row>
    <row r="30" spans="1:11" x14ac:dyDescent="0.2">
      <c r="B30" s="2" t="s">
        <v>8</v>
      </c>
      <c r="C30" s="14">
        <f>C24*C25</f>
        <v>20289.5</v>
      </c>
      <c r="D30" s="22"/>
      <c r="E30" s="22"/>
      <c r="F30" s="14">
        <f>F24*F25</f>
        <v>20289.5</v>
      </c>
      <c r="G30" s="4"/>
      <c r="I30" s="1"/>
      <c r="J30" s="1"/>
      <c r="K30" s="1"/>
    </row>
    <row r="31" spans="1:11" x14ac:dyDescent="0.2">
      <c r="B31" s="9" t="s">
        <v>12</v>
      </c>
      <c r="C31" s="14">
        <f>SUM(C29:C30)</f>
        <v>6078.5</v>
      </c>
      <c r="D31" s="22"/>
      <c r="E31" s="22"/>
      <c r="F31" s="14">
        <f>SUM(F29:F30)</f>
        <v>6078.5</v>
      </c>
      <c r="G31" s="4"/>
      <c r="I31" s="1"/>
      <c r="J31" s="1"/>
      <c r="K31" s="1"/>
    </row>
    <row r="32" spans="1:11" x14ac:dyDescent="0.2">
      <c r="A32" s="10"/>
      <c r="B32" s="1" t="s">
        <v>13</v>
      </c>
      <c r="C32" s="16">
        <f>C26*C27</f>
        <v>-2575</v>
      </c>
      <c r="D32" s="21"/>
      <c r="E32" s="21"/>
      <c r="F32" s="16">
        <f>F26*F27</f>
        <v>-2575</v>
      </c>
      <c r="G32" s="4"/>
      <c r="H32" s="1"/>
      <c r="I32" s="1"/>
      <c r="J32" s="1"/>
      <c r="K32" s="1"/>
    </row>
    <row r="33" spans="1:11" x14ac:dyDescent="0.2">
      <c r="A33" s="11"/>
      <c r="D33" s="18"/>
      <c r="E33" s="18"/>
      <c r="G33" s="4"/>
      <c r="H33" s="1"/>
      <c r="I33" s="1"/>
      <c r="J33" s="1"/>
      <c r="K33" s="1"/>
    </row>
    <row r="34" spans="1:11" s="5" customFormat="1" x14ac:dyDescent="0.2">
      <c r="A34" s="10"/>
      <c r="B34" s="5" t="s">
        <v>11</v>
      </c>
      <c r="C34" s="15">
        <f>SUM(C31:C32)</f>
        <v>3503.5</v>
      </c>
      <c r="D34" s="31"/>
      <c r="E34" s="31"/>
      <c r="F34" s="15">
        <f>SUM(F31:F32)</f>
        <v>3503.5</v>
      </c>
      <c r="G34" s="9"/>
    </row>
    <row r="35" spans="1:11" x14ac:dyDescent="0.2">
      <c r="A35" s="12"/>
      <c r="B35" s="5" t="s">
        <v>30</v>
      </c>
      <c r="C35" s="15">
        <f>C34*16</f>
        <v>56056</v>
      </c>
      <c r="D35" s="31"/>
      <c r="E35" s="31"/>
      <c r="F35" s="15">
        <f>F34*16</f>
        <v>56056</v>
      </c>
      <c r="G35" s="35">
        <f>SUM(C35:F35)</f>
        <v>112112</v>
      </c>
      <c r="H35" s="1"/>
      <c r="I35" s="1"/>
      <c r="J35" s="1"/>
      <c r="K35" s="1"/>
    </row>
    <row r="36" spans="1:11" s="25" customFormat="1" x14ac:dyDescent="0.2">
      <c r="A36" s="12"/>
      <c r="B36" s="33"/>
      <c r="C36" s="29"/>
      <c r="D36" s="29"/>
      <c r="E36" s="29"/>
      <c r="F36" s="29"/>
      <c r="G36" s="36"/>
    </row>
    <row r="37" spans="1:11" x14ac:dyDescent="0.2">
      <c r="A37" s="13"/>
      <c r="C37" s="35"/>
      <c r="D37" s="4"/>
      <c r="E37" s="4"/>
      <c r="F37" s="4"/>
      <c r="G37" s="4"/>
      <c r="H37" s="1"/>
      <c r="I37" s="1"/>
      <c r="J37" s="1"/>
      <c r="K37" s="1"/>
    </row>
    <row r="38" spans="1:11" s="5" customFormat="1" x14ac:dyDescent="0.2">
      <c r="A38" s="5" t="s">
        <v>2</v>
      </c>
      <c r="B38" s="17" t="s">
        <v>17</v>
      </c>
      <c r="C38" s="7">
        <v>37253</v>
      </c>
      <c r="D38" s="7">
        <v>37254</v>
      </c>
      <c r="E38" s="7">
        <v>37255</v>
      </c>
      <c r="F38" s="7">
        <v>37256</v>
      </c>
      <c r="G38" s="9"/>
      <c r="H38" s="9"/>
    </row>
    <row r="39" spans="1:11" x14ac:dyDescent="0.2">
      <c r="B39" s="5" t="s">
        <v>4</v>
      </c>
      <c r="C39" s="1">
        <v>0</v>
      </c>
      <c r="D39" s="1">
        <v>0</v>
      </c>
      <c r="E39" s="1">
        <v>0</v>
      </c>
      <c r="F39" s="1">
        <v>0</v>
      </c>
      <c r="G39" s="4"/>
      <c r="I39" s="1"/>
      <c r="J39" s="1"/>
      <c r="K39" s="1"/>
    </row>
    <row r="40" spans="1:11" x14ac:dyDescent="0.2">
      <c r="B40" s="8" t="s">
        <v>6</v>
      </c>
      <c r="C40" s="35">
        <v>0</v>
      </c>
      <c r="D40" s="35">
        <v>0</v>
      </c>
      <c r="E40" s="35">
        <v>0</v>
      </c>
      <c r="F40" s="35">
        <v>0</v>
      </c>
      <c r="G40" s="4"/>
      <c r="I40" s="1"/>
      <c r="J40" s="1"/>
      <c r="K40" s="1"/>
    </row>
    <row r="41" spans="1:11" x14ac:dyDescent="0.2">
      <c r="B41" s="5" t="s">
        <v>5</v>
      </c>
      <c r="C41" s="1">
        <v>50</v>
      </c>
      <c r="D41" s="1">
        <v>200</v>
      </c>
      <c r="E41" s="1">
        <v>200</v>
      </c>
      <c r="F41" s="1">
        <v>50</v>
      </c>
      <c r="G41" s="4"/>
      <c r="I41" s="1"/>
      <c r="J41" s="1"/>
      <c r="K41" s="1"/>
    </row>
    <row r="42" spans="1:11" x14ac:dyDescent="0.2">
      <c r="B42" s="8" t="s">
        <v>6</v>
      </c>
      <c r="C42" s="35">
        <v>40.75</v>
      </c>
      <c r="D42" s="35">
        <v>20.8</v>
      </c>
      <c r="E42" s="35">
        <v>20.8</v>
      </c>
      <c r="F42" s="35">
        <v>40.75</v>
      </c>
      <c r="G42" s="4"/>
      <c r="I42" s="1"/>
      <c r="J42" s="1"/>
      <c r="K42" s="1"/>
    </row>
    <row r="43" spans="1:11" x14ac:dyDescent="0.2">
      <c r="B43" s="9" t="s">
        <v>10</v>
      </c>
      <c r="C43" s="4">
        <f>C39-C41</f>
        <v>-50</v>
      </c>
      <c r="D43" s="4">
        <f>D39-D41</f>
        <v>-200</v>
      </c>
      <c r="E43" s="4">
        <f>E39-E41</f>
        <v>-200</v>
      </c>
      <c r="F43" s="4">
        <f>F39-F41</f>
        <v>-50</v>
      </c>
      <c r="G43" s="4"/>
      <c r="I43" s="1"/>
      <c r="J43" s="1"/>
      <c r="K43" s="1"/>
    </row>
    <row r="44" spans="1:11" x14ac:dyDescent="0.2">
      <c r="B44" s="2" t="s">
        <v>7</v>
      </c>
      <c r="C44" s="36">
        <v>25.75</v>
      </c>
      <c r="D44" s="36">
        <v>20</v>
      </c>
      <c r="E44" s="36">
        <v>20</v>
      </c>
      <c r="F44" s="36">
        <v>25.75</v>
      </c>
      <c r="G44" s="4"/>
      <c r="I44" s="1"/>
      <c r="J44" s="1"/>
      <c r="K44" s="1"/>
    </row>
    <row r="45" spans="1:11" x14ac:dyDescent="0.2">
      <c r="B45" s="2"/>
      <c r="D45" s="35"/>
      <c r="E45" s="4"/>
      <c r="F45" s="4"/>
      <c r="G45" s="4"/>
      <c r="I45" s="1"/>
      <c r="J45" s="1"/>
      <c r="K45" s="1"/>
    </row>
    <row r="46" spans="1:11" x14ac:dyDescent="0.2">
      <c r="B46" s="2" t="s">
        <v>9</v>
      </c>
      <c r="C46" s="16">
        <f>(C39*C40)*(-1)</f>
        <v>0</v>
      </c>
      <c r="D46" s="16">
        <f>(D39*D40)*(-1)</f>
        <v>0</v>
      </c>
      <c r="E46" s="16">
        <f>(E39*E40)*(-1)</f>
        <v>0</v>
      </c>
      <c r="F46" s="16">
        <f>(F39*F40)*(-1)</f>
        <v>0</v>
      </c>
      <c r="G46" s="4"/>
      <c r="I46" s="1"/>
      <c r="J46" s="1"/>
      <c r="K46" s="1"/>
    </row>
    <row r="47" spans="1:11" x14ac:dyDescent="0.2">
      <c r="B47" s="2" t="s">
        <v>8</v>
      </c>
      <c r="C47" s="14">
        <f>C41*C42</f>
        <v>2037.5</v>
      </c>
      <c r="D47" s="14">
        <f>D41*D42</f>
        <v>4160</v>
      </c>
      <c r="E47" s="14">
        <f>E41*E42</f>
        <v>4160</v>
      </c>
      <c r="F47" s="14">
        <f>F41*F42</f>
        <v>2037.5</v>
      </c>
      <c r="G47" s="4"/>
      <c r="I47" s="1"/>
      <c r="J47" s="1"/>
      <c r="K47" s="1"/>
    </row>
    <row r="48" spans="1:11" x14ac:dyDescent="0.2">
      <c r="B48" s="9" t="s">
        <v>12</v>
      </c>
      <c r="C48" s="14">
        <f>SUM(C46:C47)</f>
        <v>2037.5</v>
      </c>
      <c r="D48" s="14">
        <f>SUM(D46:D47)</f>
        <v>4160</v>
      </c>
      <c r="E48" s="14">
        <f>SUM(E46:E47)</f>
        <v>4160</v>
      </c>
      <c r="F48" s="14">
        <f>SUM(F46:F47)</f>
        <v>2037.5</v>
      </c>
      <c r="G48" s="4"/>
      <c r="I48" s="1"/>
      <c r="J48" s="1"/>
      <c r="K48" s="1"/>
    </row>
    <row r="49" spans="1:11" x14ac:dyDescent="0.2">
      <c r="A49" s="10"/>
      <c r="B49" s="1" t="s">
        <v>13</v>
      </c>
      <c r="C49" s="16">
        <f>C43*C44</f>
        <v>-1287.5</v>
      </c>
      <c r="D49" s="16">
        <f>D43*D44</f>
        <v>-4000</v>
      </c>
      <c r="E49" s="16">
        <f>E43*E44</f>
        <v>-4000</v>
      </c>
      <c r="F49" s="16">
        <f>F43*F44</f>
        <v>-1287.5</v>
      </c>
      <c r="G49" s="4"/>
      <c r="H49" s="1"/>
      <c r="I49" s="1"/>
      <c r="J49" s="1"/>
      <c r="K49" s="1"/>
    </row>
    <row r="50" spans="1:11" x14ac:dyDescent="0.2">
      <c r="A50" s="11"/>
      <c r="E50" s="1"/>
      <c r="G50" s="4"/>
      <c r="H50" s="1"/>
      <c r="I50" s="1"/>
      <c r="J50" s="1"/>
      <c r="K50" s="1"/>
    </row>
    <row r="51" spans="1:11" s="5" customFormat="1" x14ac:dyDescent="0.2">
      <c r="A51" s="10"/>
      <c r="B51" s="5" t="s">
        <v>11</v>
      </c>
      <c r="C51" s="15">
        <f>SUM(C48:C49)</f>
        <v>750</v>
      </c>
      <c r="D51" s="15">
        <f>SUM(D48:D49)</f>
        <v>160</v>
      </c>
      <c r="E51" s="15">
        <f>SUM(E48:E49)</f>
        <v>160</v>
      </c>
      <c r="F51" s="15">
        <f>SUM(F48:F49)</f>
        <v>750</v>
      </c>
      <c r="G51" s="9"/>
    </row>
    <row r="52" spans="1:11" x14ac:dyDescent="0.2">
      <c r="A52" s="12"/>
      <c r="B52" s="5" t="s">
        <v>30</v>
      </c>
      <c r="C52" s="15">
        <f>C51*16</f>
        <v>12000</v>
      </c>
      <c r="D52" s="15">
        <f>D51*16</f>
        <v>2560</v>
      </c>
      <c r="E52" s="15">
        <f>E51*16</f>
        <v>2560</v>
      </c>
      <c r="F52" s="15">
        <f>F51*16</f>
        <v>12000</v>
      </c>
      <c r="G52" s="35">
        <f>SUM(C52:F52)</f>
        <v>29120</v>
      </c>
      <c r="H52" s="1"/>
      <c r="I52" s="1"/>
      <c r="J52" s="1"/>
      <c r="K52" s="1"/>
    </row>
    <row r="53" spans="1:11" x14ac:dyDescent="0.2">
      <c r="A53" s="13"/>
      <c r="C53" s="35"/>
      <c r="D53" s="4"/>
      <c r="E53" s="4"/>
      <c r="F53" s="4"/>
      <c r="G53" s="4"/>
      <c r="H53" s="1"/>
      <c r="I53" s="1"/>
      <c r="J53" s="1"/>
      <c r="K53" s="1"/>
    </row>
    <row r="54" spans="1:11" x14ac:dyDescent="0.2">
      <c r="A54" s="13"/>
      <c r="C54" s="35"/>
      <c r="D54" s="4"/>
      <c r="E54" s="4"/>
      <c r="F54" s="4"/>
      <c r="G54" s="4"/>
      <c r="H54" s="1"/>
      <c r="I54" s="1"/>
      <c r="J54" s="1"/>
      <c r="K54" s="1"/>
    </row>
    <row r="55" spans="1:11" s="5" customFormat="1" x14ac:dyDescent="0.2">
      <c r="A55" s="5" t="s">
        <v>3</v>
      </c>
      <c r="B55" s="17" t="s">
        <v>17</v>
      </c>
      <c r="C55" s="7">
        <v>37253</v>
      </c>
      <c r="D55" s="7">
        <v>37254</v>
      </c>
      <c r="E55" s="7">
        <v>37255</v>
      </c>
      <c r="F55" s="7">
        <v>37256</v>
      </c>
      <c r="G55" s="9"/>
      <c r="H55" s="9"/>
    </row>
    <row r="56" spans="1:11" x14ac:dyDescent="0.2">
      <c r="B56" s="5" t="s">
        <v>4</v>
      </c>
      <c r="C56" s="1">
        <v>100</v>
      </c>
      <c r="D56" s="37"/>
      <c r="E56" s="20"/>
      <c r="F56" s="1">
        <v>100</v>
      </c>
      <c r="G56" s="4"/>
      <c r="I56" s="1"/>
      <c r="J56" s="1"/>
      <c r="K56" s="1"/>
    </row>
    <row r="57" spans="1:11" x14ac:dyDescent="0.2">
      <c r="B57" s="8" t="s">
        <v>6</v>
      </c>
      <c r="C57" s="35">
        <v>30.68</v>
      </c>
      <c r="D57" s="37"/>
      <c r="E57" s="20"/>
      <c r="F57" s="35">
        <v>30.68</v>
      </c>
      <c r="G57" s="4"/>
      <c r="I57" s="1"/>
      <c r="J57" s="1"/>
      <c r="K57" s="1"/>
    </row>
    <row r="58" spans="1:11" x14ac:dyDescent="0.2">
      <c r="B58" s="5" t="s">
        <v>5</v>
      </c>
      <c r="C58" s="1">
        <v>100</v>
      </c>
      <c r="D58" s="37"/>
      <c r="E58" s="20"/>
      <c r="F58" s="1">
        <v>100</v>
      </c>
      <c r="G58" s="4"/>
      <c r="I58" s="1"/>
      <c r="J58" s="1"/>
      <c r="K58" s="1"/>
    </row>
    <row r="59" spans="1:11" x14ac:dyDescent="0.2">
      <c r="B59" s="8" t="s">
        <v>6</v>
      </c>
      <c r="C59" s="35">
        <v>43.23</v>
      </c>
      <c r="D59" s="37"/>
      <c r="E59" s="20"/>
      <c r="F59" s="35">
        <v>43.23</v>
      </c>
      <c r="G59" s="4"/>
      <c r="I59" s="1"/>
      <c r="J59" s="1"/>
      <c r="K59" s="1"/>
    </row>
    <row r="60" spans="1:11" x14ac:dyDescent="0.2">
      <c r="B60" s="9" t="s">
        <v>10</v>
      </c>
      <c r="C60" s="4">
        <f>C56-C58</f>
        <v>0</v>
      </c>
      <c r="D60" s="37"/>
      <c r="E60" s="20"/>
      <c r="F60" s="4">
        <f>F56-F58</f>
        <v>0</v>
      </c>
      <c r="G60" s="4"/>
      <c r="I60" s="1"/>
      <c r="J60" s="1"/>
      <c r="K60" s="1"/>
    </row>
    <row r="61" spans="1:11" x14ac:dyDescent="0.2">
      <c r="B61" s="2" t="s">
        <v>7</v>
      </c>
      <c r="C61" s="36">
        <v>25.75</v>
      </c>
      <c r="D61" s="37"/>
      <c r="E61" s="37"/>
      <c r="F61" s="36">
        <v>25.75</v>
      </c>
      <c r="G61" s="4"/>
      <c r="I61" s="1"/>
      <c r="J61" s="1"/>
      <c r="K61" s="1"/>
    </row>
    <row r="62" spans="1:11" x14ac:dyDescent="0.2">
      <c r="B62" s="2"/>
      <c r="D62" s="37"/>
      <c r="E62" s="20"/>
      <c r="F62" s="4"/>
      <c r="G62" s="4"/>
      <c r="I62" s="1"/>
      <c r="J62" s="1"/>
      <c r="K62" s="1"/>
    </row>
    <row r="63" spans="1:11" x14ac:dyDescent="0.2">
      <c r="B63" s="2" t="s">
        <v>9</v>
      </c>
      <c r="C63" s="16">
        <f>(C56*C57)*(-1)</f>
        <v>-3068</v>
      </c>
      <c r="D63" s="21"/>
      <c r="E63" s="21"/>
      <c r="F63" s="16">
        <f>(F56*F57)*(-1)</f>
        <v>-3068</v>
      </c>
      <c r="G63" s="4"/>
      <c r="I63" s="1"/>
      <c r="J63" s="1"/>
      <c r="K63" s="1"/>
    </row>
    <row r="64" spans="1:11" x14ac:dyDescent="0.2">
      <c r="B64" s="2" t="s">
        <v>8</v>
      </c>
      <c r="C64" s="14">
        <f>C58*C59</f>
        <v>4323</v>
      </c>
      <c r="D64" s="22"/>
      <c r="E64" s="22"/>
      <c r="F64" s="14">
        <f>F58*F59</f>
        <v>4323</v>
      </c>
      <c r="G64" s="4"/>
      <c r="I64" s="1"/>
      <c r="J64" s="1"/>
      <c r="K64" s="1"/>
    </row>
    <row r="65" spans="1:11" x14ac:dyDescent="0.2">
      <c r="B65" s="9" t="s">
        <v>12</v>
      </c>
      <c r="C65" s="14">
        <f>SUM(C63:C64)</f>
        <v>1255</v>
      </c>
      <c r="D65" s="22"/>
      <c r="E65" s="22"/>
      <c r="F65" s="14">
        <f>SUM(F63:F64)</f>
        <v>1255</v>
      </c>
      <c r="G65" s="4"/>
      <c r="I65" s="1"/>
      <c r="J65" s="1"/>
      <c r="K65" s="1"/>
    </row>
    <row r="66" spans="1:11" x14ac:dyDescent="0.2">
      <c r="A66" s="10"/>
      <c r="B66" s="1" t="s">
        <v>13</v>
      </c>
      <c r="C66" s="16">
        <f>C60*C61</f>
        <v>0</v>
      </c>
      <c r="D66" s="21"/>
      <c r="E66" s="21"/>
      <c r="F66" s="16">
        <f>F60*F61</f>
        <v>0</v>
      </c>
      <c r="G66" s="4"/>
      <c r="H66" s="1"/>
      <c r="I66" s="1"/>
      <c r="J66" s="1"/>
      <c r="K66" s="1"/>
    </row>
    <row r="67" spans="1:11" x14ac:dyDescent="0.2">
      <c r="A67" s="11"/>
      <c r="D67" s="18"/>
      <c r="E67" s="18"/>
      <c r="G67" s="4"/>
      <c r="H67" s="1"/>
      <c r="I67" s="1"/>
      <c r="J67" s="1"/>
      <c r="K67" s="1"/>
    </row>
    <row r="68" spans="1:11" s="5" customFormat="1" x14ac:dyDescent="0.2">
      <c r="A68" s="10"/>
      <c r="B68" s="5" t="s">
        <v>11</v>
      </c>
      <c r="C68" s="15">
        <f>SUM(C65:C66)</f>
        <v>1255</v>
      </c>
      <c r="D68" s="31"/>
      <c r="E68" s="31"/>
      <c r="F68" s="15">
        <f>SUM(F65:F66)</f>
        <v>1255</v>
      </c>
      <c r="G68" s="9"/>
    </row>
    <row r="69" spans="1:11" x14ac:dyDescent="0.2">
      <c r="A69" s="12"/>
      <c r="B69" s="5" t="s">
        <v>30</v>
      </c>
      <c r="C69" s="15">
        <f>C68*16</f>
        <v>20080</v>
      </c>
      <c r="D69" s="31"/>
      <c r="E69" s="31"/>
      <c r="F69" s="15">
        <f>F68*16</f>
        <v>20080</v>
      </c>
      <c r="G69" s="35">
        <f>SUM(C69:F69)</f>
        <v>40160</v>
      </c>
      <c r="H69" s="1"/>
      <c r="I69" s="1"/>
      <c r="J69" s="1"/>
      <c r="K69" s="1"/>
    </row>
    <row r="70" spans="1:11" x14ac:dyDescent="0.2">
      <c r="A70" s="13"/>
      <c r="C70" s="35"/>
      <c r="D70" s="4"/>
      <c r="E70" s="4"/>
      <c r="F70" s="4"/>
      <c r="G70" s="4"/>
      <c r="H70" s="1"/>
      <c r="I70" s="1"/>
      <c r="J70" s="1"/>
      <c r="K70" s="1"/>
    </row>
    <row r="71" spans="1:11" x14ac:dyDescent="0.2">
      <c r="A71" s="13"/>
      <c r="C71" s="35"/>
      <c r="D71" s="4"/>
      <c r="E71" s="4"/>
      <c r="F71" s="4"/>
      <c r="G71" s="4"/>
      <c r="H71" s="1"/>
      <c r="I71" s="1"/>
      <c r="J71" s="1"/>
      <c r="K71" s="1"/>
    </row>
    <row r="72" spans="1:11" x14ac:dyDescent="0.2">
      <c r="A72" s="13"/>
      <c r="B72" s="5" t="s">
        <v>50</v>
      </c>
      <c r="C72" s="43">
        <f>SUM(C9,C26,C43,C60)</f>
        <v>-1350</v>
      </c>
      <c r="D72" s="43">
        <f>SUM(D9,D26,D43,D60)</f>
        <v>-300</v>
      </c>
      <c r="E72" s="43">
        <f>SUM(E9,E26,E43,E60)</f>
        <v>-300</v>
      </c>
      <c r="F72" s="43">
        <f>SUM(F9,F26,F43,F60)</f>
        <v>-1350</v>
      </c>
      <c r="G72" s="4"/>
      <c r="H72" s="1"/>
      <c r="I72" s="1"/>
      <c r="J72" s="1"/>
      <c r="K72" s="1"/>
    </row>
    <row r="73" spans="1:11" x14ac:dyDescent="0.2">
      <c r="A73" s="13"/>
      <c r="C73" s="35"/>
      <c r="D73" s="4"/>
      <c r="E73" s="4"/>
      <c r="F73" s="4"/>
      <c r="G73" s="4"/>
      <c r="H73" s="1"/>
      <c r="I73" s="1"/>
      <c r="J73" s="1"/>
      <c r="K73" s="1"/>
    </row>
    <row r="74" spans="1:11" x14ac:dyDescent="0.2">
      <c r="A74" s="13"/>
      <c r="C74" s="35"/>
      <c r="D74" s="4"/>
      <c r="E74" s="4"/>
      <c r="F74" s="4"/>
      <c r="G74" s="4"/>
      <c r="H74" s="1"/>
      <c r="I74" s="1"/>
      <c r="J74" s="1"/>
      <c r="K74" s="1"/>
    </row>
    <row r="75" spans="1:11" x14ac:dyDescent="0.2">
      <c r="A75" s="11"/>
      <c r="C75" s="35"/>
      <c r="D75" s="4"/>
      <c r="E75" s="4"/>
      <c r="F75" s="4"/>
      <c r="G75" s="4"/>
      <c r="H75" s="1"/>
      <c r="I75" s="1"/>
      <c r="J75" s="1"/>
      <c r="K75" s="1"/>
    </row>
    <row r="76" spans="1:11" x14ac:dyDescent="0.2">
      <c r="A76" s="5" t="s">
        <v>0</v>
      </c>
      <c r="B76" s="17" t="s">
        <v>20</v>
      </c>
      <c r="C76" s="7">
        <v>37253</v>
      </c>
      <c r="D76" s="7">
        <v>37254</v>
      </c>
      <c r="E76" s="7">
        <v>37255</v>
      </c>
      <c r="F76" s="7">
        <v>37256</v>
      </c>
      <c r="G76" s="9"/>
      <c r="H76" s="1"/>
      <c r="I76" s="1"/>
      <c r="J76" s="1"/>
      <c r="K76" s="1"/>
    </row>
    <row r="77" spans="1:11" x14ac:dyDescent="0.2">
      <c r="B77" s="5" t="s">
        <v>4</v>
      </c>
      <c r="C77" s="1">
        <v>150</v>
      </c>
      <c r="D77" s="18"/>
      <c r="E77" s="18"/>
      <c r="F77" s="1">
        <v>150</v>
      </c>
      <c r="G77" s="4"/>
      <c r="H77" s="1"/>
      <c r="I77" s="1"/>
      <c r="J77" s="1"/>
      <c r="K77" s="1"/>
    </row>
    <row r="78" spans="1:11" x14ac:dyDescent="0.2">
      <c r="B78" s="8" t="s">
        <v>6</v>
      </c>
      <c r="C78" s="35">
        <v>23.4</v>
      </c>
      <c r="D78" s="37"/>
      <c r="E78" s="37"/>
      <c r="F78" s="35">
        <v>23.4</v>
      </c>
      <c r="G78" s="4"/>
      <c r="H78" s="1"/>
      <c r="I78" s="1"/>
      <c r="J78" s="1"/>
      <c r="K78" s="1"/>
    </row>
    <row r="79" spans="1:11" x14ac:dyDescent="0.2">
      <c r="B79" s="5" t="s">
        <v>5</v>
      </c>
      <c r="C79" s="1">
        <v>100</v>
      </c>
      <c r="D79" s="18"/>
      <c r="E79" s="18"/>
      <c r="F79" s="1">
        <v>100</v>
      </c>
      <c r="G79" s="4"/>
      <c r="H79" s="1"/>
      <c r="I79" s="1"/>
      <c r="J79" s="1"/>
      <c r="K79" s="1"/>
    </row>
    <row r="80" spans="1:11" x14ac:dyDescent="0.2">
      <c r="B80" s="8" t="s">
        <v>6</v>
      </c>
      <c r="C80" s="35">
        <v>20.18</v>
      </c>
      <c r="D80" s="37"/>
      <c r="E80" s="37"/>
      <c r="F80" s="35">
        <v>20.18</v>
      </c>
      <c r="G80" s="4"/>
      <c r="H80" s="1"/>
      <c r="I80" s="1"/>
      <c r="J80" s="1"/>
      <c r="K80" s="1"/>
    </row>
    <row r="81" spans="1:11" x14ac:dyDescent="0.2">
      <c r="B81" s="9" t="s">
        <v>10</v>
      </c>
      <c r="C81" s="4">
        <f>C77-C79</f>
        <v>50</v>
      </c>
      <c r="D81" s="20"/>
      <c r="E81" s="20"/>
      <c r="F81" s="4">
        <f>F77-F79</f>
        <v>50</v>
      </c>
      <c r="G81" s="4"/>
      <c r="H81" s="1"/>
      <c r="I81" s="1"/>
      <c r="J81" s="1"/>
      <c r="K81" s="1"/>
    </row>
    <row r="82" spans="1:11" x14ac:dyDescent="0.2">
      <c r="B82" s="2" t="s">
        <v>7</v>
      </c>
      <c r="C82" s="36">
        <v>21</v>
      </c>
      <c r="D82" s="37"/>
      <c r="E82" s="37"/>
      <c r="F82" s="36">
        <v>21</v>
      </c>
      <c r="G82" s="4"/>
      <c r="H82" s="1"/>
      <c r="I82" s="1"/>
      <c r="J82" s="1"/>
      <c r="K82" s="1"/>
    </row>
    <row r="83" spans="1:11" x14ac:dyDescent="0.2">
      <c r="B83" s="2"/>
      <c r="D83" s="37"/>
      <c r="E83" s="20"/>
      <c r="F83" s="4"/>
      <c r="G83" s="4"/>
      <c r="H83" s="1"/>
      <c r="I83" s="1"/>
      <c r="J83" s="1"/>
      <c r="K83" s="1"/>
    </row>
    <row r="84" spans="1:11" x14ac:dyDescent="0.2">
      <c r="B84" s="2" t="s">
        <v>9</v>
      </c>
      <c r="C84" s="16">
        <f>(C77*C78)*(-1)</f>
        <v>-3510</v>
      </c>
      <c r="D84" s="21"/>
      <c r="E84" s="21"/>
      <c r="F84" s="16">
        <f>(F77*F78)*(-1)</f>
        <v>-3510</v>
      </c>
      <c r="G84" s="4"/>
      <c r="H84" s="1"/>
      <c r="I84" s="1"/>
      <c r="J84" s="1"/>
      <c r="K84" s="1"/>
    </row>
    <row r="85" spans="1:11" x14ac:dyDescent="0.2">
      <c r="B85" s="2" t="s">
        <v>8</v>
      </c>
      <c r="C85" s="14">
        <f>C79*C80</f>
        <v>2018</v>
      </c>
      <c r="D85" s="22"/>
      <c r="E85" s="22"/>
      <c r="F85" s="14">
        <f>F79*F80</f>
        <v>2018</v>
      </c>
      <c r="G85" s="4"/>
      <c r="H85" s="1"/>
      <c r="I85" s="1"/>
      <c r="J85" s="1"/>
      <c r="K85" s="1"/>
    </row>
    <row r="86" spans="1:11" x14ac:dyDescent="0.2">
      <c r="B86" s="9" t="s">
        <v>12</v>
      </c>
      <c r="C86" s="14">
        <f>SUM(C84:C85)</f>
        <v>-1492</v>
      </c>
      <c r="D86" s="22"/>
      <c r="E86" s="22"/>
      <c r="F86" s="14">
        <f>SUM(F84:F85)</f>
        <v>-1492</v>
      </c>
      <c r="G86" s="4"/>
      <c r="H86" s="1"/>
      <c r="I86" s="1"/>
      <c r="J86" s="1"/>
      <c r="K86" s="1"/>
    </row>
    <row r="87" spans="1:11" x14ac:dyDescent="0.2">
      <c r="A87" s="10"/>
      <c r="B87" s="1" t="s">
        <v>13</v>
      </c>
      <c r="C87" s="16">
        <f>C81*C82</f>
        <v>1050</v>
      </c>
      <c r="D87" s="21"/>
      <c r="E87" s="21"/>
      <c r="F87" s="16">
        <f>F81*F82</f>
        <v>1050</v>
      </c>
      <c r="G87" s="4"/>
      <c r="H87" s="1"/>
      <c r="I87" s="1"/>
      <c r="J87" s="1"/>
      <c r="K87" s="1"/>
    </row>
    <row r="88" spans="1:11" x14ac:dyDescent="0.2">
      <c r="A88" s="11"/>
      <c r="C88" s="35"/>
      <c r="D88" s="20"/>
      <c r="E88" s="20"/>
      <c r="F88" s="4"/>
      <c r="G88" s="4"/>
      <c r="H88" s="1"/>
      <c r="I88" s="1"/>
      <c r="J88" s="1"/>
      <c r="K88" s="1"/>
    </row>
    <row r="89" spans="1:11" x14ac:dyDescent="0.2">
      <c r="A89" s="10"/>
      <c r="B89" s="5" t="s">
        <v>11</v>
      </c>
      <c r="C89" s="15">
        <f>SUM(C86:C87)</f>
        <v>-442</v>
      </c>
      <c r="D89" s="31"/>
      <c r="E89" s="31"/>
      <c r="F89" s="15">
        <f>SUM(F86:F87)</f>
        <v>-442</v>
      </c>
      <c r="G89" s="9"/>
      <c r="H89" s="1"/>
      <c r="I89" s="1"/>
      <c r="J89" s="1"/>
      <c r="K89" s="1"/>
    </row>
    <row r="90" spans="1:11" x14ac:dyDescent="0.2">
      <c r="A90" s="12"/>
      <c r="B90" s="5" t="s">
        <v>30</v>
      </c>
      <c r="C90" s="15">
        <f>C89*16</f>
        <v>-7072</v>
      </c>
      <c r="D90" s="31"/>
      <c r="E90" s="31"/>
      <c r="F90" s="15">
        <f>F89*16</f>
        <v>-7072</v>
      </c>
      <c r="G90" s="35">
        <f>SUM(C90:F90)</f>
        <v>-14144</v>
      </c>
      <c r="H90" s="1"/>
      <c r="I90" s="1"/>
      <c r="J90" s="1"/>
      <c r="K90" s="1"/>
    </row>
    <row r="91" spans="1:11" x14ac:dyDescent="0.2">
      <c r="C91" s="35"/>
      <c r="D91" s="4"/>
      <c r="E91" s="4"/>
      <c r="F91" s="4"/>
      <c r="G91" s="4"/>
      <c r="H91" s="1"/>
      <c r="I91" s="1"/>
      <c r="J91" s="1"/>
      <c r="K91" s="1"/>
    </row>
    <row r="92" spans="1:11" x14ac:dyDescent="0.2">
      <c r="C92" s="35"/>
      <c r="D92" s="4"/>
      <c r="E92" s="4"/>
      <c r="F92" s="4"/>
      <c r="G92" s="4"/>
      <c r="H92" s="1"/>
      <c r="I92" s="1"/>
      <c r="J92" s="1"/>
      <c r="K92" s="1"/>
    </row>
    <row r="93" spans="1:11" s="5" customFormat="1" x14ac:dyDescent="0.2">
      <c r="A93" s="5" t="s">
        <v>34</v>
      </c>
      <c r="B93" s="17" t="s">
        <v>41</v>
      </c>
      <c r="C93" s="7">
        <v>37253</v>
      </c>
      <c r="D93" s="7">
        <v>37254</v>
      </c>
      <c r="E93" s="7">
        <v>37255</v>
      </c>
      <c r="F93" s="7">
        <v>37256</v>
      </c>
      <c r="G93" s="9"/>
      <c r="H93" s="9"/>
    </row>
    <row r="94" spans="1:11" x14ac:dyDescent="0.2">
      <c r="A94" s="33"/>
      <c r="B94" s="33" t="s">
        <v>4</v>
      </c>
      <c r="C94" s="25">
        <v>300</v>
      </c>
      <c r="D94" s="18"/>
      <c r="E94" s="18"/>
      <c r="F94" s="25">
        <v>300</v>
      </c>
      <c r="G94" s="26"/>
      <c r="I94" s="1"/>
      <c r="J94" s="1"/>
      <c r="K94" s="1"/>
    </row>
    <row r="95" spans="1:11" x14ac:dyDescent="0.2">
      <c r="A95" s="33"/>
      <c r="B95" s="39" t="s">
        <v>6</v>
      </c>
      <c r="C95" s="36">
        <v>29.53</v>
      </c>
      <c r="D95" s="37"/>
      <c r="E95" s="37"/>
      <c r="F95" s="36">
        <v>29.53</v>
      </c>
      <c r="G95" s="26"/>
      <c r="I95" s="1"/>
      <c r="J95" s="1"/>
      <c r="K95" s="1"/>
    </row>
    <row r="96" spans="1:11" x14ac:dyDescent="0.2">
      <c r="A96" s="33"/>
      <c r="B96" s="33" t="s">
        <v>5</v>
      </c>
      <c r="C96" s="25">
        <v>300</v>
      </c>
      <c r="D96" s="18"/>
      <c r="E96" s="18"/>
      <c r="F96" s="25">
        <v>300</v>
      </c>
      <c r="G96" s="26"/>
      <c r="I96" s="1"/>
      <c r="J96" s="1"/>
      <c r="K96" s="1"/>
    </row>
    <row r="97" spans="1:11" x14ac:dyDescent="0.2">
      <c r="A97" s="33"/>
      <c r="B97" s="39" t="s">
        <v>6</v>
      </c>
      <c r="C97" s="36">
        <v>24.49</v>
      </c>
      <c r="D97" s="37"/>
      <c r="E97" s="37"/>
      <c r="F97" s="36">
        <v>24.49</v>
      </c>
      <c r="G97" s="26"/>
      <c r="I97" s="1"/>
      <c r="J97" s="1"/>
      <c r="K97" s="1"/>
    </row>
    <row r="98" spans="1:11" x14ac:dyDescent="0.2">
      <c r="A98" s="33"/>
      <c r="B98" s="40" t="s">
        <v>10</v>
      </c>
      <c r="C98" s="26">
        <f>C94-C96</f>
        <v>0</v>
      </c>
      <c r="D98" s="20"/>
      <c r="E98" s="20"/>
      <c r="F98" s="26">
        <f>F94-F96</f>
        <v>0</v>
      </c>
      <c r="G98" s="26"/>
      <c r="I98" s="1"/>
      <c r="J98" s="1"/>
      <c r="K98" s="1"/>
    </row>
    <row r="99" spans="1:11" x14ac:dyDescent="0.2">
      <c r="A99" s="33"/>
      <c r="B99" s="41" t="s">
        <v>7</v>
      </c>
      <c r="C99" s="36">
        <v>21</v>
      </c>
      <c r="D99" s="37"/>
      <c r="E99" s="37"/>
      <c r="F99" s="36">
        <v>21</v>
      </c>
      <c r="G99" s="26"/>
      <c r="I99" s="1"/>
      <c r="J99" s="1"/>
      <c r="K99" s="1"/>
    </row>
    <row r="100" spans="1:11" x14ac:dyDescent="0.2">
      <c r="A100" s="33"/>
      <c r="B100" s="41"/>
      <c r="C100" s="25"/>
      <c r="D100" s="18"/>
      <c r="E100" s="18"/>
      <c r="F100" s="26"/>
      <c r="G100" s="26"/>
      <c r="I100" s="1"/>
      <c r="J100" s="1"/>
      <c r="K100" s="1"/>
    </row>
    <row r="101" spans="1:11" x14ac:dyDescent="0.2">
      <c r="A101" s="33"/>
      <c r="B101" s="41" t="s">
        <v>9</v>
      </c>
      <c r="C101" s="27">
        <f>(C94*C95)*(-1)</f>
        <v>-8859</v>
      </c>
      <c r="D101" s="21"/>
      <c r="E101" s="21"/>
      <c r="F101" s="27">
        <f>(F94*F95)*(-1)</f>
        <v>-8859</v>
      </c>
      <c r="G101" s="26"/>
      <c r="I101" s="1"/>
      <c r="J101" s="1"/>
      <c r="K101" s="1"/>
    </row>
    <row r="102" spans="1:11" x14ac:dyDescent="0.2">
      <c r="A102" s="33"/>
      <c r="B102" s="41" t="s">
        <v>8</v>
      </c>
      <c r="C102" s="28">
        <f>C96*C97</f>
        <v>7346.9999999999991</v>
      </c>
      <c r="D102" s="22"/>
      <c r="E102" s="22"/>
      <c r="F102" s="28">
        <f>F96*F97</f>
        <v>7346.9999999999991</v>
      </c>
      <c r="G102" s="26"/>
      <c r="I102" s="1"/>
      <c r="J102" s="1"/>
      <c r="K102" s="1"/>
    </row>
    <row r="103" spans="1:11" x14ac:dyDescent="0.2">
      <c r="A103" s="33"/>
      <c r="B103" s="40" t="s">
        <v>12</v>
      </c>
      <c r="C103" s="28">
        <f>SUM(C101:C102)</f>
        <v>-1512.0000000000009</v>
      </c>
      <c r="D103" s="22"/>
      <c r="E103" s="22"/>
      <c r="F103" s="28">
        <f>SUM(F101:F102)</f>
        <v>-1512.0000000000009</v>
      </c>
      <c r="G103" s="26"/>
      <c r="I103" s="1"/>
      <c r="J103" s="1"/>
      <c r="K103" s="1"/>
    </row>
    <row r="104" spans="1:11" x14ac:dyDescent="0.2">
      <c r="A104" s="10"/>
      <c r="B104" s="25" t="s">
        <v>13</v>
      </c>
      <c r="C104" s="27">
        <f>C98*C99</f>
        <v>0</v>
      </c>
      <c r="D104" s="21"/>
      <c r="E104" s="21"/>
      <c r="F104" s="27">
        <f>F98*F99</f>
        <v>0</v>
      </c>
      <c r="G104" s="26"/>
      <c r="H104" s="1"/>
      <c r="I104" s="1"/>
      <c r="J104" s="1"/>
      <c r="K104" s="1"/>
    </row>
    <row r="105" spans="1:11" x14ac:dyDescent="0.2">
      <c r="A105" s="11"/>
      <c r="B105" s="25"/>
      <c r="C105" s="25"/>
      <c r="D105" s="18"/>
      <c r="E105" s="18"/>
      <c r="F105" s="25"/>
      <c r="G105" s="26"/>
      <c r="H105" s="1"/>
      <c r="I105" s="1"/>
      <c r="J105" s="1"/>
      <c r="K105" s="1"/>
    </row>
    <row r="106" spans="1:11" s="5" customFormat="1" x14ac:dyDescent="0.2">
      <c r="A106" s="10"/>
      <c r="B106" s="33" t="s">
        <v>11</v>
      </c>
      <c r="C106" s="29">
        <f>SUM(C103:C104)</f>
        <v>-1512.0000000000009</v>
      </c>
      <c r="D106" s="31"/>
      <c r="E106" s="31"/>
      <c r="F106" s="29">
        <f>SUM(F103:F104)</f>
        <v>-1512.0000000000009</v>
      </c>
      <c r="G106" s="40"/>
    </row>
    <row r="107" spans="1:11" x14ac:dyDescent="0.2">
      <c r="A107" s="12"/>
      <c r="B107" s="33" t="s">
        <v>30</v>
      </c>
      <c r="C107" s="29">
        <f>C106*16</f>
        <v>-24192.000000000015</v>
      </c>
      <c r="D107" s="31"/>
      <c r="E107" s="31"/>
      <c r="F107" s="29">
        <f>F106*16</f>
        <v>-24192.000000000015</v>
      </c>
      <c r="G107" s="36">
        <f>SUM(C107:F107)</f>
        <v>-48384.000000000029</v>
      </c>
      <c r="H107" s="1"/>
      <c r="I107" s="1"/>
      <c r="J107" s="1"/>
      <c r="K107" s="1"/>
    </row>
    <row r="108" spans="1:11" x14ac:dyDescent="0.2">
      <c r="A108" s="12"/>
      <c r="B108" s="33"/>
      <c r="C108" s="29"/>
      <c r="D108" s="29"/>
      <c r="E108" s="29"/>
      <c r="F108" s="29"/>
      <c r="G108" s="36"/>
      <c r="H108" s="1"/>
      <c r="I108" s="1"/>
      <c r="J108" s="1"/>
      <c r="K108" s="1"/>
    </row>
    <row r="109" spans="1:11" x14ac:dyDescent="0.2">
      <c r="A109" s="12"/>
      <c r="B109" s="5"/>
      <c r="C109" s="15"/>
      <c r="D109" s="15"/>
      <c r="E109" s="15"/>
      <c r="F109" s="15"/>
      <c r="G109" s="4"/>
      <c r="H109" s="1"/>
      <c r="I109" s="1"/>
      <c r="J109" s="1"/>
      <c r="K109" s="1"/>
    </row>
    <row r="110" spans="1:11" s="5" customFormat="1" x14ac:dyDescent="0.2">
      <c r="A110" s="5" t="s">
        <v>36</v>
      </c>
      <c r="B110" s="17" t="s">
        <v>42</v>
      </c>
      <c r="C110" s="7">
        <v>37253</v>
      </c>
      <c r="D110" s="7">
        <v>37254</v>
      </c>
      <c r="E110" s="7">
        <v>37255</v>
      </c>
      <c r="F110" s="7">
        <v>37256</v>
      </c>
      <c r="G110" s="9"/>
      <c r="H110" s="9"/>
    </row>
    <row r="111" spans="1:11" x14ac:dyDescent="0.2">
      <c r="B111" s="5" t="s">
        <v>4</v>
      </c>
      <c r="C111" s="25">
        <v>250</v>
      </c>
      <c r="D111" s="1">
        <v>0</v>
      </c>
      <c r="E111" s="1">
        <v>0</v>
      </c>
      <c r="F111" s="25">
        <v>250</v>
      </c>
      <c r="G111" s="4"/>
      <c r="I111" s="1"/>
      <c r="J111" s="1"/>
      <c r="K111" s="1"/>
    </row>
    <row r="112" spans="1:11" x14ac:dyDescent="0.2">
      <c r="B112" s="8" t="s">
        <v>6</v>
      </c>
      <c r="C112" s="36">
        <v>31.38</v>
      </c>
      <c r="D112" s="35">
        <v>0</v>
      </c>
      <c r="E112" s="35">
        <v>0</v>
      </c>
      <c r="F112" s="36">
        <v>31.38</v>
      </c>
      <c r="G112" s="4"/>
      <c r="I112" s="1"/>
      <c r="J112" s="1"/>
      <c r="K112" s="1"/>
    </row>
    <row r="113" spans="1:11" x14ac:dyDescent="0.2">
      <c r="B113" s="5" t="s">
        <v>5</v>
      </c>
      <c r="C113" s="25">
        <v>350</v>
      </c>
      <c r="D113" s="1">
        <v>50</v>
      </c>
      <c r="E113" s="1">
        <v>50</v>
      </c>
      <c r="F113" s="25">
        <v>350</v>
      </c>
      <c r="G113" s="4"/>
      <c r="I113" s="1"/>
      <c r="J113" s="1"/>
      <c r="K113" s="1"/>
    </row>
    <row r="114" spans="1:11" x14ac:dyDescent="0.2">
      <c r="B114" s="8" t="s">
        <v>6</v>
      </c>
      <c r="C114" s="36">
        <v>33.35</v>
      </c>
      <c r="D114" s="35">
        <v>17</v>
      </c>
      <c r="E114" s="35">
        <v>17</v>
      </c>
      <c r="F114" s="36">
        <v>33.35</v>
      </c>
      <c r="G114" s="4"/>
      <c r="I114" s="1"/>
      <c r="J114" s="1"/>
      <c r="K114" s="1"/>
    </row>
    <row r="115" spans="1:11" x14ac:dyDescent="0.2">
      <c r="B115" s="9" t="s">
        <v>10</v>
      </c>
      <c r="C115" s="26">
        <f>C111-C113</f>
        <v>-100</v>
      </c>
      <c r="D115" s="4">
        <f>D111-D113</f>
        <v>-50</v>
      </c>
      <c r="E115" s="4">
        <f>E111-E113</f>
        <v>-50</v>
      </c>
      <c r="F115" s="26">
        <f>F111-F113</f>
        <v>-100</v>
      </c>
      <c r="G115" s="4"/>
      <c r="I115" s="1"/>
      <c r="J115" s="1"/>
      <c r="K115" s="1"/>
    </row>
    <row r="116" spans="1:11" x14ac:dyDescent="0.2">
      <c r="B116" s="2" t="s">
        <v>7</v>
      </c>
      <c r="C116" s="36">
        <v>21</v>
      </c>
      <c r="D116" s="36">
        <v>18</v>
      </c>
      <c r="E116" s="36">
        <v>18</v>
      </c>
      <c r="F116" s="36">
        <v>21</v>
      </c>
      <c r="G116" s="4"/>
      <c r="I116" s="1"/>
      <c r="J116" s="1"/>
      <c r="K116" s="1"/>
    </row>
    <row r="117" spans="1:11" x14ac:dyDescent="0.2">
      <c r="B117" s="2"/>
      <c r="C117" s="25"/>
      <c r="D117" s="28"/>
      <c r="E117" s="28"/>
      <c r="F117" s="26"/>
      <c r="G117" s="4"/>
      <c r="I117" s="1"/>
      <c r="J117" s="1"/>
      <c r="K117" s="1"/>
    </row>
    <row r="118" spans="1:11" x14ac:dyDescent="0.2">
      <c r="B118" s="2" t="s">
        <v>9</v>
      </c>
      <c r="C118" s="27">
        <f>(C111*C112)*(-1)</f>
        <v>-7845</v>
      </c>
      <c r="D118" s="27">
        <f>(D111*D112)*(-1)</f>
        <v>0</v>
      </c>
      <c r="E118" s="27">
        <f>(E111*E112)*(-1)</f>
        <v>0</v>
      </c>
      <c r="F118" s="27">
        <f>(F111*F112)*(-1)</f>
        <v>-7845</v>
      </c>
      <c r="G118" s="4"/>
      <c r="I118" s="1"/>
      <c r="J118" s="1"/>
      <c r="K118" s="1"/>
    </row>
    <row r="119" spans="1:11" x14ac:dyDescent="0.2">
      <c r="B119" s="2" t="s">
        <v>8</v>
      </c>
      <c r="C119" s="28">
        <f>C113*C114</f>
        <v>11672.5</v>
      </c>
      <c r="D119" s="28">
        <f>D113*D114</f>
        <v>850</v>
      </c>
      <c r="E119" s="28">
        <f>E113*E114</f>
        <v>850</v>
      </c>
      <c r="F119" s="28">
        <f>F113*F114</f>
        <v>11672.5</v>
      </c>
      <c r="G119" s="4"/>
      <c r="I119" s="1"/>
      <c r="J119" s="1"/>
      <c r="K119" s="1"/>
    </row>
    <row r="120" spans="1:11" x14ac:dyDescent="0.2">
      <c r="B120" s="9" t="s">
        <v>12</v>
      </c>
      <c r="C120" s="28">
        <f>SUM(C118:C119)</f>
        <v>3827.5</v>
      </c>
      <c r="D120" s="28">
        <f>SUM(D118:D119)</f>
        <v>850</v>
      </c>
      <c r="E120" s="28">
        <f>SUM(E118:E119)</f>
        <v>850</v>
      </c>
      <c r="F120" s="28">
        <f>SUM(F118:F119)</f>
        <v>3827.5</v>
      </c>
      <c r="G120" s="4"/>
      <c r="I120" s="1"/>
      <c r="J120" s="1"/>
      <c r="K120" s="1"/>
    </row>
    <row r="121" spans="1:11" x14ac:dyDescent="0.2">
      <c r="A121" s="10"/>
      <c r="B121" s="1" t="s">
        <v>13</v>
      </c>
      <c r="C121" s="27">
        <f>C115*C116</f>
        <v>-2100</v>
      </c>
      <c r="D121" s="27">
        <f>D115*D116</f>
        <v>-900</v>
      </c>
      <c r="E121" s="27">
        <f>E115*E116</f>
        <v>-900</v>
      </c>
      <c r="F121" s="27">
        <f>F115*F116</f>
        <v>-2100</v>
      </c>
      <c r="G121" s="4"/>
      <c r="H121" s="1"/>
      <c r="I121" s="1"/>
      <c r="J121" s="1"/>
      <c r="K121" s="1"/>
    </row>
    <row r="122" spans="1:11" x14ac:dyDescent="0.2">
      <c r="A122" s="11"/>
      <c r="C122" s="25"/>
      <c r="D122" s="25"/>
      <c r="E122" s="25"/>
      <c r="F122" s="25"/>
      <c r="G122" s="4"/>
      <c r="H122" s="1"/>
      <c r="I122" s="1"/>
      <c r="J122" s="1"/>
      <c r="K122" s="1"/>
    </row>
    <row r="123" spans="1:11" s="5" customFormat="1" x14ac:dyDescent="0.2">
      <c r="A123" s="10"/>
      <c r="B123" s="5" t="s">
        <v>11</v>
      </c>
      <c r="C123" s="29">
        <f>SUM(C120:C121)</f>
        <v>1727.5</v>
      </c>
      <c r="D123" s="29">
        <f>SUM(D120:D121)</f>
        <v>-50</v>
      </c>
      <c r="E123" s="29">
        <f>SUM(E120:E121)</f>
        <v>-50</v>
      </c>
      <c r="F123" s="29">
        <f>SUM(F120:F121)</f>
        <v>1727.5</v>
      </c>
      <c r="G123" s="9"/>
    </row>
    <row r="124" spans="1:11" x14ac:dyDescent="0.2">
      <c r="A124" s="12"/>
      <c r="B124" s="5" t="s">
        <v>30</v>
      </c>
      <c r="C124" s="29">
        <f>C123*16</f>
        <v>27640</v>
      </c>
      <c r="D124" s="29">
        <f>D123*16</f>
        <v>-800</v>
      </c>
      <c r="E124" s="29">
        <f>E123*16</f>
        <v>-800</v>
      </c>
      <c r="F124" s="29">
        <f>F123*16</f>
        <v>27640</v>
      </c>
      <c r="G124" s="35">
        <f>SUM(C124:F124)</f>
        <v>53680</v>
      </c>
      <c r="H124" s="1"/>
      <c r="I124" s="1"/>
      <c r="J124" s="1"/>
      <c r="K124" s="1"/>
    </row>
    <row r="125" spans="1:11" x14ac:dyDescent="0.2">
      <c r="A125" s="12"/>
      <c r="B125" s="5"/>
      <c r="C125" s="29"/>
      <c r="D125" s="29"/>
      <c r="E125" s="29"/>
      <c r="F125" s="29"/>
      <c r="H125" s="1"/>
      <c r="I125" s="1"/>
      <c r="J125" s="1"/>
      <c r="K125" s="1"/>
    </row>
    <row r="126" spans="1:11" x14ac:dyDescent="0.2">
      <c r="A126" s="12"/>
      <c r="B126" s="5"/>
      <c r="C126" s="15"/>
      <c r="D126" s="15"/>
      <c r="E126" s="15"/>
      <c r="F126" s="15"/>
      <c r="G126" s="4"/>
      <c r="H126" s="1"/>
      <c r="I126" s="1"/>
      <c r="J126" s="1"/>
      <c r="K126" s="1"/>
    </row>
    <row r="127" spans="1:11" s="5" customFormat="1" x14ac:dyDescent="0.2">
      <c r="A127" s="5" t="s">
        <v>40</v>
      </c>
      <c r="B127" s="17" t="s">
        <v>41</v>
      </c>
      <c r="C127" s="7">
        <v>37253</v>
      </c>
      <c r="D127" s="7">
        <v>37254</v>
      </c>
      <c r="E127" s="7">
        <v>37255</v>
      </c>
      <c r="F127" s="7">
        <v>37256</v>
      </c>
      <c r="G127" s="9"/>
      <c r="H127" s="9"/>
    </row>
    <row r="128" spans="1:11" x14ac:dyDescent="0.2">
      <c r="A128" s="33"/>
      <c r="B128" s="33" t="s">
        <v>4</v>
      </c>
      <c r="C128" s="25">
        <v>0</v>
      </c>
      <c r="D128" s="18"/>
      <c r="E128" s="18"/>
      <c r="F128" s="25">
        <v>0</v>
      </c>
      <c r="G128" s="26"/>
      <c r="I128" s="1"/>
      <c r="J128" s="1"/>
      <c r="K128" s="1"/>
    </row>
    <row r="129" spans="1:11" x14ac:dyDescent="0.2">
      <c r="A129" s="33"/>
      <c r="B129" s="39" t="s">
        <v>6</v>
      </c>
      <c r="C129" s="36">
        <v>0</v>
      </c>
      <c r="D129" s="37"/>
      <c r="E129" s="37"/>
      <c r="F129" s="36">
        <v>0</v>
      </c>
      <c r="G129" s="26"/>
      <c r="I129" s="1"/>
      <c r="J129" s="1"/>
      <c r="K129" s="1"/>
    </row>
    <row r="130" spans="1:11" x14ac:dyDescent="0.2">
      <c r="A130" s="33"/>
      <c r="B130" s="33" t="s">
        <v>5</v>
      </c>
      <c r="C130" s="25">
        <v>150</v>
      </c>
      <c r="D130" s="18"/>
      <c r="E130" s="18"/>
      <c r="F130" s="25">
        <v>150</v>
      </c>
      <c r="G130" s="26"/>
      <c r="I130" s="1"/>
      <c r="J130" s="1"/>
      <c r="K130" s="1"/>
    </row>
    <row r="131" spans="1:11" x14ac:dyDescent="0.2">
      <c r="A131" s="33"/>
      <c r="B131" s="39" t="s">
        <v>6</v>
      </c>
      <c r="C131" s="36">
        <v>26.43</v>
      </c>
      <c r="D131" s="37"/>
      <c r="E131" s="37"/>
      <c r="F131" s="36">
        <v>26.43</v>
      </c>
      <c r="G131" s="26"/>
      <c r="I131" s="1"/>
      <c r="J131" s="1"/>
      <c r="K131" s="1"/>
    </row>
    <row r="132" spans="1:11" x14ac:dyDescent="0.2">
      <c r="A132" s="33"/>
      <c r="B132" s="40" t="s">
        <v>10</v>
      </c>
      <c r="C132" s="26">
        <f>C128-C130</f>
        <v>-150</v>
      </c>
      <c r="D132" s="20"/>
      <c r="E132" s="20"/>
      <c r="F132" s="26">
        <f>F128-F130</f>
        <v>-150</v>
      </c>
      <c r="G132" s="26"/>
      <c r="I132" s="1"/>
      <c r="J132" s="1"/>
      <c r="K132" s="1"/>
    </row>
    <row r="133" spans="1:11" x14ac:dyDescent="0.2">
      <c r="A133" s="33"/>
      <c r="B133" s="41" t="s">
        <v>7</v>
      </c>
      <c r="C133" s="36">
        <v>21</v>
      </c>
      <c r="D133" s="37"/>
      <c r="E133" s="37"/>
      <c r="F133" s="36">
        <v>21</v>
      </c>
      <c r="G133" s="26"/>
      <c r="I133" s="1"/>
      <c r="J133" s="1"/>
      <c r="K133" s="1"/>
    </row>
    <row r="134" spans="1:11" x14ac:dyDescent="0.2">
      <c r="A134" s="33"/>
      <c r="B134" s="41"/>
      <c r="C134" s="25"/>
      <c r="D134" s="18"/>
      <c r="E134" s="18"/>
      <c r="F134" s="26"/>
      <c r="G134" s="26"/>
      <c r="I134" s="1"/>
      <c r="J134" s="1"/>
      <c r="K134" s="1"/>
    </row>
    <row r="135" spans="1:11" x14ac:dyDescent="0.2">
      <c r="A135" s="33"/>
      <c r="B135" s="41" t="s">
        <v>9</v>
      </c>
      <c r="C135" s="27">
        <f>(C128*C129)*(-1)</f>
        <v>0</v>
      </c>
      <c r="D135" s="21"/>
      <c r="E135" s="21"/>
      <c r="F135" s="27">
        <f>(F128*F129)*(-1)</f>
        <v>0</v>
      </c>
      <c r="G135" s="26"/>
      <c r="I135" s="1"/>
      <c r="J135" s="1"/>
      <c r="K135" s="1"/>
    </row>
    <row r="136" spans="1:11" x14ac:dyDescent="0.2">
      <c r="A136" s="33"/>
      <c r="B136" s="41" t="s">
        <v>8</v>
      </c>
      <c r="C136" s="28">
        <f>C130*C131</f>
        <v>3964.5</v>
      </c>
      <c r="D136" s="22"/>
      <c r="E136" s="22"/>
      <c r="F136" s="28">
        <f>F130*F131</f>
        <v>3964.5</v>
      </c>
      <c r="G136" s="26"/>
      <c r="I136" s="1"/>
      <c r="J136" s="1"/>
      <c r="K136" s="1"/>
    </row>
    <row r="137" spans="1:11" x14ac:dyDescent="0.2">
      <c r="A137" s="33"/>
      <c r="B137" s="40" t="s">
        <v>12</v>
      </c>
      <c r="C137" s="28">
        <f>SUM(C135:C136)</f>
        <v>3964.5</v>
      </c>
      <c r="D137" s="22"/>
      <c r="E137" s="22"/>
      <c r="F137" s="28">
        <f>SUM(F135:F136)</f>
        <v>3964.5</v>
      </c>
      <c r="G137" s="26"/>
      <c r="I137" s="1"/>
      <c r="J137" s="1"/>
      <c r="K137" s="1"/>
    </row>
    <row r="138" spans="1:11" x14ac:dyDescent="0.2">
      <c r="A138" s="10"/>
      <c r="B138" s="25" t="s">
        <v>13</v>
      </c>
      <c r="C138" s="27">
        <f>C132*C133</f>
        <v>-3150</v>
      </c>
      <c r="D138" s="21"/>
      <c r="E138" s="21"/>
      <c r="F138" s="27">
        <f>F132*F133</f>
        <v>-3150</v>
      </c>
      <c r="G138" s="26"/>
      <c r="H138" s="1"/>
      <c r="I138" s="1"/>
      <c r="J138" s="1"/>
      <c r="K138" s="1"/>
    </row>
    <row r="139" spans="1:11" x14ac:dyDescent="0.2">
      <c r="A139" s="11"/>
      <c r="B139" s="25"/>
      <c r="C139" s="25"/>
      <c r="D139" s="18"/>
      <c r="E139" s="18"/>
      <c r="F139" s="25"/>
      <c r="G139" s="26"/>
      <c r="H139" s="1"/>
      <c r="I139" s="1"/>
      <c r="J139" s="1"/>
      <c r="K139" s="1"/>
    </row>
    <row r="140" spans="1:11" s="5" customFormat="1" x14ac:dyDescent="0.2">
      <c r="A140" s="10"/>
      <c r="B140" s="33" t="s">
        <v>11</v>
      </c>
      <c r="C140" s="29">
        <f>SUM(C137:C138)</f>
        <v>814.5</v>
      </c>
      <c r="D140" s="31"/>
      <c r="E140" s="31"/>
      <c r="F140" s="29">
        <f>SUM(F137:F138)</f>
        <v>814.5</v>
      </c>
      <c r="G140" s="40"/>
    </row>
    <row r="141" spans="1:11" x14ac:dyDescent="0.2">
      <c r="A141" s="12"/>
      <c r="B141" s="33" t="s">
        <v>30</v>
      </c>
      <c r="C141" s="29">
        <f>C140*16</f>
        <v>13032</v>
      </c>
      <c r="D141" s="31"/>
      <c r="E141" s="31"/>
      <c r="F141" s="29">
        <f>F140*16</f>
        <v>13032</v>
      </c>
      <c r="G141" s="36">
        <f>SUM(C141:F141)</f>
        <v>26064</v>
      </c>
      <c r="H141" s="1"/>
      <c r="I141" s="1"/>
      <c r="J141" s="1"/>
      <c r="K141" s="1"/>
    </row>
    <row r="142" spans="1:11" x14ac:dyDescent="0.2">
      <c r="A142" s="12"/>
      <c r="B142" s="33"/>
      <c r="C142" s="29"/>
      <c r="D142" s="29"/>
      <c r="E142" s="29"/>
      <c r="F142" s="29"/>
      <c r="G142" s="36"/>
      <c r="H142" s="1"/>
      <c r="I142" s="1"/>
      <c r="J142" s="1"/>
      <c r="K142" s="1"/>
    </row>
    <row r="143" spans="1:11" x14ac:dyDescent="0.2">
      <c r="A143" s="12"/>
      <c r="B143" s="5"/>
      <c r="C143" s="15"/>
      <c r="D143" s="15"/>
      <c r="E143" s="15"/>
      <c r="F143" s="15"/>
      <c r="G143" s="4"/>
      <c r="H143" s="1"/>
      <c r="I143" s="1"/>
      <c r="J143" s="1"/>
      <c r="K143" s="1"/>
    </row>
    <row r="144" spans="1:11" x14ac:dyDescent="0.2">
      <c r="A144" s="12"/>
      <c r="B144" s="5" t="s">
        <v>51</v>
      </c>
      <c r="C144" s="43">
        <f>SUM(C81,C98,C115,C132)</f>
        <v>-200</v>
      </c>
      <c r="D144" s="43">
        <f>SUM(D81,D98,D115,D132)</f>
        <v>-50</v>
      </c>
      <c r="E144" s="43">
        <f>SUM(E81,E98,E115,E132)</f>
        <v>-50</v>
      </c>
      <c r="F144" s="43">
        <f>SUM(F81,F98,F115,F132)</f>
        <v>-200</v>
      </c>
      <c r="G144" s="4"/>
      <c r="H144" s="1"/>
      <c r="I144" s="1"/>
      <c r="J144" s="1"/>
      <c r="K144" s="1"/>
    </row>
    <row r="145" spans="1:11" x14ac:dyDescent="0.2">
      <c r="A145" s="12"/>
      <c r="B145" s="5"/>
      <c r="C145" s="15"/>
      <c r="D145" s="15"/>
      <c r="E145" s="15"/>
      <c r="F145" s="15"/>
      <c r="G145" s="4"/>
      <c r="H145" s="1"/>
      <c r="I145" s="1"/>
      <c r="J145" s="1"/>
      <c r="K145" s="1"/>
    </row>
    <row r="146" spans="1:11" x14ac:dyDescent="0.2">
      <c r="A146" s="12"/>
      <c r="B146" s="5"/>
      <c r="C146" s="15"/>
      <c r="D146" s="15"/>
      <c r="E146" s="15"/>
      <c r="F146" s="15"/>
      <c r="G146" s="4"/>
      <c r="H146" s="1"/>
      <c r="I146" s="1"/>
      <c r="J146" s="1"/>
      <c r="K146" s="1"/>
    </row>
    <row r="147" spans="1:11" s="5" customFormat="1" x14ac:dyDescent="0.2">
      <c r="A147" s="5" t="s">
        <v>0</v>
      </c>
      <c r="B147" s="17" t="s">
        <v>32</v>
      </c>
      <c r="C147" s="7">
        <v>37253</v>
      </c>
      <c r="D147" s="7">
        <v>37254</v>
      </c>
      <c r="E147" s="7">
        <v>37255</v>
      </c>
      <c r="F147" s="7">
        <v>37256</v>
      </c>
      <c r="G147" s="9"/>
      <c r="H147" s="9"/>
    </row>
    <row r="148" spans="1:11" x14ac:dyDescent="0.2">
      <c r="B148" s="5" t="s">
        <v>4</v>
      </c>
      <c r="C148" s="1">
        <v>800</v>
      </c>
      <c r="D148" s="37"/>
      <c r="E148" s="20"/>
      <c r="F148" s="1">
        <v>800</v>
      </c>
      <c r="G148" s="4"/>
      <c r="I148" s="1"/>
      <c r="J148" s="1"/>
      <c r="K148" s="1"/>
    </row>
    <row r="149" spans="1:11" x14ac:dyDescent="0.2">
      <c r="B149" s="8" t="s">
        <v>6</v>
      </c>
      <c r="C149" s="35">
        <v>28.5</v>
      </c>
      <c r="D149" s="37"/>
      <c r="E149" s="20"/>
      <c r="F149" s="35">
        <v>28.5</v>
      </c>
      <c r="G149" s="4"/>
      <c r="I149" s="1"/>
      <c r="J149" s="1"/>
      <c r="K149" s="1"/>
    </row>
    <row r="150" spans="1:11" x14ac:dyDescent="0.2">
      <c r="B150" s="5" t="s">
        <v>5</v>
      </c>
      <c r="C150" s="1">
        <v>1500</v>
      </c>
      <c r="D150" s="37"/>
      <c r="E150" s="20"/>
      <c r="F150" s="1">
        <v>1500</v>
      </c>
      <c r="G150" s="4"/>
      <c r="I150" s="1"/>
      <c r="J150" s="1"/>
      <c r="K150" s="1"/>
    </row>
    <row r="151" spans="1:11" x14ac:dyDescent="0.2">
      <c r="B151" s="8" t="s">
        <v>6</v>
      </c>
      <c r="C151" s="35">
        <v>30.56</v>
      </c>
      <c r="D151" s="37"/>
      <c r="E151" s="20"/>
      <c r="F151" s="35">
        <v>30.56</v>
      </c>
      <c r="G151" s="4"/>
      <c r="I151" s="1"/>
      <c r="J151" s="1"/>
      <c r="K151" s="1"/>
    </row>
    <row r="152" spans="1:11" x14ac:dyDescent="0.2">
      <c r="B152" s="9" t="s">
        <v>10</v>
      </c>
      <c r="C152" s="4">
        <f>C148-C150</f>
        <v>-700</v>
      </c>
      <c r="D152" s="37"/>
      <c r="E152" s="20"/>
      <c r="F152" s="4">
        <f>F148-F150</f>
        <v>-700</v>
      </c>
      <c r="G152" s="4"/>
      <c r="I152" s="1"/>
      <c r="J152" s="1"/>
      <c r="K152" s="1"/>
    </row>
    <row r="153" spans="1:11" x14ac:dyDescent="0.2">
      <c r="B153" s="2" t="s">
        <v>7</v>
      </c>
      <c r="C153" s="36">
        <v>23</v>
      </c>
      <c r="D153" s="37"/>
      <c r="E153" s="37"/>
      <c r="F153" s="36">
        <v>23</v>
      </c>
      <c r="G153" s="4"/>
      <c r="I153" s="1"/>
      <c r="J153" s="1"/>
      <c r="K153" s="1"/>
    </row>
    <row r="154" spans="1:11" x14ac:dyDescent="0.2">
      <c r="B154" s="2"/>
      <c r="D154" s="37"/>
      <c r="E154" s="20"/>
      <c r="F154" s="4"/>
      <c r="G154" s="4"/>
      <c r="I154" s="1"/>
      <c r="J154" s="1"/>
      <c r="K154" s="1"/>
    </row>
    <row r="155" spans="1:11" x14ac:dyDescent="0.2">
      <c r="B155" s="2" t="s">
        <v>9</v>
      </c>
      <c r="C155" s="16">
        <f>(C148*C149)*(-1)</f>
        <v>-22800</v>
      </c>
      <c r="D155" s="37"/>
      <c r="E155" s="20"/>
      <c r="F155" s="16">
        <f>(F148*F149)*(-1)</f>
        <v>-22800</v>
      </c>
      <c r="G155" s="4"/>
      <c r="I155" s="1"/>
      <c r="J155" s="1"/>
      <c r="K155" s="1"/>
    </row>
    <row r="156" spans="1:11" x14ac:dyDescent="0.2">
      <c r="B156" s="2" t="s">
        <v>8</v>
      </c>
      <c r="C156" s="14">
        <f>C150*C151</f>
        <v>45840</v>
      </c>
      <c r="D156" s="37"/>
      <c r="E156" s="20"/>
      <c r="F156" s="14">
        <f>F150*F151</f>
        <v>45840</v>
      </c>
      <c r="G156" s="4"/>
      <c r="I156" s="1"/>
      <c r="J156" s="1"/>
      <c r="K156" s="1"/>
    </row>
    <row r="157" spans="1:11" x14ac:dyDescent="0.2">
      <c r="B157" s="9" t="s">
        <v>12</v>
      </c>
      <c r="C157" s="14">
        <f>SUM(C155:C156)</f>
        <v>23040</v>
      </c>
      <c r="D157" s="37"/>
      <c r="E157" s="20"/>
      <c r="F157" s="14">
        <f>SUM(F155:F156)</f>
        <v>23040</v>
      </c>
      <c r="G157" s="4"/>
      <c r="I157" s="1"/>
      <c r="J157" s="1"/>
      <c r="K157" s="1"/>
    </row>
    <row r="158" spans="1:11" x14ac:dyDescent="0.2">
      <c r="A158" s="10"/>
      <c r="B158" s="1" t="s">
        <v>13</v>
      </c>
      <c r="C158" s="16">
        <f>C152*C153</f>
        <v>-16100</v>
      </c>
      <c r="D158" s="20"/>
      <c r="E158" s="20"/>
      <c r="F158" s="16">
        <f>F152*F153</f>
        <v>-16100</v>
      </c>
      <c r="G158" s="4"/>
      <c r="H158" s="1"/>
      <c r="I158" s="1"/>
      <c r="J158" s="1"/>
      <c r="K158" s="1"/>
    </row>
    <row r="159" spans="1:11" x14ac:dyDescent="0.2">
      <c r="A159" s="11"/>
      <c r="C159" s="35"/>
      <c r="D159" s="20"/>
      <c r="E159" s="20"/>
      <c r="F159" s="4"/>
      <c r="G159" s="4"/>
      <c r="H159" s="1"/>
      <c r="I159" s="1"/>
      <c r="J159" s="1"/>
      <c r="K159" s="1"/>
    </row>
    <row r="160" spans="1:11" s="5" customFormat="1" x14ac:dyDescent="0.2">
      <c r="A160" s="10"/>
      <c r="B160" s="5" t="s">
        <v>11</v>
      </c>
      <c r="C160" s="15">
        <f>SUM(C157:C158)</f>
        <v>6940</v>
      </c>
      <c r="D160" s="32"/>
      <c r="E160" s="31"/>
      <c r="F160" s="15">
        <f>SUM(F157:F158)</f>
        <v>6940</v>
      </c>
      <c r="G160" s="9"/>
    </row>
    <row r="161" spans="1:11" x14ac:dyDescent="0.2">
      <c r="A161" s="12"/>
      <c r="B161" s="5" t="s">
        <v>30</v>
      </c>
      <c r="C161" s="15">
        <f>C160*16</f>
        <v>111040</v>
      </c>
      <c r="D161" s="20"/>
      <c r="E161" s="31"/>
      <c r="F161" s="15">
        <f>F160*16</f>
        <v>111040</v>
      </c>
      <c r="G161" s="35">
        <f>SUM(C161:F161)</f>
        <v>222080</v>
      </c>
      <c r="H161" s="1"/>
      <c r="I161" s="1"/>
      <c r="J161" s="1"/>
      <c r="K161" s="1"/>
    </row>
    <row r="162" spans="1:11" x14ac:dyDescent="0.2">
      <c r="A162" s="10"/>
      <c r="C162" s="35"/>
      <c r="D162" s="4"/>
      <c r="E162" s="4"/>
      <c r="F162" s="4"/>
      <c r="G162" s="4"/>
      <c r="H162" s="1"/>
      <c r="I162" s="1"/>
      <c r="J162" s="1"/>
      <c r="K162" s="1"/>
    </row>
    <row r="163" spans="1:11" x14ac:dyDescent="0.2">
      <c r="A163" s="12"/>
      <c r="C163" s="35"/>
      <c r="D163" s="4"/>
      <c r="E163" s="4"/>
      <c r="F163" s="4"/>
      <c r="G163" s="4"/>
      <c r="H163" s="1"/>
      <c r="I163" s="1"/>
      <c r="J163" s="1"/>
      <c r="K163" s="1"/>
    </row>
    <row r="164" spans="1:11" s="5" customFormat="1" x14ac:dyDescent="0.2">
      <c r="A164" s="5" t="s">
        <v>1</v>
      </c>
      <c r="B164" s="17" t="s">
        <v>33</v>
      </c>
      <c r="C164" s="7">
        <v>37253</v>
      </c>
      <c r="D164" s="7">
        <v>37254</v>
      </c>
      <c r="E164" s="7">
        <v>37255</v>
      </c>
      <c r="F164" s="7">
        <v>37256</v>
      </c>
      <c r="G164" s="9"/>
      <c r="H164" s="9"/>
    </row>
    <row r="165" spans="1:11" x14ac:dyDescent="0.2">
      <c r="B165" s="5" t="s">
        <v>4</v>
      </c>
      <c r="C165" s="1">
        <v>150</v>
      </c>
      <c r="D165" s="37"/>
      <c r="E165" s="20"/>
      <c r="F165" s="1">
        <v>150</v>
      </c>
      <c r="G165" s="4"/>
      <c r="I165" s="1"/>
      <c r="J165" s="1"/>
      <c r="K165" s="1"/>
    </row>
    <row r="166" spans="1:11" x14ac:dyDescent="0.2">
      <c r="B166" s="8" t="s">
        <v>6</v>
      </c>
      <c r="C166" s="35">
        <v>26.68</v>
      </c>
      <c r="D166" s="37"/>
      <c r="E166" s="20"/>
      <c r="F166" s="35">
        <v>26.68</v>
      </c>
      <c r="G166" s="4"/>
      <c r="I166" s="1"/>
      <c r="J166" s="1"/>
      <c r="K166" s="1"/>
    </row>
    <row r="167" spans="1:11" x14ac:dyDescent="0.2">
      <c r="B167" s="5" t="s">
        <v>5</v>
      </c>
      <c r="C167" s="1">
        <v>250</v>
      </c>
      <c r="D167" s="37"/>
      <c r="E167" s="20"/>
      <c r="F167" s="1">
        <v>250</v>
      </c>
      <c r="G167" s="4"/>
      <c r="I167" s="1"/>
      <c r="J167" s="1"/>
      <c r="K167" s="1"/>
    </row>
    <row r="168" spans="1:11" x14ac:dyDescent="0.2">
      <c r="B168" s="8" t="s">
        <v>6</v>
      </c>
      <c r="C168" s="35">
        <v>25.6</v>
      </c>
      <c r="D168" s="37"/>
      <c r="E168" s="20"/>
      <c r="F168" s="35">
        <v>25.6</v>
      </c>
      <c r="G168" s="4"/>
      <c r="I168" s="1"/>
      <c r="J168" s="1"/>
      <c r="K168" s="1"/>
    </row>
    <row r="169" spans="1:11" x14ac:dyDescent="0.2">
      <c r="B169" s="9" t="s">
        <v>10</v>
      </c>
      <c r="C169" s="4">
        <f>C165-C167</f>
        <v>-100</v>
      </c>
      <c r="D169" s="37"/>
      <c r="E169" s="20"/>
      <c r="F169" s="4">
        <f>F165-F167</f>
        <v>-100</v>
      </c>
      <c r="G169" s="4"/>
      <c r="I169" s="1"/>
      <c r="J169" s="1"/>
      <c r="K169" s="1"/>
    </row>
    <row r="170" spans="1:11" x14ac:dyDescent="0.2">
      <c r="B170" s="2" t="s">
        <v>7</v>
      </c>
      <c r="C170" s="36">
        <v>23</v>
      </c>
      <c r="D170" s="37"/>
      <c r="E170" s="37"/>
      <c r="F170" s="36">
        <v>23</v>
      </c>
      <c r="G170" s="4"/>
      <c r="I170" s="1"/>
      <c r="J170" s="1"/>
      <c r="K170" s="1"/>
    </row>
    <row r="171" spans="1:11" x14ac:dyDescent="0.2">
      <c r="B171" s="2"/>
      <c r="D171" s="37"/>
      <c r="E171" s="20"/>
      <c r="F171" s="4"/>
      <c r="G171" s="4"/>
      <c r="I171" s="1"/>
      <c r="J171" s="1"/>
      <c r="K171" s="1"/>
    </row>
    <row r="172" spans="1:11" x14ac:dyDescent="0.2">
      <c r="B172" s="2" t="s">
        <v>9</v>
      </c>
      <c r="C172" s="16">
        <f>(C165*C166)*(-1)</f>
        <v>-4002</v>
      </c>
      <c r="D172" s="21"/>
      <c r="E172" s="21"/>
      <c r="F172" s="16">
        <f>(F165*F166)*(-1)</f>
        <v>-4002</v>
      </c>
      <c r="G172" s="4"/>
      <c r="I172" s="1"/>
      <c r="J172" s="1"/>
      <c r="K172" s="1"/>
    </row>
    <row r="173" spans="1:11" x14ac:dyDescent="0.2">
      <c r="B173" s="2" t="s">
        <v>8</v>
      </c>
      <c r="C173" s="14">
        <f>C167*C168</f>
        <v>6400</v>
      </c>
      <c r="D173" s="22"/>
      <c r="E173" s="22"/>
      <c r="F173" s="14">
        <f>F167*F168</f>
        <v>6400</v>
      </c>
      <c r="G173" s="4"/>
      <c r="I173" s="1"/>
      <c r="J173" s="1"/>
      <c r="K173" s="1"/>
    </row>
    <row r="174" spans="1:11" x14ac:dyDescent="0.2">
      <c r="B174" s="9" t="s">
        <v>12</v>
      </c>
      <c r="C174" s="14">
        <f>SUM(C172:C173)</f>
        <v>2398</v>
      </c>
      <c r="D174" s="22"/>
      <c r="E174" s="22"/>
      <c r="F174" s="14">
        <f>SUM(F172:F173)</f>
        <v>2398</v>
      </c>
      <c r="G174" s="4"/>
      <c r="I174" s="1"/>
      <c r="J174" s="1"/>
      <c r="K174" s="1"/>
    </row>
    <row r="175" spans="1:11" x14ac:dyDescent="0.2">
      <c r="A175" s="10"/>
      <c r="B175" s="1" t="s">
        <v>13</v>
      </c>
      <c r="C175" s="16">
        <f>C169*C170</f>
        <v>-2300</v>
      </c>
      <c r="D175" s="21"/>
      <c r="E175" s="21"/>
      <c r="F175" s="16">
        <f>F169*F170</f>
        <v>-2300</v>
      </c>
      <c r="G175" s="4"/>
      <c r="H175" s="1"/>
      <c r="I175" s="1"/>
      <c r="J175" s="1"/>
      <c r="K175" s="1"/>
    </row>
    <row r="176" spans="1:11" x14ac:dyDescent="0.2">
      <c r="A176" s="11"/>
      <c r="D176" s="18"/>
      <c r="E176" s="18"/>
      <c r="G176" s="4"/>
      <c r="H176" s="1"/>
      <c r="I176" s="1"/>
      <c r="J176" s="1"/>
      <c r="K176" s="1"/>
    </row>
    <row r="177" spans="1:11" s="5" customFormat="1" x14ac:dyDescent="0.2">
      <c r="A177" s="10"/>
      <c r="B177" s="5" t="s">
        <v>11</v>
      </c>
      <c r="C177" s="15">
        <f>SUM(C174:C175)</f>
        <v>98</v>
      </c>
      <c r="D177" s="31"/>
      <c r="E177" s="31"/>
      <c r="F177" s="15">
        <f>SUM(F174:F175)</f>
        <v>98</v>
      </c>
      <c r="G177" s="9"/>
    </row>
    <row r="178" spans="1:11" x14ac:dyDescent="0.2">
      <c r="A178" s="12"/>
      <c r="B178" s="5" t="s">
        <v>30</v>
      </c>
      <c r="C178" s="15">
        <f>C177*16</f>
        <v>1568</v>
      </c>
      <c r="D178" s="31"/>
      <c r="E178" s="31"/>
      <c r="F178" s="15">
        <f>F177*16</f>
        <v>1568</v>
      </c>
      <c r="G178" s="35">
        <f>SUM(C178:F178)</f>
        <v>3136</v>
      </c>
      <c r="H178" s="1"/>
      <c r="I178" s="1"/>
      <c r="J178" s="1"/>
      <c r="K178" s="1"/>
    </row>
    <row r="179" spans="1:11" x14ac:dyDescent="0.2">
      <c r="A179" s="13"/>
      <c r="C179" s="35"/>
      <c r="D179" s="4"/>
      <c r="E179" s="4"/>
      <c r="F179" s="4"/>
      <c r="G179" s="4"/>
      <c r="H179" s="1"/>
      <c r="I179" s="1"/>
      <c r="J179" s="1"/>
      <c r="K179" s="1"/>
    </row>
    <row r="180" spans="1:11" x14ac:dyDescent="0.2">
      <c r="A180" s="13"/>
      <c r="C180" s="35"/>
      <c r="D180" s="4"/>
      <c r="E180" s="4"/>
      <c r="F180" s="4"/>
      <c r="G180" s="4"/>
      <c r="H180" s="1"/>
      <c r="I180" s="1"/>
      <c r="J180" s="1"/>
      <c r="K180" s="1"/>
    </row>
    <row r="181" spans="1:11" s="5" customFormat="1" x14ac:dyDescent="0.2">
      <c r="A181" s="5" t="s">
        <v>15</v>
      </c>
      <c r="B181" s="17" t="s">
        <v>33</v>
      </c>
      <c r="C181" s="7">
        <v>37253</v>
      </c>
      <c r="D181" s="7">
        <v>37254</v>
      </c>
      <c r="E181" s="7">
        <v>37255</v>
      </c>
      <c r="F181" s="7">
        <v>37256</v>
      </c>
      <c r="G181" s="9"/>
      <c r="H181" s="9"/>
    </row>
    <row r="182" spans="1:11" x14ac:dyDescent="0.2">
      <c r="B182" s="5" t="s">
        <v>4</v>
      </c>
      <c r="C182" s="1">
        <v>50</v>
      </c>
      <c r="D182" s="37"/>
      <c r="E182" s="20"/>
      <c r="F182" s="1">
        <v>50</v>
      </c>
      <c r="G182" s="4"/>
      <c r="I182" s="1"/>
      <c r="J182" s="1"/>
      <c r="K182" s="1"/>
    </row>
    <row r="183" spans="1:11" x14ac:dyDescent="0.2">
      <c r="B183" s="8" t="s">
        <v>6</v>
      </c>
      <c r="C183" s="35">
        <v>22.2</v>
      </c>
      <c r="D183" s="37"/>
      <c r="E183" s="20"/>
      <c r="F183" s="35">
        <v>22.2</v>
      </c>
      <c r="G183" s="4"/>
      <c r="I183" s="1"/>
      <c r="J183" s="1"/>
      <c r="K183" s="1"/>
    </row>
    <row r="184" spans="1:11" x14ac:dyDescent="0.2">
      <c r="B184" s="5" t="s">
        <v>5</v>
      </c>
      <c r="C184" s="1">
        <v>150</v>
      </c>
      <c r="D184" s="37"/>
      <c r="E184" s="20"/>
      <c r="F184" s="1">
        <v>150</v>
      </c>
      <c r="G184" s="4"/>
      <c r="I184" s="1"/>
      <c r="J184" s="1"/>
      <c r="K184" s="1"/>
    </row>
    <row r="185" spans="1:11" x14ac:dyDescent="0.2">
      <c r="B185" s="8" t="s">
        <v>6</v>
      </c>
      <c r="C185" s="35">
        <v>35.43</v>
      </c>
      <c r="D185" s="37"/>
      <c r="E185" s="20"/>
      <c r="F185" s="35">
        <v>35.43</v>
      </c>
      <c r="G185" s="4"/>
      <c r="I185" s="1"/>
      <c r="J185" s="1"/>
      <c r="K185" s="1"/>
    </row>
    <row r="186" spans="1:11" x14ac:dyDescent="0.2">
      <c r="B186" s="9" t="s">
        <v>10</v>
      </c>
      <c r="C186" s="4">
        <f>C182-C184</f>
        <v>-100</v>
      </c>
      <c r="D186" s="37"/>
      <c r="E186" s="20"/>
      <c r="F186" s="4">
        <f>F182-F184</f>
        <v>-100</v>
      </c>
      <c r="G186" s="4"/>
      <c r="I186" s="1"/>
      <c r="J186" s="1"/>
      <c r="K186" s="1"/>
    </row>
    <row r="187" spans="1:11" x14ac:dyDescent="0.2">
      <c r="B187" s="2" t="s">
        <v>7</v>
      </c>
      <c r="C187" s="36">
        <v>23</v>
      </c>
      <c r="D187" s="37"/>
      <c r="E187" s="37"/>
      <c r="F187" s="36">
        <v>23</v>
      </c>
      <c r="G187" s="4"/>
      <c r="I187" s="1"/>
      <c r="J187" s="1"/>
      <c r="K187" s="1"/>
    </row>
    <row r="188" spans="1:11" x14ac:dyDescent="0.2">
      <c r="B188" s="2"/>
      <c r="D188" s="37"/>
      <c r="E188" s="20"/>
      <c r="F188" s="4"/>
      <c r="G188" s="4"/>
      <c r="I188" s="1"/>
      <c r="J188" s="1"/>
      <c r="K188" s="1"/>
    </row>
    <row r="189" spans="1:11" x14ac:dyDescent="0.2">
      <c r="B189" s="2" t="s">
        <v>9</v>
      </c>
      <c r="C189" s="16">
        <f>(C182*C183)*(-1)</f>
        <v>-1110</v>
      </c>
      <c r="D189" s="21"/>
      <c r="E189" s="21"/>
      <c r="F189" s="16">
        <f>(F182*F183)*(-1)</f>
        <v>-1110</v>
      </c>
      <c r="G189" s="4"/>
      <c r="I189" s="1"/>
      <c r="J189" s="1"/>
      <c r="K189" s="1"/>
    </row>
    <row r="190" spans="1:11" x14ac:dyDescent="0.2">
      <c r="B190" s="2" t="s">
        <v>8</v>
      </c>
      <c r="C190" s="14">
        <f>C184*C185</f>
        <v>5314.5</v>
      </c>
      <c r="D190" s="22"/>
      <c r="E190" s="22"/>
      <c r="F190" s="14">
        <f>F184*F185</f>
        <v>5314.5</v>
      </c>
      <c r="G190" s="4"/>
      <c r="I190" s="1"/>
      <c r="J190" s="1"/>
      <c r="K190" s="1"/>
    </row>
    <row r="191" spans="1:11" x14ac:dyDescent="0.2">
      <c r="B191" s="9" t="s">
        <v>12</v>
      </c>
      <c r="C191" s="14">
        <f>SUM(C189:C190)</f>
        <v>4204.5</v>
      </c>
      <c r="D191" s="22"/>
      <c r="E191" s="22"/>
      <c r="F191" s="14">
        <f>SUM(F189:F190)</f>
        <v>4204.5</v>
      </c>
      <c r="G191" s="4"/>
      <c r="I191" s="1"/>
      <c r="J191" s="1"/>
      <c r="K191" s="1"/>
    </row>
    <row r="192" spans="1:11" x14ac:dyDescent="0.2">
      <c r="A192" s="10"/>
      <c r="B192" s="1" t="s">
        <v>13</v>
      </c>
      <c r="C192" s="16">
        <f>C186*C187</f>
        <v>-2300</v>
      </c>
      <c r="D192" s="21"/>
      <c r="E192" s="21"/>
      <c r="F192" s="16">
        <f>F186*F187</f>
        <v>-2300</v>
      </c>
      <c r="G192" s="4"/>
      <c r="H192" s="1"/>
      <c r="I192" s="1"/>
      <c r="J192" s="1"/>
      <c r="K192" s="1"/>
    </row>
    <row r="193" spans="1:11" x14ac:dyDescent="0.2">
      <c r="A193" s="11"/>
      <c r="D193" s="18"/>
      <c r="E193" s="18"/>
      <c r="G193" s="4"/>
      <c r="H193" s="1"/>
      <c r="I193" s="1"/>
      <c r="J193" s="1"/>
      <c r="K193" s="1"/>
    </row>
    <row r="194" spans="1:11" s="5" customFormat="1" x14ac:dyDescent="0.2">
      <c r="A194" s="10"/>
      <c r="B194" s="5" t="s">
        <v>11</v>
      </c>
      <c r="C194" s="15">
        <f>SUM(C191:C192)</f>
        <v>1904.5</v>
      </c>
      <c r="D194" s="31"/>
      <c r="E194" s="31"/>
      <c r="F194" s="15">
        <f>SUM(F191:F192)</f>
        <v>1904.5</v>
      </c>
      <c r="G194" s="9"/>
    </row>
    <row r="195" spans="1:11" x14ac:dyDescent="0.2">
      <c r="A195" s="12"/>
      <c r="B195" s="5" t="s">
        <v>30</v>
      </c>
      <c r="C195" s="15">
        <f>C194*16</f>
        <v>30472</v>
      </c>
      <c r="D195" s="31"/>
      <c r="E195" s="31"/>
      <c r="F195" s="15">
        <f>F194*16</f>
        <v>30472</v>
      </c>
      <c r="G195" s="35">
        <f>SUM(C195:F195)</f>
        <v>60944</v>
      </c>
      <c r="H195" s="1"/>
      <c r="I195" s="1"/>
      <c r="J195" s="1"/>
      <c r="K195" s="1"/>
    </row>
    <row r="196" spans="1:11" x14ac:dyDescent="0.2">
      <c r="A196" s="13"/>
      <c r="C196" s="35"/>
      <c r="D196" s="4"/>
      <c r="E196" s="4"/>
      <c r="F196" s="4"/>
      <c r="G196" s="4"/>
      <c r="H196" s="1"/>
      <c r="I196" s="1"/>
      <c r="J196" s="1"/>
      <c r="K196" s="1"/>
    </row>
    <row r="197" spans="1:11" x14ac:dyDescent="0.2">
      <c r="A197" s="13"/>
      <c r="C197" s="35"/>
      <c r="D197" s="4"/>
      <c r="E197" s="4"/>
      <c r="F197" s="4"/>
      <c r="G197" s="4"/>
      <c r="H197" s="1"/>
      <c r="I197" s="1"/>
      <c r="J197" s="1"/>
      <c r="K197" s="1"/>
    </row>
    <row r="198" spans="1:11" s="5" customFormat="1" x14ac:dyDescent="0.2">
      <c r="A198" s="5" t="s">
        <v>34</v>
      </c>
      <c r="B198" s="17" t="s">
        <v>32</v>
      </c>
      <c r="C198" s="7">
        <v>37253</v>
      </c>
      <c r="D198" s="7">
        <v>37254</v>
      </c>
      <c r="E198" s="7">
        <v>37255</v>
      </c>
      <c r="F198" s="7">
        <v>37256</v>
      </c>
      <c r="G198" s="9"/>
      <c r="H198" s="9"/>
    </row>
    <row r="199" spans="1:11" x14ac:dyDescent="0.2">
      <c r="B199" s="5" t="s">
        <v>4</v>
      </c>
      <c r="C199" s="1">
        <v>1300</v>
      </c>
      <c r="D199" s="37"/>
      <c r="E199" s="20"/>
      <c r="F199" s="1">
        <v>1300</v>
      </c>
      <c r="G199" s="4"/>
      <c r="I199" s="1"/>
      <c r="J199" s="1"/>
      <c r="K199" s="1"/>
    </row>
    <row r="200" spans="1:11" x14ac:dyDescent="0.2">
      <c r="B200" s="8" t="s">
        <v>6</v>
      </c>
      <c r="C200" s="35">
        <v>28.75</v>
      </c>
      <c r="D200" s="37"/>
      <c r="E200" s="20"/>
      <c r="F200" s="35">
        <v>28.75</v>
      </c>
      <c r="G200" s="4"/>
      <c r="I200" s="1"/>
      <c r="J200" s="1"/>
      <c r="K200" s="1"/>
    </row>
    <row r="201" spans="1:11" x14ac:dyDescent="0.2">
      <c r="B201" s="5" t="s">
        <v>5</v>
      </c>
      <c r="C201" s="1">
        <v>1300</v>
      </c>
      <c r="D201" s="37"/>
      <c r="E201" s="20"/>
      <c r="F201" s="1">
        <v>1300</v>
      </c>
      <c r="G201" s="4"/>
      <c r="I201" s="1"/>
      <c r="J201" s="1"/>
      <c r="K201" s="1"/>
    </row>
    <row r="202" spans="1:11" x14ac:dyDescent="0.2">
      <c r="B202" s="8" t="s">
        <v>6</v>
      </c>
      <c r="C202" s="35">
        <v>26.73</v>
      </c>
      <c r="D202" s="37"/>
      <c r="E202" s="20"/>
      <c r="F202" s="35">
        <v>26.73</v>
      </c>
      <c r="G202" s="4"/>
      <c r="I202" s="1"/>
      <c r="J202" s="1"/>
      <c r="K202" s="1"/>
    </row>
    <row r="203" spans="1:11" x14ac:dyDescent="0.2">
      <c r="B203" s="9" t="s">
        <v>10</v>
      </c>
      <c r="C203" s="4">
        <f>C199-C201</f>
        <v>0</v>
      </c>
      <c r="D203" s="37"/>
      <c r="E203" s="20"/>
      <c r="F203" s="4">
        <f>F199-F201</f>
        <v>0</v>
      </c>
      <c r="G203" s="4"/>
      <c r="I203" s="1"/>
      <c r="J203" s="1"/>
      <c r="K203" s="1"/>
    </row>
    <row r="204" spans="1:11" x14ac:dyDescent="0.2">
      <c r="B204" s="2" t="s">
        <v>7</v>
      </c>
      <c r="C204" s="35">
        <v>23</v>
      </c>
      <c r="D204" s="37"/>
      <c r="E204" s="37"/>
      <c r="F204" s="35">
        <v>23</v>
      </c>
      <c r="G204" s="4"/>
      <c r="I204" s="1"/>
      <c r="J204" s="1"/>
      <c r="K204" s="1"/>
    </row>
    <row r="205" spans="1:11" x14ac:dyDescent="0.2">
      <c r="B205" s="2"/>
      <c r="D205" s="37"/>
      <c r="E205" s="20"/>
      <c r="F205" s="4"/>
      <c r="G205" s="4"/>
      <c r="I205" s="1"/>
      <c r="J205" s="1"/>
      <c r="K205" s="1"/>
    </row>
    <row r="206" spans="1:11" x14ac:dyDescent="0.2">
      <c r="B206" s="2" t="s">
        <v>9</v>
      </c>
      <c r="C206" s="16">
        <f>(C199*C200)*(-1)</f>
        <v>-37375</v>
      </c>
      <c r="D206" s="21"/>
      <c r="E206" s="21"/>
      <c r="F206" s="16">
        <f>(F199*F200)*(-1)</f>
        <v>-37375</v>
      </c>
      <c r="G206" s="4"/>
      <c r="I206" s="1"/>
      <c r="J206" s="1"/>
      <c r="K206" s="1"/>
    </row>
    <row r="207" spans="1:11" x14ac:dyDescent="0.2">
      <c r="B207" s="2" t="s">
        <v>8</v>
      </c>
      <c r="C207" s="14">
        <f>C201*C202</f>
        <v>34749</v>
      </c>
      <c r="D207" s="22"/>
      <c r="E207" s="22"/>
      <c r="F207" s="14">
        <f>F201*F202</f>
        <v>34749</v>
      </c>
      <c r="G207" s="4"/>
      <c r="I207" s="1"/>
      <c r="J207" s="1"/>
      <c r="K207" s="1"/>
    </row>
    <row r="208" spans="1:11" x14ac:dyDescent="0.2">
      <c r="B208" s="9" t="s">
        <v>12</v>
      </c>
      <c r="C208" s="14">
        <f>SUM(C206:C207)</f>
        <v>-2626</v>
      </c>
      <c r="D208" s="22"/>
      <c r="E208" s="22"/>
      <c r="F208" s="14">
        <f>SUM(F206:F207)</f>
        <v>-2626</v>
      </c>
      <c r="G208" s="4"/>
      <c r="I208" s="1"/>
      <c r="J208" s="1"/>
      <c r="K208" s="1"/>
    </row>
    <row r="209" spans="1:11" x14ac:dyDescent="0.2">
      <c r="A209" s="10"/>
      <c r="B209" s="1" t="s">
        <v>13</v>
      </c>
      <c r="C209" s="16">
        <f>C203*C204</f>
        <v>0</v>
      </c>
      <c r="D209" s="21"/>
      <c r="E209" s="21"/>
      <c r="F209" s="16">
        <f>F203*F204</f>
        <v>0</v>
      </c>
      <c r="G209" s="4"/>
      <c r="H209" s="1"/>
      <c r="I209" s="1"/>
      <c r="J209" s="1"/>
      <c r="K209" s="1"/>
    </row>
    <row r="210" spans="1:11" x14ac:dyDescent="0.2">
      <c r="A210" s="11"/>
      <c r="D210" s="18"/>
      <c r="E210" s="18"/>
      <c r="G210" s="4"/>
      <c r="H210" s="1"/>
      <c r="I210" s="1"/>
      <c r="J210" s="1"/>
      <c r="K210" s="1"/>
    </row>
    <row r="211" spans="1:11" s="5" customFormat="1" x14ac:dyDescent="0.2">
      <c r="A211" s="10"/>
      <c r="B211" s="5" t="s">
        <v>11</v>
      </c>
      <c r="C211" s="15">
        <f>SUM(C208:C209)</f>
        <v>-2626</v>
      </c>
      <c r="D211" s="31"/>
      <c r="E211" s="31"/>
      <c r="F211" s="15">
        <f>SUM(F208:F209)</f>
        <v>-2626</v>
      </c>
      <c r="G211" s="9"/>
    </row>
    <row r="212" spans="1:11" x14ac:dyDescent="0.2">
      <c r="A212" s="12"/>
      <c r="B212" s="5" t="s">
        <v>14</v>
      </c>
      <c r="C212" s="15">
        <f>C211*16</f>
        <v>-42016</v>
      </c>
      <c r="D212" s="31"/>
      <c r="E212" s="31"/>
      <c r="F212" s="15">
        <f>F211*16</f>
        <v>-42016</v>
      </c>
      <c r="G212" s="36">
        <f>SUM(C212:F212)</f>
        <v>-84032</v>
      </c>
      <c r="H212" s="1"/>
      <c r="I212" s="1"/>
      <c r="J212" s="1"/>
      <c r="K212" s="1"/>
    </row>
    <row r="213" spans="1:11" x14ac:dyDescent="0.2">
      <c r="A213" s="12"/>
      <c r="B213" s="5"/>
      <c r="C213" s="15"/>
      <c r="D213" s="31"/>
      <c r="E213" s="31"/>
      <c r="F213" s="15"/>
      <c r="G213" s="36"/>
      <c r="H213" s="1"/>
      <c r="I213" s="1"/>
      <c r="J213" s="1"/>
      <c r="K213" s="1"/>
    </row>
    <row r="214" spans="1:11" x14ac:dyDescent="0.2">
      <c r="A214" s="12"/>
      <c r="B214" s="5"/>
      <c r="C214" s="35"/>
      <c r="D214" s="4"/>
      <c r="E214" s="4"/>
      <c r="F214" s="4"/>
      <c r="G214" s="4"/>
      <c r="H214" s="1"/>
      <c r="I214" s="1"/>
      <c r="J214" s="1"/>
      <c r="K214" s="1"/>
    </row>
    <row r="215" spans="1:11" s="5" customFormat="1" x14ac:dyDescent="0.2">
      <c r="A215" s="5" t="s">
        <v>36</v>
      </c>
      <c r="B215" s="17" t="s">
        <v>32</v>
      </c>
      <c r="C215" s="7">
        <v>37253</v>
      </c>
      <c r="D215" s="7">
        <v>37254</v>
      </c>
      <c r="E215" s="7">
        <v>37255</v>
      </c>
      <c r="F215" s="7">
        <v>37256</v>
      </c>
      <c r="G215" s="9"/>
      <c r="H215" s="9"/>
    </row>
    <row r="216" spans="1:11" x14ac:dyDescent="0.2">
      <c r="B216" s="5" t="s">
        <v>4</v>
      </c>
      <c r="C216" s="1">
        <v>500</v>
      </c>
      <c r="D216" s="37"/>
      <c r="E216" s="20"/>
      <c r="F216" s="1">
        <v>500</v>
      </c>
      <c r="G216" s="4"/>
      <c r="I216" s="1"/>
      <c r="J216" s="1"/>
      <c r="K216" s="1"/>
    </row>
    <row r="217" spans="1:11" x14ac:dyDescent="0.2">
      <c r="B217" s="8" t="s">
        <v>6</v>
      </c>
      <c r="C217" s="35">
        <v>26.91</v>
      </c>
      <c r="D217" s="37"/>
      <c r="E217" s="20"/>
      <c r="F217" s="35">
        <v>26.91</v>
      </c>
      <c r="G217" s="4"/>
      <c r="I217" s="1"/>
      <c r="J217" s="1"/>
      <c r="K217" s="1"/>
    </row>
    <row r="218" spans="1:11" x14ac:dyDescent="0.2">
      <c r="B218" s="5" t="s">
        <v>5</v>
      </c>
      <c r="C218" s="1">
        <v>950</v>
      </c>
      <c r="D218" s="37"/>
      <c r="E218" s="20"/>
      <c r="F218" s="1">
        <v>950</v>
      </c>
      <c r="G218" s="4"/>
      <c r="I218" s="1"/>
      <c r="J218" s="1"/>
      <c r="K218" s="1"/>
    </row>
    <row r="219" spans="1:11" x14ac:dyDescent="0.2">
      <c r="B219" s="8" t="s">
        <v>6</v>
      </c>
      <c r="C219" s="35">
        <v>27.53</v>
      </c>
      <c r="D219" s="37"/>
      <c r="E219" s="20"/>
      <c r="F219" s="35">
        <v>27.53</v>
      </c>
      <c r="G219" s="4"/>
      <c r="I219" s="1"/>
      <c r="J219" s="1"/>
      <c r="K219" s="1"/>
    </row>
    <row r="220" spans="1:11" x14ac:dyDescent="0.2">
      <c r="B220" s="9" t="s">
        <v>10</v>
      </c>
      <c r="C220" s="4">
        <f>C216-C218</f>
        <v>-450</v>
      </c>
      <c r="D220" s="37"/>
      <c r="E220" s="20"/>
      <c r="F220" s="4">
        <f>F216-F218</f>
        <v>-450</v>
      </c>
      <c r="G220" s="4"/>
      <c r="I220" s="1"/>
      <c r="J220" s="1"/>
      <c r="K220" s="1"/>
    </row>
    <row r="221" spans="1:11" x14ac:dyDescent="0.2">
      <c r="B221" s="2" t="s">
        <v>7</v>
      </c>
      <c r="C221" s="35">
        <v>23</v>
      </c>
      <c r="D221" s="37"/>
      <c r="E221" s="37"/>
      <c r="F221" s="35">
        <v>23</v>
      </c>
      <c r="G221" s="4"/>
      <c r="I221" s="1"/>
      <c r="J221" s="1"/>
      <c r="K221" s="1"/>
    </row>
    <row r="222" spans="1:11" x14ac:dyDescent="0.2">
      <c r="B222" s="2"/>
      <c r="D222" s="37"/>
      <c r="E222" s="20"/>
      <c r="F222" s="4"/>
      <c r="G222" s="4"/>
      <c r="I222" s="1"/>
      <c r="J222" s="1"/>
      <c r="K222" s="1"/>
    </row>
    <row r="223" spans="1:11" x14ac:dyDescent="0.2">
      <c r="B223" s="2" t="s">
        <v>9</v>
      </c>
      <c r="C223" s="16">
        <f>(C216*C217)*(-1)</f>
        <v>-13455</v>
      </c>
      <c r="D223" s="21"/>
      <c r="E223" s="21"/>
      <c r="F223" s="16">
        <f>(F216*F217)*(-1)</f>
        <v>-13455</v>
      </c>
      <c r="G223" s="4"/>
      <c r="I223" s="1"/>
      <c r="J223" s="1"/>
      <c r="K223" s="1"/>
    </row>
    <row r="224" spans="1:11" x14ac:dyDescent="0.2">
      <c r="B224" s="2" t="s">
        <v>8</v>
      </c>
      <c r="C224" s="14">
        <f>C218*C219</f>
        <v>26153.5</v>
      </c>
      <c r="D224" s="22"/>
      <c r="E224" s="22"/>
      <c r="F224" s="14">
        <f>F218*F219</f>
        <v>26153.5</v>
      </c>
      <c r="G224" s="4"/>
      <c r="I224" s="1"/>
      <c r="J224" s="1"/>
      <c r="K224" s="1"/>
    </row>
    <row r="225" spans="1:11" x14ac:dyDescent="0.2">
      <c r="B225" s="9" t="s">
        <v>12</v>
      </c>
      <c r="C225" s="14">
        <f>SUM(C223:C224)</f>
        <v>12698.5</v>
      </c>
      <c r="D225" s="22"/>
      <c r="E225" s="22"/>
      <c r="F225" s="14">
        <f>SUM(F223:F224)</f>
        <v>12698.5</v>
      </c>
      <c r="G225" s="4"/>
      <c r="I225" s="1"/>
      <c r="J225" s="1"/>
      <c r="K225" s="1"/>
    </row>
    <row r="226" spans="1:11" x14ac:dyDescent="0.2">
      <c r="A226" s="10"/>
      <c r="B226" s="1" t="s">
        <v>13</v>
      </c>
      <c r="C226" s="16">
        <f>C220*C221</f>
        <v>-10350</v>
      </c>
      <c r="D226" s="21"/>
      <c r="E226" s="21"/>
      <c r="F226" s="16">
        <f>F220*F221</f>
        <v>-10350</v>
      </c>
      <c r="G226" s="4"/>
      <c r="H226" s="1"/>
      <c r="I226" s="1"/>
      <c r="J226" s="1"/>
      <c r="K226" s="1"/>
    </row>
    <row r="227" spans="1:11" x14ac:dyDescent="0.2">
      <c r="A227" s="11"/>
      <c r="D227" s="18"/>
      <c r="E227" s="18"/>
      <c r="G227" s="4"/>
      <c r="H227" s="1"/>
      <c r="I227" s="1"/>
      <c r="J227" s="1"/>
      <c r="K227" s="1"/>
    </row>
    <row r="228" spans="1:11" s="5" customFormat="1" x14ac:dyDescent="0.2">
      <c r="A228" s="10"/>
      <c r="B228" s="5" t="s">
        <v>11</v>
      </c>
      <c r="C228" s="15">
        <f>SUM(C225:C226)</f>
        <v>2348.5</v>
      </c>
      <c r="D228" s="31"/>
      <c r="E228" s="31"/>
      <c r="F228" s="15">
        <f>SUM(F225:F226)</f>
        <v>2348.5</v>
      </c>
      <c r="G228" s="9"/>
    </row>
    <row r="229" spans="1:11" x14ac:dyDescent="0.2">
      <c r="A229" s="12"/>
      <c r="B229" s="5" t="s">
        <v>14</v>
      </c>
      <c r="C229" s="15">
        <f>C228*16</f>
        <v>37576</v>
      </c>
      <c r="D229" s="31"/>
      <c r="E229" s="31"/>
      <c r="F229" s="15">
        <f>F228*16</f>
        <v>37576</v>
      </c>
      <c r="G229" s="35">
        <f>SUM(C229:F229)</f>
        <v>75152</v>
      </c>
      <c r="H229" s="1"/>
      <c r="I229" s="1"/>
      <c r="J229" s="1"/>
      <c r="K229" s="1"/>
    </row>
    <row r="230" spans="1:11" x14ac:dyDescent="0.2">
      <c r="A230" s="12"/>
      <c r="B230" s="5"/>
      <c r="C230" s="15"/>
      <c r="D230" s="31"/>
      <c r="E230" s="31"/>
      <c r="F230" s="15"/>
      <c r="H230" s="1"/>
      <c r="I230" s="1"/>
      <c r="J230" s="1"/>
      <c r="K230" s="1"/>
    </row>
    <row r="231" spans="1:11" x14ac:dyDescent="0.2">
      <c r="A231" s="12"/>
      <c r="B231" s="5"/>
      <c r="C231" s="35"/>
      <c r="D231" s="4"/>
      <c r="E231" s="4"/>
      <c r="F231" s="4"/>
      <c r="G231" s="4"/>
      <c r="H231" s="1"/>
      <c r="I231" s="1"/>
      <c r="J231" s="1"/>
      <c r="K231" s="1"/>
    </row>
    <row r="232" spans="1:11" s="5" customFormat="1" x14ac:dyDescent="0.2">
      <c r="A232" s="5" t="s">
        <v>40</v>
      </c>
      <c r="B232" s="17" t="s">
        <v>32</v>
      </c>
      <c r="C232" s="7">
        <v>37253</v>
      </c>
      <c r="D232" s="7">
        <v>37254</v>
      </c>
      <c r="E232" s="7">
        <v>37255</v>
      </c>
      <c r="F232" s="7">
        <v>37256</v>
      </c>
      <c r="G232" s="9"/>
      <c r="H232" s="9"/>
    </row>
    <row r="233" spans="1:11" x14ac:dyDescent="0.2">
      <c r="B233" s="5" t="s">
        <v>4</v>
      </c>
      <c r="C233" s="1">
        <v>100</v>
      </c>
      <c r="D233" s="37"/>
      <c r="E233" s="20"/>
      <c r="F233" s="1">
        <v>100</v>
      </c>
      <c r="G233" s="4"/>
      <c r="I233" s="1"/>
      <c r="J233" s="1"/>
      <c r="K233" s="1"/>
    </row>
    <row r="234" spans="1:11" x14ac:dyDescent="0.2">
      <c r="B234" s="8" t="s">
        <v>6</v>
      </c>
      <c r="C234" s="35">
        <v>26.91</v>
      </c>
      <c r="D234" s="37"/>
      <c r="E234" s="20"/>
      <c r="F234" s="35">
        <v>26.91</v>
      </c>
      <c r="G234" s="4"/>
      <c r="I234" s="1"/>
      <c r="J234" s="1"/>
      <c r="K234" s="1"/>
    </row>
    <row r="235" spans="1:11" x14ac:dyDescent="0.2">
      <c r="B235" s="5" t="s">
        <v>5</v>
      </c>
      <c r="C235" s="1">
        <v>250</v>
      </c>
      <c r="D235" s="37"/>
      <c r="E235" s="20"/>
      <c r="F235" s="1">
        <v>250</v>
      </c>
      <c r="G235" s="4"/>
      <c r="I235" s="1"/>
      <c r="J235" s="1"/>
      <c r="K235" s="1"/>
    </row>
    <row r="236" spans="1:11" x14ac:dyDescent="0.2">
      <c r="B236" s="8" t="s">
        <v>6</v>
      </c>
      <c r="C236" s="35">
        <v>30.64</v>
      </c>
      <c r="D236" s="37"/>
      <c r="E236" s="20"/>
      <c r="F236" s="35">
        <v>30.64</v>
      </c>
      <c r="G236" s="4"/>
      <c r="I236" s="1"/>
      <c r="J236" s="1"/>
      <c r="K236" s="1"/>
    </row>
    <row r="237" spans="1:11" x14ac:dyDescent="0.2">
      <c r="B237" s="9" t="s">
        <v>10</v>
      </c>
      <c r="C237" s="4">
        <f>C233-C235</f>
        <v>-150</v>
      </c>
      <c r="D237" s="37"/>
      <c r="E237" s="20"/>
      <c r="F237" s="4">
        <f>F233-F235</f>
        <v>-150</v>
      </c>
      <c r="G237" s="4"/>
      <c r="I237" s="1"/>
      <c r="J237" s="1"/>
      <c r="K237" s="1"/>
    </row>
    <row r="238" spans="1:11" x14ac:dyDescent="0.2">
      <c r="B238" s="2" t="s">
        <v>7</v>
      </c>
      <c r="C238" s="35">
        <v>23</v>
      </c>
      <c r="D238" s="37"/>
      <c r="E238" s="37"/>
      <c r="F238" s="35">
        <v>23</v>
      </c>
      <c r="G238" s="4"/>
      <c r="I238" s="1"/>
      <c r="J238" s="1"/>
      <c r="K238" s="1"/>
    </row>
    <row r="239" spans="1:11" x14ac:dyDescent="0.2">
      <c r="B239" s="2"/>
      <c r="D239" s="37"/>
      <c r="E239" s="20"/>
      <c r="F239" s="4"/>
      <c r="G239" s="4"/>
      <c r="I239" s="1"/>
      <c r="J239" s="1"/>
      <c r="K239" s="1"/>
    </row>
    <row r="240" spans="1:11" x14ac:dyDescent="0.2">
      <c r="B240" s="2" t="s">
        <v>9</v>
      </c>
      <c r="C240" s="16">
        <f>(C233*C234)*(-1)</f>
        <v>-2691</v>
      </c>
      <c r="D240" s="21"/>
      <c r="E240" s="21"/>
      <c r="F240" s="16">
        <f>(F233*F234)*(-1)</f>
        <v>-2691</v>
      </c>
      <c r="G240" s="4"/>
      <c r="I240" s="1"/>
      <c r="J240" s="1"/>
      <c r="K240" s="1"/>
    </row>
    <row r="241" spans="1:11" x14ac:dyDescent="0.2">
      <c r="B241" s="2" t="s">
        <v>8</v>
      </c>
      <c r="C241" s="14">
        <f>C235*C236</f>
        <v>7660</v>
      </c>
      <c r="D241" s="22"/>
      <c r="E241" s="22"/>
      <c r="F241" s="14">
        <f>F235*F236</f>
        <v>7660</v>
      </c>
      <c r="G241" s="4"/>
      <c r="I241" s="1"/>
      <c r="J241" s="1"/>
      <c r="K241" s="1"/>
    </row>
    <row r="242" spans="1:11" x14ac:dyDescent="0.2">
      <c r="B242" s="9" t="s">
        <v>12</v>
      </c>
      <c r="C242" s="14">
        <f>SUM(C240:C241)</f>
        <v>4969</v>
      </c>
      <c r="D242" s="22"/>
      <c r="E242" s="22"/>
      <c r="F242" s="14">
        <f>SUM(F240:F241)</f>
        <v>4969</v>
      </c>
      <c r="G242" s="4"/>
      <c r="I242" s="1"/>
      <c r="J242" s="1"/>
      <c r="K242" s="1"/>
    </row>
    <row r="243" spans="1:11" x14ac:dyDescent="0.2">
      <c r="A243" s="10"/>
      <c r="B243" s="1" t="s">
        <v>13</v>
      </c>
      <c r="C243" s="16">
        <f>C237*C238</f>
        <v>-3450</v>
      </c>
      <c r="D243" s="21"/>
      <c r="E243" s="21"/>
      <c r="F243" s="16">
        <f>F237*F238</f>
        <v>-3450</v>
      </c>
      <c r="G243" s="4"/>
      <c r="H243" s="1"/>
      <c r="I243" s="1"/>
      <c r="J243" s="1"/>
      <c r="K243" s="1"/>
    </row>
    <row r="244" spans="1:11" x14ac:dyDescent="0.2">
      <c r="A244" s="11"/>
      <c r="D244" s="18"/>
      <c r="E244" s="18"/>
      <c r="G244" s="4"/>
      <c r="H244" s="1"/>
      <c r="I244" s="1"/>
      <c r="J244" s="1"/>
      <c r="K244" s="1"/>
    </row>
    <row r="245" spans="1:11" s="5" customFormat="1" x14ac:dyDescent="0.2">
      <c r="A245" s="10"/>
      <c r="B245" s="5" t="s">
        <v>11</v>
      </c>
      <c r="C245" s="15">
        <f>SUM(C242:C243)</f>
        <v>1519</v>
      </c>
      <c r="D245" s="31"/>
      <c r="E245" s="31"/>
      <c r="F245" s="15">
        <f>SUM(F242:F243)</f>
        <v>1519</v>
      </c>
      <c r="G245" s="9"/>
    </row>
    <row r="246" spans="1:11" x14ac:dyDescent="0.2">
      <c r="A246" s="12"/>
      <c r="B246" s="5" t="s">
        <v>14</v>
      </c>
      <c r="C246" s="15">
        <f>C245*16</f>
        <v>24304</v>
      </c>
      <c r="D246" s="31"/>
      <c r="E246" s="31"/>
      <c r="F246" s="15">
        <f>F245*16</f>
        <v>24304</v>
      </c>
      <c r="G246" s="36">
        <f>SUM(C246:F246)</f>
        <v>48608</v>
      </c>
      <c r="H246" s="1"/>
      <c r="I246" s="1"/>
      <c r="J246" s="1"/>
      <c r="K246" s="1"/>
    </row>
    <row r="247" spans="1:11" x14ac:dyDescent="0.2">
      <c r="A247" s="12"/>
      <c r="B247" s="5"/>
      <c r="C247" s="15"/>
      <c r="D247" s="31"/>
      <c r="E247" s="31"/>
      <c r="F247" s="15"/>
      <c r="G247" s="4"/>
      <c r="H247" s="1"/>
      <c r="I247" s="1"/>
      <c r="J247" s="1"/>
      <c r="K247" s="1"/>
    </row>
    <row r="248" spans="1:11" x14ac:dyDescent="0.2">
      <c r="A248" s="12"/>
      <c r="B248" s="5"/>
      <c r="C248" s="35"/>
      <c r="D248" s="4"/>
      <c r="E248" s="4"/>
      <c r="F248" s="4"/>
      <c r="G248" s="4"/>
      <c r="H248" s="1"/>
      <c r="I248" s="1"/>
      <c r="J248" s="1"/>
      <c r="K248" s="1"/>
    </row>
    <row r="249" spans="1:11" s="5" customFormat="1" x14ac:dyDescent="0.2">
      <c r="A249" s="5" t="s">
        <v>46</v>
      </c>
      <c r="B249" s="17" t="s">
        <v>32</v>
      </c>
      <c r="C249" s="7">
        <v>37253</v>
      </c>
      <c r="D249" s="7">
        <v>37254</v>
      </c>
      <c r="E249" s="7">
        <v>37255</v>
      </c>
      <c r="F249" s="7">
        <v>37256</v>
      </c>
      <c r="G249" s="9"/>
      <c r="H249" s="9"/>
    </row>
    <row r="250" spans="1:11" x14ac:dyDescent="0.2">
      <c r="B250" s="5" t="s">
        <v>4</v>
      </c>
      <c r="C250" s="1">
        <v>50</v>
      </c>
      <c r="D250" s="37"/>
      <c r="E250" s="20"/>
      <c r="F250" s="1">
        <v>50</v>
      </c>
      <c r="G250" s="4"/>
      <c r="I250" s="1"/>
      <c r="J250" s="1"/>
      <c r="K250" s="1"/>
    </row>
    <row r="251" spans="1:11" x14ac:dyDescent="0.2">
      <c r="B251" s="8" t="s">
        <v>6</v>
      </c>
      <c r="C251" s="35">
        <v>41.75</v>
      </c>
      <c r="D251" s="37"/>
      <c r="E251" s="20"/>
      <c r="F251" s="35">
        <v>41.75</v>
      </c>
      <c r="G251" s="4"/>
      <c r="I251" s="1"/>
      <c r="J251" s="1"/>
      <c r="K251" s="1"/>
    </row>
    <row r="252" spans="1:11" x14ac:dyDescent="0.2">
      <c r="B252" s="5" t="s">
        <v>5</v>
      </c>
      <c r="C252" s="1">
        <v>100</v>
      </c>
      <c r="D252" s="37"/>
      <c r="E252" s="20"/>
      <c r="F252" s="1">
        <v>100</v>
      </c>
      <c r="G252" s="4"/>
      <c r="I252" s="1"/>
      <c r="J252" s="1"/>
      <c r="K252" s="1"/>
    </row>
    <row r="253" spans="1:11" x14ac:dyDescent="0.2">
      <c r="B253" s="8" t="s">
        <v>6</v>
      </c>
      <c r="C253" s="35">
        <v>42.25</v>
      </c>
      <c r="D253" s="37"/>
      <c r="E253" s="20"/>
      <c r="F253" s="35">
        <v>42.25</v>
      </c>
      <c r="G253" s="4"/>
      <c r="I253" s="1"/>
      <c r="J253" s="1"/>
      <c r="K253" s="1"/>
    </row>
    <row r="254" spans="1:11" x14ac:dyDescent="0.2">
      <c r="B254" s="9" t="s">
        <v>10</v>
      </c>
      <c r="C254" s="4">
        <f>C250-C252</f>
        <v>-50</v>
      </c>
      <c r="D254" s="37"/>
      <c r="E254" s="20"/>
      <c r="F254" s="4">
        <f>F250-F252</f>
        <v>-50</v>
      </c>
      <c r="G254" s="4"/>
      <c r="I254" s="1"/>
      <c r="J254" s="1"/>
      <c r="K254" s="1"/>
    </row>
    <row r="255" spans="1:11" x14ac:dyDescent="0.2">
      <c r="B255" s="2" t="s">
        <v>7</v>
      </c>
      <c r="C255" s="35">
        <v>23</v>
      </c>
      <c r="D255" s="37"/>
      <c r="E255" s="37"/>
      <c r="F255" s="35">
        <v>23</v>
      </c>
      <c r="G255" s="4"/>
      <c r="I255" s="1"/>
      <c r="J255" s="1"/>
      <c r="K255" s="1"/>
    </row>
    <row r="256" spans="1:11" x14ac:dyDescent="0.2">
      <c r="B256" s="2"/>
      <c r="D256" s="37"/>
      <c r="E256" s="20"/>
      <c r="F256" s="4"/>
      <c r="G256" s="4"/>
      <c r="I256" s="1"/>
      <c r="J256" s="1"/>
      <c r="K256" s="1"/>
    </row>
    <row r="257" spans="1:11" x14ac:dyDescent="0.2">
      <c r="B257" s="2" t="s">
        <v>9</v>
      </c>
      <c r="C257" s="16">
        <f>(C250*C251)*(-1)</f>
        <v>-2087.5</v>
      </c>
      <c r="D257" s="21"/>
      <c r="E257" s="21"/>
      <c r="F257" s="16">
        <f>(F250*F251)*(-1)</f>
        <v>-2087.5</v>
      </c>
      <c r="G257" s="4"/>
      <c r="I257" s="1"/>
      <c r="J257" s="1"/>
      <c r="K257" s="1"/>
    </row>
    <row r="258" spans="1:11" x14ac:dyDescent="0.2">
      <c r="B258" s="2" t="s">
        <v>8</v>
      </c>
      <c r="C258" s="14">
        <f>C252*C253</f>
        <v>4225</v>
      </c>
      <c r="D258" s="22"/>
      <c r="E258" s="22"/>
      <c r="F258" s="14">
        <f>F252*F253</f>
        <v>4225</v>
      </c>
      <c r="G258" s="4"/>
      <c r="I258" s="1"/>
      <c r="J258" s="1"/>
      <c r="K258" s="1"/>
    </row>
    <row r="259" spans="1:11" x14ac:dyDescent="0.2">
      <c r="B259" s="9" t="s">
        <v>12</v>
      </c>
      <c r="C259" s="14">
        <f>SUM(C257:C258)</f>
        <v>2137.5</v>
      </c>
      <c r="D259" s="22"/>
      <c r="E259" s="22"/>
      <c r="F259" s="14">
        <f>SUM(F257:F258)</f>
        <v>2137.5</v>
      </c>
      <c r="G259" s="4"/>
      <c r="I259" s="1"/>
      <c r="J259" s="1"/>
      <c r="K259" s="1"/>
    </row>
    <row r="260" spans="1:11" x14ac:dyDescent="0.2">
      <c r="A260" s="10"/>
      <c r="B260" s="1" t="s">
        <v>13</v>
      </c>
      <c r="C260" s="16">
        <f>C254*C255</f>
        <v>-1150</v>
      </c>
      <c r="D260" s="21"/>
      <c r="E260" s="21"/>
      <c r="F260" s="16">
        <f>F254*F255</f>
        <v>-1150</v>
      </c>
      <c r="G260" s="4"/>
      <c r="H260" s="1"/>
      <c r="I260" s="1"/>
      <c r="J260" s="1"/>
      <c r="K260" s="1"/>
    </row>
    <row r="261" spans="1:11" x14ac:dyDescent="0.2">
      <c r="A261" s="11"/>
      <c r="D261" s="18"/>
      <c r="E261" s="18"/>
      <c r="G261" s="4"/>
      <c r="H261" s="1"/>
      <c r="I261" s="1"/>
      <c r="J261" s="1"/>
      <c r="K261" s="1"/>
    </row>
    <row r="262" spans="1:11" s="5" customFormat="1" x14ac:dyDescent="0.2">
      <c r="A262" s="10"/>
      <c r="B262" s="5" t="s">
        <v>11</v>
      </c>
      <c r="C262" s="15">
        <f>SUM(C259:C260)</f>
        <v>987.5</v>
      </c>
      <c r="D262" s="31"/>
      <c r="E262" s="31"/>
      <c r="F262" s="15">
        <f>SUM(F259:F260)</f>
        <v>987.5</v>
      </c>
      <c r="G262" s="9"/>
    </row>
    <row r="263" spans="1:11" x14ac:dyDescent="0.2">
      <c r="A263" s="12"/>
      <c r="B263" s="5" t="s">
        <v>14</v>
      </c>
      <c r="C263" s="15">
        <f>C262*16</f>
        <v>15800</v>
      </c>
      <c r="D263" s="31"/>
      <c r="E263" s="31"/>
      <c r="F263" s="15">
        <f>F262*16</f>
        <v>15800</v>
      </c>
      <c r="G263" s="36">
        <f>SUM(C263:F263)</f>
        <v>31600</v>
      </c>
      <c r="H263" s="1"/>
      <c r="I263" s="1"/>
      <c r="J263" s="1"/>
      <c r="K263" s="1"/>
    </row>
    <row r="264" spans="1:11" x14ac:dyDescent="0.2">
      <c r="A264" s="12"/>
      <c r="B264" s="5"/>
      <c r="C264" s="15"/>
      <c r="D264" s="31"/>
      <c r="E264" s="31"/>
      <c r="F264" s="15"/>
      <c r="G264" s="4"/>
      <c r="H264" s="1"/>
      <c r="I264" s="1"/>
      <c r="J264" s="1"/>
      <c r="K264" s="1"/>
    </row>
    <row r="265" spans="1:11" x14ac:dyDescent="0.2">
      <c r="A265" s="12"/>
      <c r="B265" s="5"/>
      <c r="C265" s="35"/>
      <c r="D265" s="4"/>
      <c r="E265" s="4"/>
      <c r="F265" s="4"/>
      <c r="G265" s="4"/>
      <c r="H265" s="1"/>
      <c r="I265" s="1"/>
      <c r="J265" s="1"/>
      <c r="K265" s="1"/>
    </row>
    <row r="266" spans="1:11" s="5" customFormat="1" x14ac:dyDescent="0.2">
      <c r="A266" s="5" t="s">
        <v>47</v>
      </c>
      <c r="B266" s="17" t="s">
        <v>32</v>
      </c>
      <c r="C266" s="7">
        <v>37253</v>
      </c>
      <c r="D266" s="7">
        <v>37254</v>
      </c>
      <c r="E266" s="7">
        <v>37255</v>
      </c>
      <c r="F266" s="7">
        <v>37256</v>
      </c>
      <c r="G266" s="9"/>
      <c r="H266" s="9"/>
    </row>
    <row r="267" spans="1:11" x14ac:dyDescent="0.2">
      <c r="B267" s="5" t="s">
        <v>4</v>
      </c>
      <c r="C267" s="1">
        <v>300</v>
      </c>
      <c r="D267" s="37"/>
      <c r="E267" s="20"/>
      <c r="F267" s="1">
        <v>300</v>
      </c>
      <c r="G267" s="4"/>
      <c r="I267" s="1"/>
      <c r="J267" s="1"/>
      <c r="K267" s="1"/>
    </row>
    <row r="268" spans="1:11" x14ac:dyDescent="0.2">
      <c r="B268" s="8" t="s">
        <v>6</v>
      </c>
      <c r="C268" s="35">
        <v>27.26</v>
      </c>
      <c r="D268" s="37"/>
      <c r="E268" s="20"/>
      <c r="F268" s="35">
        <v>27.26</v>
      </c>
      <c r="G268" s="4"/>
      <c r="I268" s="1"/>
      <c r="J268" s="1"/>
      <c r="K268" s="1"/>
    </row>
    <row r="269" spans="1:11" x14ac:dyDescent="0.2">
      <c r="B269" s="5" t="s">
        <v>5</v>
      </c>
      <c r="C269" s="1">
        <v>50</v>
      </c>
      <c r="D269" s="37"/>
      <c r="E269" s="20"/>
      <c r="F269" s="1">
        <v>50</v>
      </c>
      <c r="G269" s="4"/>
      <c r="I269" s="1"/>
      <c r="J269" s="1"/>
      <c r="K269" s="1"/>
    </row>
    <row r="270" spans="1:11" x14ac:dyDescent="0.2">
      <c r="B270" s="8" t="s">
        <v>6</v>
      </c>
      <c r="C270" s="35">
        <v>42.5</v>
      </c>
      <c r="D270" s="37"/>
      <c r="E270" s="20"/>
      <c r="F270" s="35">
        <v>42.5</v>
      </c>
      <c r="G270" s="4"/>
      <c r="I270" s="1"/>
      <c r="J270" s="1"/>
      <c r="K270" s="1"/>
    </row>
    <row r="271" spans="1:11" x14ac:dyDescent="0.2">
      <c r="B271" s="9" t="s">
        <v>10</v>
      </c>
      <c r="C271" s="4">
        <f>C267-C269</f>
        <v>250</v>
      </c>
      <c r="D271" s="37"/>
      <c r="E271" s="20"/>
      <c r="F271" s="4">
        <f>F267-F269</f>
        <v>250</v>
      </c>
      <c r="G271" s="4"/>
      <c r="I271" s="1"/>
      <c r="J271" s="1"/>
      <c r="K271" s="1"/>
    </row>
    <row r="272" spans="1:11" x14ac:dyDescent="0.2">
      <c r="B272" s="2" t="s">
        <v>7</v>
      </c>
      <c r="C272" s="35">
        <v>23</v>
      </c>
      <c r="D272" s="37"/>
      <c r="E272" s="37"/>
      <c r="F272" s="35">
        <v>23</v>
      </c>
      <c r="G272" s="4"/>
      <c r="I272" s="1"/>
      <c r="J272" s="1"/>
      <c r="K272" s="1"/>
    </row>
    <row r="273" spans="1:11" x14ac:dyDescent="0.2">
      <c r="B273" s="2"/>
      <c r="D273" s="37"/>
      <c r="E273" s="20"/>
      <c r="F273" s="4"/>
      <c r="G273" s="4"/>
      <c r="I273" s="1"/>
      <c r="J273" s="1"/>
      <c r="K273" s="1"/>
    </row>
    <row r="274" spans="1:11" x14ac:dyDescent="0.2">
      <c r="B274" s="2" t="s">
        <v>9</v>
      </c>
      <c r="C274" s="16">
        <f>(C267*C268)*(-1)</f>
        <v>-8178.0000000000009</v>
      </c>
      <c r="D274" s="21"/>
      <c r="E274" s="21"/>
      <c r="F274" s="16">
        <f>(F267*F268)*(-1)</f>
        <v>-8178.0000000000009</v>
      </c>
      <c r="G274" s="4"/>
      <c r="I274" s="1"/>
      <c r="J274" s="1"/>
      <c r="K274" s="1"/>
    </row>
    <row r="275" spans="1:11" x14ac:dyDescent="0.2">
      <c r="B275" s="2" t="s">
        <v>8</v>
      </c>
      <c r="C275" s="14">
        <f>C269*C270</f>
        <v>2125</v>
      </c>
      <c r="D275" s="22"/>
      <c r="E275" s="22"/>
      <c r="F275" s="14">
        <f>F269*F270</f>
        <v>2125</v>
      </c>
      <c r="G275" s="4"/>
      <c r="I275" s="1"/>
      <c r="J275" s="1"/>
      <c r="K275" s="1"/>
    </row>
    <row r="276" spans="1:11" x14ac:dyDescent="0.2">
      <c r="B276" s="9" t="s">
        <v>12</v>
      </c>
      <c r="C276" s="14">
        <f>SUM(C274:C275)</f>
        <v>-6053.0000000000009</v>
      </c>
      <c r="D276" s="22"/>
      <c r="E276" s="22"/>
      <c r="F276" s="14">
        <f>SUM(F274:F275)</f>
        <v>-6053.0000000000009</v>
      </c>
      <c r="G276" s="4"/>
      <c r="I276" s="1"/>
      <c r="J276" s="1"/>
      <c r="K276" s="1"/>
    </row>
    <row r="277" spans="1:11" x14ac:dyDescent="0.2">
      <c r="A277" s="10"/>
      <c r="B277" s="1" t="s">
        <v>13</v>
      </c>
      <c r="C277" s="16">
        <f>C271*C272</f>
        <v>5750</v>
      </c>
      <c r="D277" s="21"/>
      <c r="E277" s="21"/>
      <c r="F277" s="16">
        <f>F271*F272</f>
        <v>5750</v>
      </c>
      <c r="G277" s="4"/>
      <c r="H277" s="1"/>
      <c r="I277" s="1"/>
      <c r="J277" s="1"/>
      <c r="K277" s="1"/>
    </row>
    <row r="278" spans="1:11" x14ac:dyDescent="0.2">
      <c r="A278" s="11"/>
      <c r="D278" s="18"/>
      <c r="E278" s="18"/>
      <c r="G278" s="4"/>
      <c r="H278" s="1"/>
      <c r="I278" s="1"/>
      <c r="J278" s="1"/>
      <c r="K278" s="1"/>
    </row>
    <row r="279" spans="1:11" s="5" customFormat="1" x14ac:dyDescent="0.2">
      <c r="A279" s="10"/>
      <c r="B279" s="5" t="s">
        <v>11</v>
      </c>
      <c r="C279" s="15">
        <f>SUM(C276:C277)</f>
        <v>-303.00000000000091</v>
      </c>
      <c r="D279" s="31"/>
      <c r="E279" s="31"/>
      <c r="F279" s="15">
        <f>SUM(F276:F277)</f>
        <v>-303.00000000000091</v>
      </c>
      <c r="G279" s="9"/>
    </row>
    <row r="280" spans="1:11" x14ac:dyDescent="0.2">
      <c r="A280" s="12"/>
      <c r="B280" s="5" t="s">
        <v>14</v>
      </c>
      <c r="C280" s="15">
        <f>C279*16</f>
        <v>-4848.0000000000146</v>
      </c>
      <c r="D280" s="31"/>
      <c r="E280" s="31"/>
      <c r="F280" s="15">
        <f>F279*16</f>
        <v>-4848.0000000000146</v>
      </c>
      <c r="G280" s="36">
        <f>SUM(C280:F280)</f>
        <v>-9696.0000000000291</v>
      </c>
      <c r="H280" s="1"/>
      <c r="I280" s="1"/>
      <c r="J280" s="1"/>
      <c r="K280" s="1"/>
    </row>
    <row r="281" spans="1:11" x14ac:dyDescent="0.2">
      <c r="A281" s="12"/>
      <c r="B281" s="5"/>
      <c r="C281" s="35"/>
      <c r="D281" s="4"/>
      <c r="E281" s="4"/>
      <c r="F281" s="4"/>
      <c r="G281" s="4"/>
      <c r="H281" s="1"/>
      <c r="I281" s="1"/>
      <c r="J281" s="1"/>
      <c r="K281" s="1"/>
    </row>
    <row r="282" spans="1:11" x14ac:dyDescent="0.2">
      <c r="A282" s="12"/>
      <c r="B282" s="5"/>
      <c r="C282" s="35"/>
      <c r="D282" s="4"/>
      <c r="E282" s="4"/>
      <c r="F282" s="4"/>
      <c r="G282" s="4"/>
      <c r="H282" s="1"/>
      <c r="I282" s="1"/>
      <c r="J282" s="1"/>
      <c r="K282" s="1"/>
    </row>
    <row r="283" spans="1:11" x14ac:dyDescent="0.2">
      <c r="A283" s="12"/>
      <c r="B283" s="5" t="s">
        <v>52</v>
      </c>
      <c r="C283" s="43">
        <f>SUM(C152,C169,C186,C203,C220,C237,C254,C271)</f>
        <v>-1300</v>
      </c>
      <c r="D283" s="43">
        <f>SUM(D152,D169,D186,D203,D220,D237,D254,D271)</f>
        <v>0</v>
      </c>
      <c r="E283" s="43">
        <f>SUM(E152,E169,E186,E203,E220,E237,E254,E271)</f>
        <v>0</v>
      </c>
      <c r="F283" s="43">
        <f>SUM(F152,F169,F186,F203,F220,F237,F254,F271)</f>
        <v>-1300</v>
      </c>
      <c r="G283" s="4"/>
      <c r="H283" s="1"/>
      <c r="I283" s="1"/>
      <c r="J283" s="1"/>
      <c r="K283" s="1"/>
    </row>
    <row r="284" spans="1:11" x14ac:dyDescent="0.2">
      <c r="A284" s="12"/>
      <c r="B284" s="5"/>
      <c r="C284" s="35"/>
      <c r="D284" s="4"/>
      <c r="E284" s="4"/>
      <c r="F284" s="4"/>
      <c r="G284" s="4"/>
      <c r="H284" s="1"/>
      <c r="I284" s="1"/>
      <c r="J284" s="1"/>
      <c r="K284" s="1"/>
    </row>
    <row r="285" spans="1:11" x14ac:dyDescent="0.2">
      <c r="A285" s="12"/>
      <c r="B285" s="5"/>
      <c r="C285" s="35"/>
      <c r="D285" s="4"/>
      <c r="E285" s="4"/>
      <c r="F285" s="4"/>
      <c r="G285" s="4"/>
      <c r="H285" s="1"/>
      <c r="I285" s="1"/>
      <c r="J285" s="1"/>
      <c r="K285" s="1"/>
    </row>
    <row r="286" spans="1:11" s="5" customFormat="1" x14ac:dyDescent="0.2">
      <c r="A286" s="5" t="s">
        <v>0</v>
      </c>
      <c r="B286" s="17" t="s">
        <v>23</v>
      </c>
      <c r="C286" s="7">
        <v>37253</v>
      </c>
      <c r="D286" s="7">
        <v>37254</v>
      </c>
      <c r="E286" s="7">
        <v>37255</v>
      </c>
      <c r="F286" s="7">
        <v>37256</v>
      </c>
      <c r="G286" s="9"/>
      <c r="H286" s="9"/>
    </row>
    <row r="287" spans="1:11" x14ac:dyDescent="0.2">
      <c r="B287" s="5" t="s">
        <v>4</v>
      </c>
      <c r="C287" s="1">
        <v>550</v>
      </c>
      <c r="D287" s="37"/>
      <c r="E287" s="20"/>
      <c r="F287" s="1">
        <v>550</v>
      </c>
      <c r="G287" s="4"/>
      <c r="I287" s="1"/>
      <c r="J287" s="1"/>
      <c r="K287" s="1"/>
    </row>
    <row r="288" spans="1:11" x14ac:dyDescent="0.2">
      <c r="B288" s="8" t="s">
        <v>6</v>
      </c>
      <c r="C288" s="35">
        <v>46.93</v>
      </c>
      <c r="D288" s="37"/>
      <c r="E288" s="20"/>
      <c r="F288" s="35">
        <v>46.93</v>
      </c>
      <c r="G288" s="4"/>
      <c r="I288" s="1"/>
      <c r="J288" s="1"/>
      <c r="K288" s="1"/>
    </row>
    <row r="289" spans="1:11" x14ac:dyDescent="0.2">
      <c r="B289" s="5" t="s">
        <v>5</v>
      </c>
      <c r="C289" s="1">
        <v>750</v>
      </c>
      <c r="D289" s="37"/>
      <c r="E289" s="20"/>
      <c r="F289" s="1">
        <v>750</v>
      </c>
      <c r="G289" s="4"/>
      <c r="I289" s="1"/>
      <c r="J289" s="1"/>
      <c r="K289" s="1"/>
    </row>
    <row r="290" spans="1:11" x14ac:dyDescent="0.2">
      <c r="B290" s="8" t="s">
        <v>6</v>
      </c>
      <c r="C290" s="35">
        <v>47.1</v>
      </c>
      <c r="D290" s="37"/>
      <c r="E290" s="20"/>
      <c r="F290" s="35">
        <v>47.1</v>
      </c>
      <c r="G290" s="4"/>
      <c r="I290" s="1"/>
      <c r="J290" s="1"/>
      <c r="K290" s="1"/>
    </row>
    <row r="291" spans="1:11" x14ac:dyDescent="0.2">
      <c r="B291" s="9" t="s">
        <v>10</v>
      </c>
      <c r="C291" s="4">
        <f>C287-C289</f>
        <v>-200</v>
      </c>
      <c r="D291" s="37"/>
      <c r="E291" s="20"/>
      <c r="F291" s="4">
        <f>F287-F289</f>
        <v>-200</v>
      </c>
      <c r="G291" s="4"/>
      <c r="I291" s="1"/>
      <c r="J291" s="1"/>
      <c r="K291" s="1"/>
    </row>
    <row r="292" spans="1:11" x14ac:dyDescent="0.2">
      <c r="B292" s="2" t="s">
        <v>7</v>
      </c>
      <c r="C292" s="36">
        <v>32.5</v>
      </c>
      <c r="D292" s="37"/>
      <c r="E292" s="37"/>
      <c r="F292" s="36">
        <v>32.5</v>
      </c>
      <c r="G292" s="4"/>
      <c r="I292" s="1"/>
      <c r="J292" s="1"/>
      <c r="K292" s="1"/>
    </row>
    <row r="293" spans="1:11" x14ac:dyDescent="0.2">
      <c r="B293" s="2"/>
      <c r="D293" s="37"/>
      <c r="E293" s="20"/>
      <c r="F293" s="4"/>
      <c r="G293" s="4"/>
      <c r="I293" s="1"/>
      <c r="J293" s="1"/>
      <c r="K293" s="1"/>
    </row>
    <row r="294" spans="1:11" x14ac:dyDescent="0.2">
      <c r="B294" s="2" t="s">
        <v>9</v>
      </c>
      <c r="C294" s="16">
        <f>(C287*C288)*(-1)</f>
        <v>-25811.5</v>
      </c>
      <c r="D294" s="37"/>
      <c r="E294" s="20"/>
      <c r="F294" s="16">
        <f>(F287*F288)*(-1)</f>
        <v>-25811.5</v>
      </c>
      <c r="G294" s="4"/>
      <c r="I294" s="1"/>
      <c r="J294" s="1"/>
      <c r="K294" s="1"/>
    </row>
    <row r="295" spans="1:11" x14ac:dyDescent="0.2">
      <c r="B295" s="2" t="s">
        <v>8</v>
      </c>
      <c r="C295" s="14">
        <f>C289*C290</f>
        <v>35325</v>
      </c>
      <c r="D295" s="37"/>
      <c r="E295" s="20"/>
      <c r="F295" s="14">
        <f>F289*F290</f>
        <v>35325</v>
      </c>
      <c r="G295" s="4"/>
      <c r="I295" s="1"/>
      <c r="J295" s="1"/>
      <c r="K295" s="1"/>
    </row>
    <row r="296" spans="1:11" x14ac:dyDescent="0.2">
      <c r="B296" s="9" t="s">
        <v>12</v>
      </c>
      <c r="C296" s="14">
        <f>SUM(C294:C295)</f>
        <v>9513.5</v>
      </c>
      <c r="D296" s="37"/>
      <c r="E296" s="20"/>
      <c r="F296" s="14">
        <f>SUM(F294:F295)</f>
        <v>9513.5</v>
      </c>
      <c r="G296" s="4"/>
      <c r="I296" s="1"/>
      <c r="J296" s="1"/>
      <c r="K296" s="1"/>
    </row>
    <row r="297" spans="1:11" x14ac:dyDescent="0.2">
      <c r="A297" s="10"/>
      <c r="B297" s="1" t="s">
        <v>13</v>
      </c>
      <c r="C297" s="16">
        <f>C291*C292</f>
        <v>-6500</v>
      </c>
      <c r="D297" s="20"/>
      <c r="E297" s="20"/>
      <c r="F297" s="16">
        <f>F291*F292</f>
        <v>-6500</v>
      </c>
      <c r="G297" s="4"/>
      <c r="H297" s="1"/>
      <c r="I297" s="1"/>
      <c r="J297" s="1"/>
      <c r="K297" s="1"/>
    </row>
    <row r="298" spans="1:11" x14ac:dyDescent="0.2">
      <c r="A298" s="11"/>
      <c r="C298" s="35"/>
      <c r="D298" s="20"/>
      <c r="E298" s="20"/>
      <c r="F298" s="4"/>
      <c r="G298" s="4"/>
      <c r="H298" s="1"/>
      <c r="I298" s="1"/>
      <c r="J298" s="1"/>
      <c r="K298" s="1"/>
    </row>
    <row r="299" spans="1:11" s="5" customFormat="1" x14ac:dyDescent="0.2">
      <c r="A299" s="10"/>
      <c r="B299" s="5" t="s">
        <v>11</v>
      </c>
      <c r="C299" s="15">
        <f>SUM(C296:C297)</f>
        <v>3013.5</v>
      </c>
      <c r="D299" s="32"/>
      <c r="E299" s="31"/>
      <c r="F299" s="15">
        <f>SUM(F296:F297)</f>
        <v>3013.5</v>
      </c>
      <c r="G299" s="9"/>
    </row>
    <row r="300" spans="1:11" x14ac:dyDescent="0.2">
      <c r="A300" s="12"/>
      <c r="B300" s="5" t="s">
        <v>30</v>
      </c>
      <c r="C300" s="15">
        <f>C299*16</f>
        <v>48216</v>
      </c>
      <c r="D300" s="20"/>
      <c r="E300" s="31"/>
      <c r="F300" s="15">
        <f>F299*16</f>
        <v>48216</v>
      </c>
      <c r="G300" s="35">
        <f>SUM(C300:F300)</f>
        <v>96432</v>
      </c>
      <c r="H300" s="1"/>
      <c r="I300" s="1"/>
      <c r="J300" s="1"/>
      <c r="K300" s="1"/>
    </row>
    <row r="301" spans="1:11" x14ac:dyDescent="0.2">
      <c r="A301" s="10"/>
      <c r="C301" s="35"/>
      <c r="D301" s="4"/>
      <c r="E301" s="4"/>
      <c r="F301" s="4"/>
      <c r="G301" s="4"/>
      <c r="H301" s="1"/>
      <c r="I301" s="1"/>
      <c r="J301" s="1"/>
      <c r="K301" s="1"/>
    </row>
    <row r="302" spans="1:11" x14ac:dyDescent="0.2">
      <c r="A302" s="12"/>
      <c r="C302" s="35"/>
      <c r="D302" s="4"/>
      <c r="E302" s="4"/>
      <c r="F302" s="4"/>
      <c r="G302" s="4"/>
      <c r="H302" s="1"/>
      <c r="I302" s="1"/>
      <c r="J302" s="1"/>
      <c r="K302" s="1"/>
    </row>
    <row r="303" spans="1:11" s="5" customFormat="1" x14ac:dyDescent="0.2">
      <c r="A303" s="5" t="s">
        <v>1</v>
      </c>
      <c r="B303" s="17" t="s">
        <v>24</v>
      </c>
      <c r="C303" s="7">
        <v>37253</v>
      </c>
      <c r="D303" s="7">
        <v>37254</v>
      </c>
      <c r="E303" s="7">
        <v>37255</v>
      </c>
      <c r="F303" s="7">
        <v>37256</v>
      </c>
      <c r="G303" s="9"/>
      <c r="H303" s="9"/>
    </row>
    <row r="304" spans="1:11" x14ac:dyDescent="0.2">
      <c r="B304" s="5" t="s">
        <v>4</v>
      </c>
      <c r="C304" s="1">
        <v>375</v>
      </c>
      <c r="D304" s="1">
        <v>25</v>
      </c>
      <c r="E304" s="1">
        <v>25</v>
      </c>
      <c r="F304" s="1">
        <v>375</v>
      </c>
      <c r="G304" s="4"/>
      <c r="I304" s="1"/>
      <c r="J304" s="1"/>
      <c r="K304" s="1"/>
    </row>
    <row r="305" spans="1:11" x14ac:dyDescent="0.2">
      <c r="B305" s="8" t="s">
        <v>6</v>
      </c>
      <c r="C305" s="35">
        <v>48.93</v>
      </c>
      <c r="D305" s="35">
        <v>40</v>
      </c>
      <c r="E305" s="35">
        <v>40</v>
      </c>
      <c r="F305" s="35">
        <v>48.93</v>
      </c>
      <c r="G305" s="4"/>
      <c r="I305" s="1"/>
      <c r="J305" s="1"/>
      <c r="K305" s="1"/>
    </row>
    <row r="306" spans="1:11" x14ac:dyDescent="0.2">
      <c r="B306" s="5" t="s">
        <v>5</v>
      </c>
      <c r="C306" s="1">
        <v>550</v>
      </c>
      <c r="D306" s="1">
        <v>100</v>
      </c>
      <c r="E306" s="1">
        <v>100</v>
      </c>
      <c r="F306" s="1">
        <v>550</v>
      </c>
      <c r="G306" s="4"/>
      <c r="I306" s="1"/>
      <c r="J306" s="1"/>
      <c r="K306" s="1"/>
    </row>
    <row r="307" spans="1:11" x14ac:dyDescent="0.2">
      <c r="B307" s="8" t="s">
        <v>6</v>
      </c>
      <c r="C307" s="35">
        <v>54.06</v>
      </c>
      <c r="D307" s="35">
        <v>44</v>
      </c>
      <c r="E307" s="35">
        <v>44</v>
      </c>
      <c r="F307" s="35">
        <v>54.06</v>
      </c>
      <c r="G307" s="4"/>
      <c r="I307" s="1"/>
      <c r="J307" s="1"/>
      <c r="K307" s="1"/>
    </row>
    <row r="308" spans="1:11" x14ac:dyDescent="0.2">
      <c r="B308" s="9" t="s">
        <v>10</v>
      </c>
      <c r="C308" s="4">
        <f>C304-C306</f>
        <v>-175</v>
      </c>
      <c r="D308" s="4">
        <f>D304-D306</f>
        <v>-75</v>
      </c>
      <c r="E308" s="4">
        <f>E304-E306</f>
        <v>-75</v>
      </c>
      <c r="F308" s="4">
        <f>F304-F306</f>
        <v>-175</v>
      </c>
      <c r="G308" s="4"/>
      <c r="I308" s="1"/>
      <c r="J308" s="1"/>
      <c r="K308" s="1"/>
    </row>
    <row r="309" spans="1:11" x14ac:dyDescent="0.2">
      <c r="B309" s="2" t="s">
        <v>7</v>
      </c>
      <c r="C309" s="36">
        <v>32.5</v>
      </c>
      <c r="D309" s="36">
        <v>25.5</v>
      </c>
      <c r="E309" s="36">
        <v>25.5</v>
      </c>
      <c r="F309" s="36">
        <v>32.5</v>
      </c>
      <c r="G309" s="4"/>
      <c r="I309" s="1"/>
      <c r="J309" s="1"/>
      <c r="K309" s="1"/>
    </row>
    <row r="310" spans="1:11" x14ac:dyDescent="0.2">
      <c r="B310" s="2"/>
      <c r="D310" s="35"/>
      <c r="E310" s="4"/>
      <c r="F310" s="4"/>
      <c r="G310" s="4"/>
      <c r="I310" s="1"/>
      <c r="J310" s="1"/>
      <c r="K310" s="1"/>
    </row>
    <row r="311" spans="1:11" x14ac:dyDescent="0.2">
      <c r="B311" s="2" t="s">
        <v>9</v>
      </c>
      <c r="C311" s="16">
        <f>(C304*C305)*(-1)</f>
        <v>-18348.75</v>
      </c>
      <c r="D311" s="16">
        <f>(D304*D305)*(-1)</f>
        <v>-1000</v>
      </c>
      <c r="E311" s="16">
        <f>(E304*E305)*(-1)</f>
        <v>-1000</v>
      </c>
      <c r="F311" s="16">
        <f>(F304*F305)*(-1)</f>
        <v>-18348.75</v>
      </c>
      <c r="G311" s="4"/>
      <c r="I311" s="1"/>
      <c r="J311" s="1"/>
      <c r="K311" s="1"/>
    </row>
    <row r="312" spans="1:11" x14ac:dyDescent="0.2">
      <c r="B312" s="2" t="s">
        <v>8</v>
      </c>
      <c r="C312" s="14">
        <f>C306*C307</f>
        <v>29733</v>
      </c>
      <c r="D312" s="14">
        <f>D306*D307</f>
        <v>4400</v>
      </c>
      <c r="E312" s="14">
        <f>E306*E307</f>
        <v>4400</v>
      </c>
      <c r="F312" s="14">
        <f>F306*F307</f>
        <v>29733</v>
      </c>
      <c r="G312" s="4"/>
      <c r="I312" s="1"/>
      <c r="J312" s="1"/>
      <c r="K312" s="1"/>
    </row>
    <row r="313" spans="1:11" x14ac:dyDescent="0.2">
      <c r="B313" s="9" t="s">
        <v>12</v>
      </c>
      <c r="C313" s="14">
        <f>SUM(C311:C312)</f>
        <v>11384.25</v>
      </c>
      <c r="D313" s="14">
        <f>SUM(D311:D312)</f>
        <v>3400</v>
      </c>
      <c r="E313" s="14">
        <f>SUM(E311:E312)</f>
        <v>3400</v>
      </c>
      <c r="F313" s="14">
        <f>SUM(F311:F312)</f>
        <v>11384.25</v>
      </c>
      <c r="G313" s="4"/>
      <c r="I313" s="1"/>
      <c r="J313" s="1"/>
      <c r="K313" s="1"/>
    </row>
    <row r="314" spans="1:11" x14ac:dyDescent="0.2">
      <c r="A314" s="10"/>
      <c r="B314" s="1" t="s">
        <v>13</v>
      </c>
      <c r="C314" s="16">
        <f>C308*C309</f>
        <v>-5687.5</v>
      </c>
      <c r="D314" s="16">
        <f>D308*D309</f>
        <v>-1912.5</v>
      </c>
      <c r="E314" s="16">
        <f>E308*E309</f>
        <v>-1912.5</v>
      </c>
      <c r="F314" s="16">
        <f>F308*F309</f>
        <v>-5687.5</v>
      </c>
      <c r="G314" s="4"/>
      <c r="H314" s="1"/>
      <c r="I314" s="1"/>
      <c r="J314" s="1"/>
      <c r="K314" s="1"/>
    </row>
    <row r="315" spans="1:11" x14ac:dyDescent="0.2">
      <c r="A315" s="11"/>
      <c r="E315" s="1"/>
      <c r="G315" s="4"/>
      <c r="H315" s="1"/>
      <c r="I315" s="1"/>
      <c r="J315" s="1"/>
      <c r="K315" s="1"/>
    </row>
    <row r="316" spans="1:11" s="5" customFormat="1" x14ac:dyDescent="0.2">
      <c r="A316" s="10"/>
      <c r="B316" s="5" t="s">
        <v>11</v>
      </c>
      <c r="C316" s="15">
        <f>SUM(C313:C314)</f>
        <v>5696.75</v>
      </c>
      <c r="D316" s="15">
        <f>SUM(D313:D314)</f>
        <v>1487.5</v>
      </c>
      <c r="E316" s="15">
        <f>SUM(E313:E314)</f>
        <v>1487.5</v>
      </c>
      <c r="F316" s="15">
        <f>SUM(F313:F314)</f>
        <v>5696.75</v>
      </c>
      <c r="G316" s="9"/>
    </row>
    <row r="317" spans="1:11" x14ac:dyDescent="0.2">
      <c r="A317" s="12"/>
      <c r="B317" s="5" t="s">
        <v>30</v>
      </c>
      <c r="C317" s="15">
        <f>C316*16</f>
        <v>91148</v>
      </c>
      <c r="D317" s="15">
        <f>D316*16</f>
        <v>23800</v>
      </c>
      <c r="E317" s="15">
        <f>E316*16</f>
        <v>23800</v>
      </c>
      <c r="F317" s="15">
        <f>F316*16</f>
        <v>91148</v>
      </c>
      <c r="G317" s="35">
        <f>SUM(C317:F317)</f>
        <v>229896</v>
      </c>
      <c r="H317" s="1"/>
      <c r="I317" s="1"/>
      <c r="J317" s="1"/>
      <c r="K317" s="1"/>
    </row>
    <row r="318" spans="1:11" x14ac:dyDescent="0.2">
      <c r="A318" s="13"/>
      <c r="C318" s="35"/>
      <c r="D318" s="4"/>
      <c r="E318" s="4"/>
      <c r="F318" s="4"/>
      <c r="G318" s="4"/>
      <c r="H318" s="1"/>
      <c r="I318" s="1"/>
      <c r="J318" s="1"/>
      <c r="K318" s="1"/>
    </row>
    <row r="319" spans="1:11" x14ac:dyDescent="0.2">
      <c r="A319" s="13"/>
      <c r="C319" s="35"/>
      <c r="D319" s="4"/>
      <c r="E319" s="4"/>
      <c r="F319" s="4"/>
      <c r="G319" s="4"/>
      <c r="H319" s="1"/>
      <c r="I319" s="1"/>
      <c r="J319" s="1"/>
      <c r="K319" s="1"/>
    </row>
    <row r="320" spans="1:11" s="5" customFormat="1" x14ac:dyDescent="0.2">
      <c r="A320" s="5" t="s">
        <v>3</v>
      </c>
      <c r="B320" s="17" t="s">
        <v>24</v>
      </c>
      <c r="C320" s="7">
        <v>37253</v>
      </c>
      <c r="D320" s="7">
        <v>37254</v>
      </c>
      <c r="E320" s="7">
        <v>37255</v>
      </c>
      <c r="F320" s="7">
        <v>37256</v>
      </c>
      <c r="G320" s="9"/>
      <c r="H320" s="9"/>
    </row>
    <row r="321" spans="1:11" x14ac:dyDescent="0.2">
      <c r="B321" s="5" t="s">
        <v>4</v>
      </c>
      <c r="C321" s="1">
        <v>475</v>
      </c>
      <c r="D321" s="1">
        <v>425</v>
      </c>
      <c r="E321" s="1">
        <v>425</v>
      </c>
      <c r="F321" s="1">
        <v>475</v>
      </c>
      <c r="G321" s="4"/>
      <c r="I321" s="1"/>
      <c r="J321" s="1"/>
      <c r="K321" s="1"/>
    </row>
    <row r="322" spans="1:11" x14ac:dyDescent="0.2">
      <c r="B322" s="8" t="s">
        <v>6</v>
      </c>
      <c r="C322" s="35">
        <v>50.85</v>
      </c>
      <c r="D322" s="35">
        <v>39.880000000000003</v>
      </c>
      <c r="E322" s="35">
        <v>39.880000000000003</v>
      </c>
      <c r="F322" s="35">
        <v>50.85</v>
      </c>
      <c r="G322" s="4"/>
      <c r="I322" s="1"/>
      <c r="J322" s="1"/>
      <c r="K322" s="1"/>
    </row>
    <row r="323" spans="1:11" x14ac:dyDescent="0.2">
      <c r="B323" s="5" t="s">
        <v>5</v>
      </c>
      <c r="C323" s="1">
        <v>1125</v>
      </c>
      <c r="D323" s="1">
        <v>325</v>
      </c>
      <c r="E323" s="1">
        <v>325</v>
      </c>
      <c r="F323" s="1">
        <v>1125</v>
      </c>
      <c r="G323" s="4"/>
      <c r="I323" s="1"/>
      <c r="J323" s="1"/>
      <c r="K323" s="1"/>
    </row>
    <row r="324" spans="1:11" x14ac:dyDescent="0.2">
      <c r="B324" s="8" t="s">
        <v>6</v>
      </c>
      <c r="C324" s="35">
        <v>55.76</v>
      </c>
      <c r="D324" s="35">
        <v>41.13</v>
      </c>
      <c r="E324" s="35">
        <v>41.13</v>
      </c>
      <c r="F324" s="35">
        <v>55.76</v>
      </c>
      <c r="G324" s="4"/>
      <c r="I324" s="1"/>
      <c r="J324" s="1"/>
      <c r="K324" s="1"/>
    </row>
    <row r="325" spans="1:11" x14ac:dyDescent="0.2">
      <c r="B325" s="9" t="s">
        <v>10</v>
      </c>
      <c r="C325" s="4">
        <f>C321-C323</f>
        <v>-650</v>
      </c>
      <c r="D325" s="4">
        <f>D321-D323</f>
        <v>100</v>
      </c>
      <c r="E325" s="4">
        <f>E321-E323</f>
        <v>100</v>
      </c>
      <c r="F325" s="4">
        <f>F321-F323</f>
        <v>-650</v>
      </c>
      <c r="G325" s="4"/>
      <c r="I325" s="1"/>
      <c r="J325" s="1"/>
      <c r="K325" s="1"/>
    </row>
    <row r="326" spans="1:11" x14ac:dyDescent="0.2">
      <c r="B326" s="2" t="s">
        <v>7</v>
      </c>
      <c r="C326" s="36">
        <v>32.5</v>
      </c>
      <c r="D326" s="36">
        <v>25.5</v>
      </c>
      <c r="E326" s="36">
        <v>25.5</v>
      </c>
      <c r="F326" s="36">
        <v>32.5</v>
      </c>
      <c r="G326" s="4"/>
      <c r="I326" s="1"/>
      <c r="J326" s="1"/>
      <c r="K326" s="1"/>
    </row>
    <row r="327" spans="1:11" x14ac:dyDescent="0.2">
      <c r="B327" s="2"/>
      <c r="D327" s="35"/>
      <c r="E327" s="4"/>
      <c r="F327" s="4"/>
      <c r="G327" s="4"/>
      <c r="I327" s="1"/>
      <c r="J327" s="1"/>
      <c r="K327" s="1"/>
    </row>
    <row r="328" spans="1:11" x14ac:dyDescent="0.2">
      <c r="B328" s="2" t="s">
        <v>9</v>
      </c>
      <c r="C328" s="16">
        <f>(C321*C322)*(-1)</f>
        <v>-24153.75</v>
      </c>
      <c r="D328" s="16">
        <f>(D321*D322)*(-1)</f>
        <v>-16949</v>
      </c>
      <c r="E328" s="16">
        <f>(E321*E322)*(-1)</f>
        <v>-16949</v>
      </c>
      <c r="F328" s="16">
        <f>(F321*F322)*(-1)</f>
        <v>-24153.75</v>
      </c>
      <c r="G328" s="4"/>
      <c r="I328" s="1"/>
      <c r="J328" s="1"/>
      <c r="K328" s="1"/>
    </row>
    <row r="329" spans="1:11" x14ac:dyDescent="0.2">
      <c r="B329" s="2" t="s">
        <v>8</v>
      </c>
      <c r="C329" s="14">
        <f>C323*C324</f>
        <v>62730</v>
      </c>
      <c r="D329" s="14">
        <f>D323*D324</f>
        <v>13367.25</v>
      </c>
      <c r="E329" s="14">
        <f>E323*E324</f>
        <v>13367.25</v>
      </c>
      <c r="F329" s="14">
        <f>F323*F324</f>
        <v>62730</v>
      </c>
      <c r="G329" s="4"/>
      <c r="I329" s="1"/>
      <c r="J329" s="1"/>
      <c r="K329" s="1"/>
    </row>
    <row r="330" spans="1:11" x14ac:dyDescent="0.2">
      <c r="B330" s="9" t="s">
        <v>12</v>
      </c>
      <c r="C330" s="14">
        <f>SUM(C328:C329)</f>
        <v>38576.25</v>
      </c>
      <c r="D330" s="14">
        <f>SUM(D328:D329)</f>
        <v>-3581.75</v>
      </c>
      <c r="E330" s="14">
        <f>SUM(E328:E329)</f>
        <v>-3581.75</v>
      </c>
      <c r="F330" s="14">
        <f>SUM(F328:F329)</f>
        <v>38576.25</v>
      </c>
      <c r="G330" s="4"/>
      <c r="I330" s="1"/>
      <c r="J330" s="1"/>
      <c r="K330" s="1"/>
    </row>
    <row r="331" spans="1:11" x14ac:dyDescent="0.2">
      <c r="A331" s="10"/>
      <c r="B331" s="1" t="s">
        <v>13</v>
      </c>
      <c r="C331" s="16">
        <f>C325*C326</f>
        <v>-21125</v>
      </c>
      <c r="D331" s="16">
        <f>D325*D326</f>
        <v>2550</v>
      </c>
      <c r="E331" s="16">
        <f>E325*E326</f>
        <v>2550</v>
      </c>
      <c r="F331" s="16">
        <f>F325*F326</f>
        <v>-21125</v>
      </c>
      <c r="G331" s="4"/>
      <c r="H331" s="1"/>
      <c r="I331" s="1"/>
      <c r="J331" s="1"/>
      <c r="K331" s="1"/>
    </row>
    <row r="332" spans="1:11" x14ac:dyDescent="0.2">
      <c r="A332" s="11"/>
      <c r="E332" s="1"/>
      <c r="G332" s="4"/>
      <c r="H332" s="1"/>
      <c r="I332" s="1"/>
      <c r="J332" s="1"/>
      <c r="K332" s="1"/>
    </row>
    <row r="333" spans="1:11" s="5" customFormat="1" x14ac:dyDescent="0.2">
      <c r="A333" s="10"/>
      <c r="B333" s="5" t="s">
        <v>11</v>
      </c>
      <c r="C333" s="15">
        <f>SUM(C330:C331)</f>
        <v>17451.25</v>
      </c>
      <c r="D333" s="15">
        <f>SUM(D330:D331)</f>
        <v>-1031.75</v>
      </c>
      <c r="E333" s="15">
        <f>SUM(E330:E331)</f>
        <v>-1031.75</v>
      </c>
      <c r="F333" s="15">
        <f>SUM(F330:F331)</f>
        <v>17451.25</v>
      </c>
      <c r="G333" s="9"/>
    </row>
    <row r="334" spans="1:11" x14ac:dyDescent="0.2">
      <c r="A334" s="12"/>
      <c r="B334" s="5" t="s">
        <v>30</v>
      </c>
      <c r="C334" s="15">
        <f>C333*16</f>
        <v>279220</v>
      </c>
      <c r="D334" s="15">
        <f>D333*16</f>
        <v>-16508</v>
      </c>
      <c r="E334" s="15">
        <f>E333*16</f>
        <v>-16508</v>
      </c>
      <c r="F334" s="15">
        <f>F333*16</f>
        <v>279220</v>
      </c>
      <c r="G334" s="35">
        <f>SUM(C334:F334)</f>
        <v>525424</v>
      </c>
      <c r="H334" s="1"/>
      <c r="I334" s="1"/>
      <c r="J334" s="1"/>
      <c r="K334" s="1"/>
    </row>
    <row r="335" spans="1:11" x14ac:dyDescent="0.2">
      <c r="A335" s="13"/>
      <c r="C335" s="35"/>
      <c r="D335" s="4"/>
      <c r="E335" s="4"/>
      <c r="F335" s="4"/>
      <c r="G335" s="4"/>
      <c r="H335" s="1"/>
      <c r="I335" s="1"/>
      <c r="J335" s="1"/>
      <c r="K335" s="1"/>
    </row>
    <row r="336" spans="1:11" x14ac:dyDescent="0.2">
      <c r="A336" s="11"/>
      <c r="C336" s="35"/>
      <c r="D336" s="4"/>
      <c r="E336" s="4"/>
      <c r="F336" s="4"/>
      <c r="G336" s="4"/>
      <c r="H336" s="1"/>
      <c r="I336" s="1"/>
      <c r="J336" s="1"/>
      <c r="K336" s="1"/>
    </row>
    <row r="337" spans="1:11" s="5" customFormat="1" x14ac:dyDescent="0.2">
      <c r="A337" s="5" t="s">
        <v>25</v>
      </c>
      <c r="B337" s="17" t="s">
        <v>24</v>
      </c>
      <c r="C337" s="7">
        <v>37253</v>
      </c>
      <c r="D337" s="7">
        <v>37254</v>
      </c>
      <c r="E337" s="7">
        <v>37255</v>
      </c>
      <c r="F337" s="7">
        <v>37256</v>
      </c>
      <c r="G337" s="9"/>
      <c r="H337" s="9"/>
    </row>
    <row r="338" spans="1:11" x14ac:dyDescent="0.2">
      <c r="B338" s="5" t="s">
        <v>4</v>
      </c>
      <c r="C338" s="1">
        <v>0</v>
      </c>
      <c r="D338" s="37"/>
      <c r="E338" s="20"/>
      <c r="F338" s="1">
        <v>0</v>
      </c>
      <c r="G338" s="4"/>
      <c r="I338" s="1"/>
      <c r="J338" s="1"/>
      <c r="K338" s="1"/>
    </row>
    <row r="339" spans="1:11" x14ac:dyDescent="0.2">
      <c r="B339" s="8" t="s">
        <v>6</v>
      </c>
      <c r="C339" s="35">
        <v>0</v>
      </c>
      <c r="D339" s="37"/>
      <c r="E339" s="20"/>
      <c r="F339" s="35">
        <v>0</v>
      </c>
      <c r="G339" s="4"/>
      <c r="I339" s="1"/>
      <c r="J339" s="1"/>
      <c r="K339" s="1"/>
    </row>
    <row r="340" spans="1:11" x14ac:dyDescent="0.2">
      <c r="B340" s="5" t="s">
        <v>5</v>
      </c>
      <c r="C340" s="1">
        <v>50</v>
      </c>
      <c r="D340" s="37"/>
      <c r="E340" s="20"/>
      <c r="F340" s="1">
        <v>50</v>
      </c>
      <c r="G340" s="4"/>
      <c r="I340" s="1"/>
      <c r="J340" s="1"/>
      <c r="K340" s="1"/>
    </row>
    <row r="341" spans="1:11" x14ac:dyDescent="0.2">
      <c r="B341" s="8" t="s">
        <v>6</v>
      </c>
      <c r="C341" s="35">
        <v>68</v>
      </c>
      <c r="D341" s="37"/>
      <c r="E341" s="20"/>
      <c r="F341" s="35">
        <v>68</v>
      </c>
      <c r="G341" s="4"/>
      <c r="I341" s="1"/>
      <c r="J341" s="1"/>
      <c r="K341" s="1"/>
    </row>
    <row r="342" spans="1:11" x14ac:dyDescent="0.2">
      <c r="B342" s="9" t="s">
        <v>10</v>
      </c>
      <c r="C342" s="4">
        <f>C338-C340</f>
        <v>-50</v>
      </c>
      <c r="D342" s="37"/>
      <c r="E342" s="20"/>
      <c r="F342" s="4">
        <f>F338-F340</f>
        <v>-50</v>
      </c>
      <c r="G342" s="4"/>
      <c r="I342" s="1"/>
      <c r="J342" s="1"/>
      <c r="K342" s="1"/>
    </row>
    <row r="343" spans="1:11" x14ac:dyDescent="0.2">
      <c r="B343" s="2" t="s">
        <v>7</v>
      </c>
      <c r="C343" s="36">
        <v>32.5</v>
      </c>
      <c r="D343" s="37"/>
      <c r="E343" s="37"/>
      <c r="F343" s="36">
        <v>32.5</v>
      </c>
      <c r="G343" s="4"/>
      <c r="I343" s="1"/>
      <c r="J343" s="1"/>
      <c r="K343" s="1"/>
    </row>
    <row r="344" spans="1:11" x14ac:dyDescent="0.2">
      <c r="B344" s="2"/>
      <c r="D344" s="37"/>
      <c r="E344" s="20"/>
      <c r="F344" s="4"/>
      <c r="G344" s="4"/>
      <c r="I344" s="1"/>
      <c r="J344" s="1"/>
      <c r="K344" s="1"/>
    </row>
    <row r="345" spans="1:11" x14ac:dyDescent="0.2">
      <c r="B345" s="2" t="s">
        <v>9</v>
      </c>
      <c r="C345" s="16">
        <f>(C338*C339)*(-1)</f>
        <v>0</v>
      </c>
      <c r="D345" s="21"/>
      <c r="E345" s="21"/>
      <c r="F345" s="16">
        <f>(F338*F339)*(-1)</f>
        <v>0</v>
      </c>
      <c r="G345" s="4"/>
      <c r="I345" s="1"/>
      <c r="J345" s="1"/>
      <c r="K345" s="1"/>
    </row>
    <row r="346" spans="1:11" x14ac:dyDescent="0.2">
      <c r="B346" s="2" t="s">
        <v>8</v>
      </c>
      <c r="C346" s="14">
        <f>C340*C341</f>
        <v>3400</v>
      </c>
      <c r="D346" s="22"/>
      <c r="E346" s="22"/>
      <c r="F346" s="14">
        <f>F340*F341</f>
        <v>3400</v>
      </c>
      <c r="G346" s="4"/>
      <c r="I346" s="1"/>
      <c r="J346" s="1"/>
      <c r="K346" s="1"/>
    </row>
    <row r="347" spans="1:11" x14ac:dyDescent="0.2">
      <c r="B347" s="9" t="s">
        <v>12</v>
      </c>
      <c r="C347" s="14">
        <f>SUM(C345:C346)</f>
        <v>3400</v>
      </c>
      <c r="D347" s="22"/>
      <c r="E347" s="22"/>
      <c r="F347" s="14">
        <f>SUM(F345:F346)</f>
        <v>3400</v>
      </c>
      <c r="G347" s="4"/>
      <c r="I347" s="1"/>
      <c r="J347" s="1"/>
      <c r="K347" s="1"/>
    </row>
    <row r="348" spans="1:11" x14ac:dyDescent="0.2">
      <c r="A348" s="10"/>
      <c r="B348" s="1" t="s">
        <v>13</v>
      </c>
      <c r="C348" s="16">
        <f>C342*C343</f>
        <v>-1625</v>
      </c>
      <c r="D348" s="21"/>
      <c r="E348" s="21"/>
      <c r="F348" s="16">
        <f>F342*F343</f>
        <v>-1625</v>
      </c>
      <c r="G348" s="4"/>
      <c r="H348" s="1"/>
      <c r="I348" s="1"/>
      <c r="J348" s="1"/>
      <c r="K348" s="1"/>
    </row>
    <row r="349" spans="1:11" x14ac:dyDescent="0.2">
      <c r="A349" s="11"/>
      <c r="D349" s="18"/>
      <c r="E349" s="18"/>
      <c r="G349" s="4"/>
      <c r="H349" s="1"/>
      <c r="I349" s="1"/>
      <c r="J349" s="1"/>
      <c r="K349" s="1"/>
    </row>
    <row r="350" spans="1:11" s="5" customFormat="1" x14ac:dyDescent="0.2">
      <c r="A350" s="10"/>
      <c r="B350" s="5" t="s">
        <v>11</v>
      </c>
      <c r="C350" s="15">
        <f>SUM(C347:C348)</f>
        <v>1775</v>
      </c>
      <c r="D350" s="31"/>
      <c r="E350" s="31"/>
      <c r="F350" s="15">
        <f>SUM(F347:F348)</f>
        <v>1775</v>
      </c>
      <c r="G350" s="9"/>
    </row>
    <row r="351" spans="1:11" x14ac:dyDescent="0.2">
      <c r="A351" s="12"/>
      <c r="B351" s="5" t="s">
        <v>30</v>
      </c>
      <c r="C351" s="15">
        <f>C350*16</f>
        <v>28400</v>
      </c>
      <c r="D351" s="31"/>
      <c r="E351" s="31"/>
      <c r="F351" s="15">
        <f>F350*16</f>
        <v>28400</v>
      </c>
      <c r="G351" s="35">
        <f>SUM(C351:F351)</f>
        <v>56800</v>
      </c>
      <c r="H351" s="1"/>
      <c r="I351" s="1"/>
      <c r="J351" s="1"/>
      <c r="K351" s="1"/>
    </row>
    <row r="352" spans="1:11" x14ac:dyDescent="0.2">
      <c r="A352" s="12"/>
      <c r="B352" s="5"/>
      <c r="C352" s="15"/>
      <c r="D352" s="15"/>
      <c r="E352" s="15"/>
      <c r="F352" s="15"/>
      <c r="G352" s="4"/>
      <c r="H352" s="1"/>
      <c r="I352" s="1"/>
      <c r="J352" s="1"/>
      <c r="K352" s="1"/>
    </row>
    <row r="353" spans="1:11" x14ac:dyDescent="0.2">
      <c r="A353" s="12"/>
      <c r="B353" s="5"/>
      <c r="C353" s="15"/>
      <c r="D353" s="15"/>
      <c r="E353" s="15"/>
      <c r="F353" s="15"/>
      <c r="G353" s="4"/>
      <c r="H353" s="1"/>
      <c r="I353" s="1"/>
      <c r="J353" s="1"/>
      <c r="K353" s="1"/>
    </row>
    <row r="354" spans="1:11" s="5" customFormat="1" x14ac:dyDescent="0.2">
      <c r="A354" s="5" t="s">
        <v>26</v>
      </c>
      <c r="B354" s="17" t="s">
        <v>24</v>
      </c>
      <c r="C354" s="7">
        <v>37253</v>
      </c>
      <c r="D354" s="7">
        <v>37254</v>
      </c>
      <c r="E354" s="7">
        <v>37255</v>
      </c>
      <c r="F354" s="7">
        <v>37256</v>
      </c>
      <c r="G354" s="9"/>
      <c r="H354" s="9"/>
    </row>
    <row r="355" spans="1:11" x14ac:dyDescent="0.2">
      <c r="B355" s="5" t="s">
        <v>4</v>
      </c>
      <c r="C355" s="1">
        <v>0</v>
      </c>
      <c r="D355" s="37"/>
      <c r="E355" s="20"/>
      <c r="F355" s="1">
        <v>0</v>
      </c>
      <c r="G355" s="4"/>
      <c r="I355" s="1"/>
      <c r="J355" s="1"/>
      <c r="K355" s="1"/>
    </row>
    <row r="356" spans="1:11" x14ac:dyDescent="0.2">
      <c r="B356" s="8" t="s">
        <v>6</v>
      </c>
      <c r="C356" s="35">
        <v>0</v>
      </c>
      <c r="D356" s="37"/>
      <c r="E356" s="20"/>
      <c r="F356" s="35">
        <v>0</v>
      </c>
      <c r="G356" s="4"/>
      <c r="I356" s="1"/>
      <c r="J356" s="1"/>
      <c r="K356" s="1"/>
    </row>
    <row r="357" spans="1:11" x14ac:dyDescent="0.2">
      <c r="B357" s="5" t="s">
        <v>5</v>
      </c>
      <c r="C357" s="1">
        <v>36.5</v>
      </c>
      <c r="D357" s="37"/>
      <c r="E357" s="20"/>
      <c r="F357" s="1">
        <v>36.5</v>
      </c>
      <c r="G357" s="4"/>
      <c r="I357" s="1"/>
      <c r="J357" s="1"/>
      <c r="K357" s="1"/>
    </row>
    <row r="358" spans="1:11" x14ac:dyDescent="0.2">
      <c r="B358" s="8" t="s">
        <v>6</v>
      </c>
      <c r="C358" s="35">
        <v>41.8</v>
      </c>
      <c r="D358" s="37"/>
      <c r="E358" s="20"/>
      <c r="F358" s="35">
        <v>41.8</v>
      </c>
      <c r="G358" s="4"/>
      <c r="I358" s="1"/>
      <c r="J358" s="1"/>
      <c r="K358" s="1"/>
    </row>
    <row r="359" spans="1:11" x14ac:dyDescent="0.2">
      <c r="B359" s="9" t="s">
        <v>10</v>
      </c>
      <c r="C359" s="4">
        <f>C355-C357</f>
        <v>-36.5</v>
      </c>
      <c r="D359" s="37"/>
      <c r="E359" s="20"/>
      <c r="F359" s="4">
        <f>F355-F357</f>
        <v>-36.5</v>
      </c>
      <c r="G359" s="4"/>
      <c r="I359" s="1"/>
      <c r="J359" s="1"/>
      <c r="K359" s="1"/>
    </row>
    <row r="360" spans="1:11" x14ac:dyDescent="0.2">
      <c r="B360" s="2" t="s">
        <v>7</v>
      </c>
      <c r="C360" s="36">
        <v>32.5</v>
      </c>
      <c r="D360" s="37"/>
      <c r="E360" s="37"/>
      <c r="F360" s="36">
        <v>32.5</v>
      </c>
      <c r="G360" s="4"/>
      <c r="I360" s="1"/>
      <c r="J360" s="1"/>
      <c r="K360" s="1"/>
    </row>
    <row r="361" spans="1:11" x14ac:dyDescent="0.2">
      <c r="B361" s="2"/>
      <c r="D361" s="37"/>
      <c r="E361" s="20"/>
      <c r="F361" s="4"/>
      <c r="G361" s="4"/>
      <c r="I361" s="1"/>
      <c r="J361" s="1"/>
      <c r="K361" s="1"/>
    </row>
    <row r="362" spans="1:11" x14ac:dyDescent="0.2">
      <c r="B362" s="2" t="s">
        <v>9</v>
      </c>
      <c r="C362" s="16">
        <f>(C355*C356)*(-1)</f>
        <v>0</v>
      </c>
      <c r="D362" s="21"/>
      <c r="E362" s="21"/>
      <c r="F362" s="16">
        <f>(F355*F356)*(-1)</f>
        <v>0</v>
      </c>
      <c r="G362" s="4"/>
      <c r="I362" s="1"/>
      <c r="J362" s="1"/>
      <c r="K362" s="1"/>
    </row>
    <row r="363" spans="1:11" x14ac:dyDescent="0.2">
      <c r="B363" s="2" t="s">
        <v>8</v>
      </c>
      <c r="C363" s="14">
        <f>C357*C358</f>
        <v>1525.6999999999998</v>
      </c>
      <c r="D363" s="22"/>
      <c r="E363" s="22"/>
      <c r="F363" s="14">
        <f>F357*F358</f>
        <v>1525.6999999999998</v>
      </c>
      <c r="G363" s="4"/>
      <c r="I363" s="1"/>
      <c r="J363" s="1"/>
      <c r="K363" s="1"/>
    </row>
    <row r="364" spans="1:11" x14ac:dyDescent="0.2">
      <c r="B364" s="9" t="s">
        <v>12</v>
      </c>
      <c r="C364" s="14">
        <f>SUM(C362:C363)</f>
        <v>1525.6999999999998</v>
      </c>
      <c r="D364" s="22"/>
      <c r="E364" s="22"/>
      <c r="F364" s="14">
        <f>SUM(F362:F363)</f>
        <v>1525.6999999999998</v>
      </c>
      <c r="G364" s="4"/>
      <c r="I364" s="1"/>
      <c r="J364" s="1"/>
      <c r="K364" s="1"/>
    </row>
    <row r="365" spans="1:11" x14ac:dyDescent="0.2">
      <c r="A365" s="10"/>
      <c r="B365" s="1" t="s">
        <v>13</v>
      </c>
      <c r="C365" s="16">
        <f>C359*C360</f>
        <v>-1186.25</v>
      </c>
      <c r="D365" s="21"/>
      <c r="E365" s="21"/>
      <c r="F365" s="16">
        <f>F359*F360</f>
        <v>-1186.25</v>
      </c>
      <c r="G365" s="4"/>
      <c r="H365" s="1"/>
      <c r="I365" s="1"/>
      <c r="J365" s="1"/>
      <c r="K365" s="1"/>
    </row>
    <row r="366" spans="1:11" x14ac:dyDescent="0.2">
      <c r="A366" s="11"/>
      <c r="D366" s="18"/>
      <c r="E366" s="18"/>
      <c r="G366" s="4"/>
      <c r="H366" s="1"/>
      <c r="I366" s="1"/>
      <c r="J366" s="1"/>
      <c r="K366" s="1"/>
    </row>
    <row r="367" spans="1:11" s="5" customFormat="1" x14ac:dyDescent="0.2">
      <c r="A367" s="10"/>
      <c r="B367" s="5" t="s">
        <v>11</v>
      </c>
      <c r="C367" s="15">
        <f>SUM(C364:C365)</f>
        <v>339.44999999999982</v>
      </c>
      <c r="D367" s="31"/>
      <c r="E367" s="31"/>
      <c r="F367" s="15">
        <f>SUM(F364:F365)</f>
        <v>339.44999999999982</v>
      </c>
      <c r="G367" s="9"/>
    </row>
    <row r="368" spans="1:11" x14ac:dyDescent="0.2">
      <c r="A368" s="12"/>
      <c r="B368" s="5" t="s">
        <v>30</v>
      </c>
      <c r="C368" s="15">
        <f>C367*16</f>
        <v>5431.1999999999971</v>
      </c>
      <c r="D368" s="31"/>
      <c r="E368" s="31"/>
      <c r="F368" s="15">
        <f>F367*16</f>
        <v>5431.1999999999971</v>
      </c>
      <c r="G368" s="35">
        <f>SUM(C368:F368)</f>
        <v>10862.399999999994</v>
      </c>
      <c r="H368" s="1"/>
      <c r="I368" s="1"/>
      <c r="J368" s="1"/>
      <c r="K368" s="1"/>
    </row>
    <row r="369" spans="1:11" x14ac:dyDescent="0.2">
      <c r="A369" s="12"/>
      <c r="B369" s="5"/>
      <c r="C369" s="15"/>
      <c r="D369" s="15"/>
      <c r="E369" s="15"/>
      <c r="F369" s="15"/>
      <c r="G369" s="4"/>
      <c r="H369" s="1"/>
      <c r="I369" s="1"/>
      <c r="J369" s="1"/>
      <c r="K369" s="1"/>
    </row>
    <row r="370" spans="1:11" x14ac:dyDescent="0.2">
      <c r="C370" s="35"/>
      <c r="D370" s="4"/>
      <c r="E370" s="4"/>
      <c r="F370" s="4"/>
      <c r="G370" s="4"/>
      <c r="H370" s="1"/>
      <c r="I370" s="1"/>
      <c r="J370" s="1"/>
      <c r="K370" s="1"/>
    </row>
    <row r="371" spans="1:11" x14ac:dyDescent="0.2">
      <c r="B371" s="5" t="s">
        <v>53</v>
      </c>
      <c r="C371" s="43">
        <f>SUM(C291,C308,C325,C342,C359)</f>
        <v>-1111.5</v>
      </c>
      <c r="D371" s="43">
        <f>SUM(D291,D308,D325,D342,D359)</f>
        <v>25</v>
      </c>
      <c r="E371" s="43">
        <f>SUM(E291,E308,E325,E342,E359)</f>
        <v>25</v>
      </c>
      <c r="F371" s="43">
        <f>SUM(F291,F308,F325,F342,F359)</f>
        <v>-1111.5</v>
      </c>
      <c r="G371" s="4"/>
      <c r="H371" s="1"/>
      <c r="I371" s="1"/>
      <c r="J371" s="1"/>
      <c r="K371" s="1"/>
    </row>
    <row r="372" spans="1:11" x14ac:dyDescent="0.2">
      <c r="C372" s="35"/>
      <c r="D372" s="4"/>
      <c r="E372" s="4"/>
      <c r="F372" s="4"/>
      <c r="G372" s="4"/>
      <c r="H372" s="1"/>
      <c r="I372" s="1"/>
      <c r="J372" s="1"/>
      <c r="K372" s="1"/>
    </row>
    <row r="373" spans="1:11" x14ac:dyDescent="0.2">
      <c r="C373" s="35"/>
      <c r="D373" s="4"/>
      <c r="E373" s="4"/>
      <c r="F373" s="4"/>
      <c r="G373" s="4"/>
      <c r="H373" s="1"/>
      <c r="I373" s="1"/>
      <c r="J373" s="1"/>
      <c r="K373" s="1"/>
    </row>
    <row r="374" spans="1:11" x14ac:dyDescent="0.2">
      <c r="A374" s="5" t="s">
        <v>15</v>
      </c>
      <c r="B374" s="17" t="s">
        <v>16</v>
      </c>
      <c r="C374" s="7">
        <v>37253</v>
      </c>
      <c r="D374" s="7">
        <v>37254</v>
      </c>
      <c r="E374" s="7">
        <v>37255</v>
      </c>
      <c r="F374" s="7">
        <v>37256</v>
      </c>
      <c r="G374" s="9"/>
      <c r="H374" s="1"/>
      <c r="I374" s="1"/>
      <c r="J374" s="1"/>
      <c r="K374" s="1"/>
    </row>
    <row r="375" spans="1:11" x14ac:dyDescent="0.2">
      <c r="B375" s="5" t="s">
        <v>4</v>
      </c>
      <c r="C375" s="1">
        <v>0</v>
      </c>
      <c r="D375" s="1">
        <v>0</v>
      </c>
      <c r="E375" s="1">
        <v>0</v>
      </c>
      <c r="F375" s="1">
        <v>0</v>
      </c>
      <c r="G375" s="4"/>
      <c r="H375" s="1"/>
      <c r="I375" s="1"/>
      <c r="J375" s="1"/>
      <c r="K375" s="1"/>
    </row>
    <row r="376" spans="1:11" x14ac:dyDescent="0.2">
      <c r="B376" s="8" t="s">
        <v>6</v>
      </c>
      <c r="C376" s="35">
        <v>36.450000000000003</v>
      </c>
      <c r="D376" s="35">
        <v>22</v>
      </c>
      <c r="E376" s="35">
        <v>22</v>
      </c>
      <c r="F376" s="35">
        <v>36.450000000000003</v>
      </c>
      <c r="G376" s="4"/>
      <c r="H376" s="1"/>
      <c r="I376" s="1"/>
      <c r="J376" s="1"/>
      <c r="K376" s="1"/>
    </row>
    <row r="377" spans="1:11" x14ac:dyDescent="0.2">
      <c r="B377" s="5" t="s">
        <v>5</v>
      </c>
      <c r="C377" s="1">
        <v>50</v>
      </c>
      <c r="D377" s="1">
        <v>50</v>
      </c>
      <c r="E377" s="1">
        <v>50</v>
      </c>
      <c r="F377" s="1">
        <v>50</v>
      </c>
      <c r="G377" s="4"/>
      <c r="H377" s="1"/>
      <c r="I377" s="1"/>
      <c r="J377" s="1"/>
      <c r="K377" s="1"/>
    </row>
    <row r="378" spans="1:11" x14ac:dyDescent="0.2">
      <c r="B378" s="8" t="s">
        <v>6</v>
      </c>
      <c r="C378" s="35">
        <v>30.8</v>
      </c>
      <c r="D378" s="35">
        <v>22.25</v>
      </c>
      <c r="E378" s="35">
        <v>22.25</v>
      </c>
      <c r="F378" s="35">
        <v>30.8</v>
      </c>
      <c r="G378" s="4"/>
      <c r="H378" s="1"/>
      <c r="I378" s="1"/>
      <c r="J378" s="1"/>
      <c r="K378" s="1"/>
    </row>
    <row r="379" spans="1:11" x14ac:dyDescent="0.2">
      <c r="B379" s="9" t="s">
        <v>10</v>
      </c>
      <c r="C379" s="4">
        <f>C375-C377</f>
        <v>-50</v>
      </c>
      <c r="D379" s="4">
        <f>D375-D377</f>
        <v>-50</v>
      </c>
      <c r="E379" s="4">
        <f>E375-E377</f>
        <v>-50</v>
      </c>
      <c r="F379" s="4">
        <f>F375-F377</f>
        <v>-50</v>
      </c>
      <c r="G379" s="4"/>
      <c r="H379" s="1"/>
      <c r="I379" s="1"/>
      <c r="J379" s="1"/>
      <c r="K379" s="1"/>
    </row>
    <row r="380" spans="1:11" x14ac:dyDescent="0.2">
      <c r="B380" s="2" t="s">
        <v>7</v>
      </c>
      <c r="C380" s="36">
        <v>23</v>
      </c>
      <c r="D380" s="36">
        <v>18</v>
      </c>
      <c r="E380" s="36">
        <v>18</v>
      </c>
      <c r="F380" s="36">
        <v>23</v>
      </c>
      <c r="G380" s="4"/>
      <c r="H380" s="1"/>
      <c r="I380" s="1"/>
      <c r="J380" s="1"/>
      <c r="K380" s="1"/>
    </row>
    <row r="381" spans="1:11" x14ac:dyDescent="0.2">
      <c r="B381" s="2"/>
      <c r="D381" s="35"/>
      <c r="E381" s="4"/>
      <c r="F381" s="4"/>
      <c r="G381" s="4"/>
      <c r="H381" s="1"/>
      <c r="I381" s="1"/>
      <c r="J381" s="1"/>
      <c r="K381" s="1"/>
    </row>
    <row r="382" spans="1:11" x14ac:dyDescent="0.2">
      <c r="B382" s="2" t="s">
        <v>9</v>
      </c>
      <c r="C382" s="16">
        <f>(C375*C376)*(-1)</f>
        <v>0</v>
      </c>
      <c r="D382" s="16">
        <f>(D375*D376)*(-1)</f>
        <v>0</v>
      </c>
      <c r="E382" s="16">
        <f>(E375*E376)*(-1)</f>
        <v>0</v>
      </c>
      <c r="F382" s="16">
        <f>(F375*F376)*(-1)</f>
        <v>0</v>
      </c>
      <c r="G382" s="4"/>
      <c r="H382" s="1"/>
      <c r="I382" s="1"/>
      <c r="J382" s="1"/>
      <c r="K382" s="1"/>
    </row>
    <row r="383" spans="1:11" x14ac:dyDescent="0.2">
      <c r="B383" s="2" t="s">
        <v>8</v>
      </c>
      <c r="C383" s="14">
        <f>C377*C378</f>
        <v>1540</v>
      </c>
      <c r="D383" s="14">
        <f>D377*D378</f>
        <v>1112.5</v>
      </c>
      <c r="E383" s="14">
        <f>E377*E378</f>
        <v>1112.5</v>
      </c>
      <c r="F383" s="14">
        <f>F377*F378</f>
        <v>1540</v>
      </c>
      <c r="G383" s="4"/>
      <c r="H383" s="1"/>
      <c r="I383" s="1"/>
      <c r="J383" s="1"/>
      <c r="K383" s="1"/>
    </row>
    <row r="384" spans="1:11" x14ac:dyDescent="0.2">
      <c r="B384" s="9" t="s">
        <v>12</v>
      </c>
      <c r="C384" s="14">
        <f>SUM(C382:C383)</f>
        <v>1540</v>
      </c>
      <c r="D384" s="14">
        <f>SUM(D382:D383)</f>
        <v>1112.5</v>
      </c>
      <c r="E384" s="14">
        <f>SUM(E382:E383)</f>
        <v>1112.5</v>
      </c>
      <c r="F384" s="14">
        <f>SUM(F382:F383)</f>
        <v>1540</v>
      </c>
      <c r="G384" s="4"/>
      <c r="H384" s="1"/>
      <c r="I384" s="1"/>
      <c r="J384" s="1"/>
      <c r="K384" s="1"/>
    </row>
    <row r="385" spans="1:11" x14ac:dyDescent="0.2">
      <c r="A385" s="10"/>
      <c r="B385" s="1" t="s">
        <v>13</v>
      </c>
      <c r="C385" s="16">
        <f>C379*C380</f>
        <v>-1150</v>
      </c>
      <c r="D385" s="16">
        <f>D379*D380</f>
        <v>-900</v>
      </c>
      <c r="E385" s="16">
        <f>E379*E380</f>
        <v>-900</v>
      </c>
      <c r="F385" s="16">
        <f>F379*F380</f>
        <v>-1150</v>
      </c>
      <c r="G385" s="4"/>
      <c r="H385" s="1"/>
      <c r="I385" s="1"/>
      <c r="J385" s="1"/>
      <c r="K385" s="1"/>
    </row>
    <row r="386" spans="1:11" x14ac:dyDescent="0.2">
      <c r="A386" s="11"/>
      <c r="C386" s="35"/>
      <c r="D386" s="4"/>
      <c r="E386" s="4"/>
      <c r="F386" s="4"/>
      <c r="G386" s="4"/>
      <c r="H386" s="1"/>
      <c r="I386" s="1"/>
      <c r="J386" s="1"/>
      <c r="K386" s="1"/>
    </row>
    <row r="387" spans="1:11" x14ac:dyDescent="0.2">
      <c r="A387" s="10"/>
      <c r="B387" s="5" t="s">
        <v>11</v>
      </c>
      <c r="C387" s="15">
        <f>SUM(C384:C385)</f>
        <v>390</v>
      </c>
      <c r="D387" s="15">
        <f>SUM(D384:D385)</f>
        <v>212.5</v>
      </c>
      <c r="E387" s="15">
        <f>SUM(E384:E385)</f>
        <v>212.5</v>
      </c>
      <c r="F387" s="15">
        <f>SUM(F384:F385)</f>
        <v>390</v>
      </c>
      <c r="G387" s="9"/>
      <c r="H387" s="1"/>
      <c r="I387" s="1"/>
      <c r="J387" s="1"/>
      <c r="K387" s="1"/>
    </row>
    <row r="388" spans="1:11" x14ac:dyDescent="0.2">
      <c r="A388" s="12"/>
      <c r="B388" s="5" t="s">
        <v>30</v>
      </c>
      <c r="C388" s="15">
        <f>C387*16</f>
        <v>6240</v>
      </c>
      <c r="D388" s="15">
        <f>D387*16</f>
        <v>3400</v>
      </c>
      <c r="E388" s="15">
        <f>E387*16</f>
        <v>3400</v>
      </c>
      <c r="F388" s="15">
        <f>F387*16</f>
        <v>6240</v>
      </c>
      <c r="G388" s="35">
        <f>SUM(C388:F388)</f>
        <v>19280</v>
      </c>
      <c r="H388" s="1"/>
      <c r="I388" s="1"/>
      <c r="J388" s="1"/>
      <c r="K388" s="1"/>
    </row>
    <row r="389" spans="1:11" x14ac:dyDescent="0.2">
      <c r="C389" s="35"/>
      <c r="D389" s="4"/>
      <c r="E389" s="4"/>
      <c r="F389" s="4"/>
      <c r="G389" s="4"/>
      <c r="H389" s="1"/>
      <c r="I389" s="1"/>
      <c r="J389" s="1"/>
      <c r="K389" s="1"/>
    </row>
    <row r="390" spans="1:11" x14ac:dyDescent="0.2">
      <c r="C390" s="35"/>
      <c r="D390" s="4"/>
      <c r="E390" s="4"/>
      <c r="F390" s="4"/>
      <c r="G390" s="4"/>
      <c r="H390" s="1"/>
      <c r="I390" s="1"/>
      <c r="J390" s="1"/>
      <c r="K390" s="1"/>
    </row>
    <row r="391" spans="1:11" s="5" customFormat="1" x14ac:dyDescent="0.2">
      <c r="A391" s="5" t="s">
        <v>36</v>
      </c>
      <c r="B391" s="17" t="s">
        <v>37</v>
      </c>
      <c r="C391" s="7">
        <v>37253</v>
      </c>
      <c r="D391" s="7">
        <v>37254</v>
      </c>
      <c r="E391" s="7">
        <v>37255</v>
      </c>
      <c r="F391" s="7">
        <v>37256</v>
      </c>
      <c r="G391" s="9"/>
      <c r="H391" s="9"/>
    </row>
    <row r="392" spans="1:11" x14ac:dyDescent="0.2">
      <c r="B392" s="5" t="s">
        <v>4</v>
      </c>
      <c r="C392" s="18"/>
      <c r="D392" s="25">
        <v>50</v>
      </c>
      <c r="E392" s="25">
        <v>50</v>
      </c>
      <c r="F392" s="18"/>
      <c r="G392" s="4"/>
      <c r="I392" s="1"/>
      <c r="J392" s="1"/>
      <c r="K392" s="1"/>
    </row>
    <row r="393" spans="1:11" x14ac:dyDescent="0.2">
      <c r="B393" s="8" t="s">
        <v>6</v>
      </c>
      <c r="C393" s="37"/>
      <c r="D393" s="36">
        <v>22.1</v>
      </c>
      <c r="E393" s="36">
        <v>22.1</v>
      </c>
      <c r="F393" s="37"/>
      <c r="G393" s="4"/>
      <c r="I393" s="1"/>
      <c r="J393" s="1"/>
      <c r="K393" s="1"/>
    </row>
    <row r="394" spans="1:11" x14ac:dyDescent="0.2">
      <c r="B394" s="5" t="s">
        <v>5</v>
      </c>
      <c r="C394" s="18"/>
      <c r="D394" s="25">
        <v>0</v>
      </c>
      <c r="E394" s="25">
        <v>0</v>
      </c>
      <c r="F394" s="18"/>
      <c r="G394" s="4"/>
      <c r="I394" s="1"/>
      <c r="J394" s="1"/>
      <c r="K394" s="1"/>
    </row>
    <row r="395" spans="1:11" x14ac:dyDescent="0.2">
      <c r="B395" s="8" t="s">
        <v>6</v>
      </c>
      <c r="C395" s="37"/>
      <c r="D395" s="36">
        <v>0</v>
      </c>
      <c r="E395" s="36">
        <v>0</v>
      </c>
      <c r="F395" s="37"/>
      <c r="G395" s="4"/>
      <c r="I395" s="1"/>
      <c r="J395" s="1"/>
      <c r="K395" s="1"/>
    </row>
    <row r="396" spans="1:11" x14ac:dyDescent="0.2">
      <c r="B396" s="9" t="s">
        <v>10</v>
      </c>
      <c r="C396" s="20">
        <f>C392-C394</f>
        <v>0</v>
      </c>
      <c r="D396" s="26">
        <f>D392-D394</f>
        <v>50</v>
      </c>
      <c r="E396" s="26">
        <f>E392-E394</f>
        <v>50</v>
      </c>
      <c r="F396" s="20">
        <f>F392-F394</f>
        <v>0</v>
      </c>
      <c r="G396" s="4"/>
      <c r="I396" s="1"/>
      <c r="J396" s="1"/>
      <c r="K396" s="1"/>
    </row>
    <row r="397" spans="1:11" x14ac:dyDescent="0.2">
      <c r="B397" s="2" t="s">
        <v>7</v>
      </c>
      <c r="C397" s="37"/>
      <c r="D397" s="36">
        <v>18</v>
      </c>
      <c r="E397" s="36">
        <v>18</v>
      </c>
      <c r="F397" s="37"/>
      <c r="G397" s="4"/>
      <c r="I397" s="1"/>
      <c r="J397" s="1"/>
      <c r="K397" s="1"/>
    </row>
    <row r="398" spans="1:11" x14ac:dyDescent="0.2">
      <c r="B398" s="2"/>
      <c r="C398" s="18"/>
      <c r="D398" s="25"/>
      <c r="E398" s="25"/>
      <c r="F398" s="20"/>
      <c r="G398" s="4"/>
      <c r="I398" s="1"/>
      <c r="J398" s="1"/>
      <c r="K398" s="1"/>
    </row>
    <row r="399" spans="1:11" x14ac:dyDescent="0.2">
      <c r="B399" s="2" t="s">
        <v>9</v>
      </c>
      <c r="C399" s="21"/>
      <c r="D399" s="16">
        <f>(D392*D393)*(-1)</f>
        <v>-1105</v>
      </c>
      <c r="E399" s="16">
        <f>(E392*E393)*(-1)</f>
        <v>-1105</v>
      </c>
      <c r="F399" s="21"/>
      <c r="G399" s="4"/>
      <c r="I399" s="1"/>
      <c r="J399" s="1"/>
      <c r="K399" s="1"/>
    </row>
    <row r="400" spans="1:11" x14ac:dyDescent="0.2">
      <c r="B400" s="2" t="s">
        <v>8</v>
      </c>
      <c r="C400" s="22"/>
      <c r="D400" s="14">
        <f>D394*D395</f>
        <v>0</v>
      </c>
      <c r="E400" s="14">
        <f>E394*E395</f>
        <v>0</v>
      </c>
      <c r="F400" s="22"/>
      <c r="G400" s="4"/>
      <c r="I400" s="1"/>
      <c r="J400" s="1"/>
      <c r="K400" s="1"/>
    </row>
    <row r="401" spans="1:11" x14ac:dyDescent="0.2">
      <c r="B401" s="9" t="s">
        <v>12</v>
      </c>
      <c r="C401" s="22"/>
      <c r="D401" s="14">
        <f>SUM(D399:D400)</f>
        <v>-1105</v>
      </c>
      <c r="E401" s="14">
        <f>SUM(E399:E400)</f>
        <v>-1105</v>
      </c>
      <c r="F401" s="22"/>
      <c r="G401" s="4"/>
      <c r="I401" s="1"/>
      <c r="J401" s="1"/>
      <c r="K401" s="1"/>
    </row>
    <row r="402" spans="1:11" x14ac:dyDescent="0.2">
      <c r="A402" s="10"/>
      <c r="B402" s="1" t="s">
        <v>13</v>
      </c>
      <c r="C402" s="21"/>
      <c r="D402" s="16">
        <f>D396*D397</f>
        <v>900</v>
      </c>
      <c r="E402" s="16">
        <f>E396*E397</f>
        <v>900</v>
      </c>
      <c r="F402" s="21"/>
      <c r="G402" s="4"/>
      <c r="H402" s="1"/>
      <c r="I402" s="1"/>
      <c r="J402" s="1"/>
      <c r="K402" s="1"/>
    </row>
    <row r="403" spans="1:11" x14ac:dyDescent="0.2">
      <c r="A403" s="11"/>
      <c r="C403" s="18"/>
      <c r="E403" s="1"/>
      <c r="F403" s="18"/>
      <c r="G403" s="4"/>
      <c r="H403" s="1"/>
      <c r="I403" s="1"/>
      <c r="J403" s="1"/>
      <c r="K403" s="1"/>
    </row>
    <row r="404" spans="1:11" s="5" customFormat="1" x14ac:dyDescent="0.2">
      <c r="A404" s="10"/>
      <c r="B404" s="5" t="s">
        <v>11</v>
      </c>
      <c r="C404" s="31"/>
      <c r="D404" s="15">
        <f>SUM(D401:D402)</f>
        <v>-205</v>
      </c>
      <c r="E404" s="15">
        <f>SUM(E401:E402)</f>
        <v>-205</v>
      </c>
      <c r="F404" s="31"/>
      <c r="G404" s="9"/>
    </row>
    <row r="405" spans="1:11" x14ac:dyDescent="0.2">
      <c r="A405" s="12"/>
      <c r="B405" s="5" t="s">
        <v>30</v>
      </c>
      <c r="C405" s="31"/>
      <c r="D405" s="15">
        <f>D404*16</f>
        <v>-3280</v>
      </c>
      <c r="E405" s="15">
        <f>E404*16</f>
        <v>-3280</v>
      </c>
      <c r="F405" s="31"/>
      <c r="G405" s="35">
        <f>SUM(C405:F405)</f>
        <v>-6560</v>
      </c>
      <c r="H405" s="1"/>
      <c r="I405" s="1"/>
      <c r="J405" s="1"/>
      <c r="K405" s="1"/>
    </row>
    <row r="406" spans="1:11" s="25" customFormat="1" x14ac:dyDescent="0.2">
      <c r="A406" s="12"/>
      <c r="B406" s="33"/>
      <c r="C406" s="29"/>
      <c r="D406" s="29"/>
      <c r="E406" s="29"/>
      <c r="F406" s="29"/>
      <c r="G406" s="36"/>
    </row>
    <row r="407" spans="1:11" x14ac:dyDescent="0.2">
      <c r="A407" s="13"/>
      <c r="C407" s="35"/>
      <c r="D407" s="4"/>
      <c r="E407" s="4"/>
      <c r="F407" s="4"/>
      <c r="G407" s="4"/>
      <c r="H407" s="1"/>
      <c r="I407" s="1"/>
      <c r="J407" s="1"/>
      <c r="K407" s="1"/>
    </row>
    <row r="408" spans="1:11" x14ac:dyDescent="0.2">
      <c r="A408" s="13"/>
      <c r="B408" s="5" t="s">
        <v>55</v>
      </c>
      <c r="C408" s="43">
        <f>SUM(C379,C396)</f>
        <v>-50</v>
      </c>
      <c r="D408" s="43">
        <f>SUM(D379,D396)</f>
        <v>0</v>
      </c>
      <c r="E408" s="43">
        <f>SUM(E379,E396)</f>
        <v>0</v>
      </c>
      <c r="F408" s="43">
        <f>SUM(F379,F396)</f>
        <v>-50</v>
      </c>
      <c r="G408" s="4"/>
      <c r="H408" s="1"/>
      <c r="I408" s="1"/>
      <c r="J408" s="1"/>
      <c r="K408" s="1"/>
    </row>
    <row r="409" spans="1:11" x14ac:dyDescent="0.2">
      <c r="A409" s="13"/>
      <c r="C409" s="35"/>
      <c r="D409" s="4"/>
      <c r="E409" s="4"/>
      <c r="F409" s="4"/>
      <c r="G409" s="4"/>
      <c r="H409" s="1"/>
      <c r="I409" s="1"/>
      <c r="J409" s="1"/>
      <c r="K409" s="1"/>
    </row>
    <row r="410" spans="1:11" x14ac:dyDescent="0.2">
      <c r="A410" s="13"/>
      <c r="C410" s="35"/>
      <c r="D410" s="4"/>
      <c r="E410" s="4"/>
      <c r="F410" s="4"/>
      <c r="G410" s="4"/>
      <c r="H410" s="1"/>
      <c r="I410" s="1"/>
      <c r="J410" s="1"/>
      <c r="K410" s="1"/>
    </row>
    <row r="411" spans="1:11" s="5" customFormat="1" x14ac:dyDescent="0.2">
      <c r="A411" s="5" t="s">
        <v>34</v>
      </c>
      <c r="B411" s="17" t="s">
        <v>35</v>
      </c>
      <c r="C411" s="7">
        <v>37253</v>
      </c>
      <c r="D411" s="7">
        <v>37254</v>
      </c>
      <c r="E411" s="7">
        <v>37255</v>
      </c>
      <c r="F411" s="7">
        <v>37256</v>
      </c>
      <c r="G411" s="9"/>
      <c r="H411" s="9"/>
    </row>
    <row r="412" spans="1:11" x14ac:dyDescent="0.2">
      <c r="B412" s="5" t="s">
        <v>4</v>
      </c>
      <c r="C412" s="1">
        <v>0</v>
      </c>
      <c r="D412" s="37"/>
      <c r="E412" s="20"/>
      <c r="F412" s="1">
        <v>0</v>
      </c>
      <c r="G412" s="4"/>
      <c r="I412" s="1"/>
      <c r="J412" s="1"/>
      <c r="K412" s="1"/>
    </row>
    <row r="413" spans="1:11" x14ac:dyDescent="0.2">
      <c r="B413" s="8" t="s">
        <v>6</v>
      </c>
      <c r="C413" s="35">
        <v>0</v>
      </c>
      <c r="D413" s="37"/>
      <c r="E413" s="20"/>
      <c r="F413" s="35">
        <v>0</v>
      </c>
      <c r="G413" s="4"/>
      <c r="I413" s="1"/>
      <c r="J413" s="1"/>
      <c r="K413" s="1"/>
    </row>
    <row r="414" spans="1:11" x14ac:dyDescent="0.2">
      <c r="B414" s="5" t="s">
        <v>5</v>
      </c>
      <c r="C414" s="1">
        <v>50</v>
      </c>
      <c r="D414" s="37"/>
      <c r="E414" s="20"/>
      <c r="F414" s="1">
        <v>50</v>
      </c>
      <c r="G414" s="4"/>
      <c r="I414" s="1"/>
      <c r="J414" s="1"/>
      <c r="K414" s="1"/>
    </row>
    <row r="415" spans="1:11" x14ac:dyDescent="0.2">
      <c r="B415" s="8" t="s">
        <v>6</v>
      </c>
      <c r="C415" s="35">
        <v>30.05</v>
      </c>
      <c r="D415" s="37"/>
      <c r="E415" s="20"/>
      <c r="F415" s="35">
        <v>30.05</v>
      </c>
      <c r="G415" s="4"/>
      <c r="I415" s="1"/>
      <c r="J415" s="1"/>
      <c r="K415" s="1"/>
    </row>
    <row r="416" spans="1:11" x14ac:dyDescent="0.2">
      <c r="B416" s="9" t="s">
        <v>10</v>
      </c>
      <c r="C416" s="4">
        <f>C412-C414</f>
        <v>-50</v>
      </c>
      <c r="D416" s="37"/>
      <c r="E416" s="20"/>
      <c r="F416" s="4">
        <f>F412-F414</f>
        <v>-50</v>
      </c>
      <c r="G416" s="4"/>
      <c r="I416" s="1"/>
      <c r="J416" s="1"/>
      <c r="K416" s="1"/>
    </row>
    <row r="417" spans="1:11" x14ac:dyDescent="0.2">
      <c r="B417" s="2" t="s">
        <v>7</v>
      </c>
      <c r="C417" s="36">
        <v>21</v>
      </c>
      <c r="D417" s="37"/>
      <c r="E417" s="37"/>
      <c r="F417" s="36">
        <v>21</v>
      </c>
      <c r="G417" s="4"/>
      <c r="I417" s="1"/>
      <c r="J417" s="1"/>
      <c r="K417" s="1"/>
    </row>
    <row r="418" spans="1:11" x14ac:dyDescent="0.2">
      <c r="B418" s="2"/>
      <c r="D418" s="37"/>
      <c r="E418" s="20"/>
      <c r="F418" s="4"/>
      <c r="G418" s="4"/>
      <c r="I418" s="1"/>
      <c r="J418" s="1"/>
      <c r="K418" s="1"/>
    </row>
    <row r="419" spans="1:11" x14ac:dyDescent="0.2">
      <c r="B419" s="2" t="s">
        <v>9</v>
      </c>
      <c r="C419" s="16">
        <f>(C412*C413)*(-1)</f>
        <v>0</v>
      </c>
      <c r="D419" s="21"/>
      <c r="E419" s="21"/>
      <c r="F419" s="16">
        <f>(F412*F413)*(-1)</f>
        <v>0</v>
      </c>
      <c r="G419" s="4"/>
      <c r="I419" s="1"/>
      <c r="J419" s="1"/>
      <c r="K419" s="1"/>
    </row>
    <row r="420" spans="1:11" x14ac:dyDescent="0.2">
      <c r="B420" s="2" t="s">
        <v>8</v>
      </c>
      <c r="C420" s="14">
        <f>C414*C415</f>
        <v>1502.5</v>
      </c>
      <c r="D420" s="22"/>
      <c r="E420" s="22"/>
      <c r="F420" s="14">
        <f>F414*F415</f>
        <v>1502.5</v>
      </c>
      <c r="G420" s="4"/>
      <c r="I420" s="1"/>
      <c r="J420" s="1"/>
      <c r="K420" s="1"/>
    </row>
    <row r="421" spans="1:11" x14ac:dyDescent="0.2">
      <c r="B421" s="9" t="s">
        <v>12</v>
      </c>
      <c r="C421" s="14">
        <f>SUM(C419:C420)</f>
        <v>1502.5</v>
      </c>
      <c r="D421" s="22"/>
      <c r="E421" s="22"/>
      <c r="F421" s="14">
        <f>SUM(F419:F420)</f>
        <v>1502.5</v>
      </c>
      <c r="G421" s="4"/>
      <c r="I421" s="1"/>
      <c r="J421" s="1"/>
      <c r="K421" s="1"/>
    </row>
    <row r="422" spans="1:11" x14ac:dyDescent="0.2">
      <c r="A422" s="10"/>
      <c r="B422" s="1" t="s">
        <v>13</v>
      </c>
      <c r="C422" s="16">
        <f>C416*C417</f>
        <v>-1050</v>
      </c>
      <c r="D422" s="21"/>
      <c r="E422" s="21"/>
      <c r="F422" s="16">
        <f>F416*F417</f>
        <v>-1050</v>
      </c>
      <c r="G422" s="4"/>
      <c r="H422" s="1"/>
      <c r="I422" s="1"/>
      <c r="J422" s="1"/>
      <c r="K422" s="1"/>
    </row>
    <row r="423" spans="1:11" x14ac:dyDescent="0.2">
      <c r="A423" s="11"/>
      <c r="D423" s="18"/>
      <c r="E423" s="18"/>
      <c r="G423" s="4"/>
      <c r="H423" s="1"/>
      <c r="I423" s="1"/>
      <c r="J423" s="1"/>
      <c r="K423" s="1"/>
    </row>
    <row r="424" spans="1:11" s="5" customFormat="1" x14ac:dyDescent="0.2">
      <c r="A424" s="10"/>
      <c r="B424" s="5" t="s">
        <v>11</v>
      </c>
      <c r="C424" s="15">
        <f>SUM(C421:C422)</f>
        <v>452.5</v>
      </c>
      <c r="D424" s="31"/>
      <c r="E424" s="31"/>
      <c r="F424" s="15">
        <f>SUM(F421:F422)</f>
        <v>452.5</v>
      </c>
      <c r="G424" s="9"/>
    </row>
    <row r="425" spans="1:11" x14ac:dyDescent="0.2">
      <c r="A425" s="12"/>
      <c r="B425" s="5" t="s">
        <v>30</v>
      </c>
      <c r="C425" s="15">
        <f>C424*16</f>
        <v>7240</v>
      </c>
      <c r="D425" s="31"/>
      <c r="E425" s="31"/>
      <c r="F425" s="15">
        <f>F424*16</f>
        <v>7240</v>
      </c>
      <c r="G425" s="35">
        <f>SUM(C425:F425)</f>
        <v>14480</v>
      </c>
      <c r="H425" s="1"/>
      <c r="I425" s="1"/>
      <c r="J425" s="1"/>
      <c r="K425" s="1"/>
    </row>
    <row r="426" spans="1:11" x14ac:dyDescent="0.2">
      <c r="A426" s="12"/>
      <c r="B426" s="5"/>
      <c r="C426" s="15"/>
      <c r="D426" s="15"/>
      <c r="E426" s="15"/>
      <c r="F426" s="15"/>
      <c r="G426" s="4"/>
      <c r="H426" s="1"/>
      <c r="I426" s="1"/>
      <c r="J426" s="1"/>
      <c r="K426" s="1"/>
    </row>
    <row r="427" spans="1:11" x14ac:dyDescent="0.2">
      <c r="C427" s="35"/>
      <c r="D427" s="4"/>
      <c r="E427" s="4"/>
      <c r="F427" s="4"/>
      <c r="G427" s="4"/>
      <c r="H427" s="1"/>
      <c r="I427" s="1"/>
      <c r="J427" s="1"/>
      <c r="K427" s="1"/>
    </row>
    <row r="428" spans="1:11" s="5" customFormat="1" x14ac:dyDescent="0.2">
      <c r="A428" s="5" t="s">
        <v>36</v>
      </c>
      <c r="B428" s="17" t="s">
        <v>35</v>
      </c>
      <c r="C428" s="7">
        <v>37253</v>
      </c>
      <c r="D428" s="7">
        <v>37254</v>
      </c>
      <c r="E428" s="7">
        <v>37255</v>
      </c>
      <c r="F428" s="7">
        <v>37256</v>
      </c>
      <c r="G428" s="9"/>
      <c r="H428" s="9"/>
    </row>
    <row r="429" spans="1:11" x14ac:dyDescent="0.2">
      <c r="B429" s="5" t="s">
        <v>4</v>
      </c>
      <c r="C429" s="1">
        <v>150</v>
      </c>
      <c r="D429" s="37"/>
      <c r="E429" s="20"/>
      <c r="F429" s="1">
        <v>150</v>
      </c>
      <c r="G429" s="4"/>
      <c r="I429" s="1"/>
      <c r="J429" s="1"/>
      <c r="K429" s="1"/>
    </row>
    <row r="430" spans="1:11" x14ac:dyDescent="0.2">
      <c r="B430" s="8" t="s">
        <v>6</v>
      </c>
      <c r="C430" s="35">
        <v>31.45</v>
      </c>
      <c r="D430" s="37"/>
      <c r="E430" s="20"/>
      <c r="F430" s="35">
        <v>31.45</v>
      </c>
      <c r="G430" s="4"/>
      <c r="I430" s="1"/>
      <c r="J430" s="1"/>
      <c r="K430" s="1"/>
    </row>
    <row r="431" spans="1:11" x14ac:dyDescent="0.2">
      <c r="B431" s="5" t="s">
        <v>5</v>
      </c>
      <c r="C431" s="1">
        <v>100</v>
      </c>
      <c r="D431" s="37"/>
      <c r="E431" s="20"/>
      <c r="F431" s="1">
        <v>100</v>
      </c>
      <c r="G431" s="4"/>
      <c r="I431" s="1"/>
      <c r="J431" s="1"/>
      <c r="K431" s="1"/>
    </row>
    <row r="432" spans="1:11" x14ac:dyDescent="0.2">
      <c r="B432" s="8" t="s">
        <v>6</v>
      </c>
      <c r="C432" s="35">
        <v>29.7</v>
      </c>
      <c r="D432" s="37"/>
      <c r="E432" s="20"/>
      <c r="F432" s="35">
        <v>29.7</v>
      </c>
      <c r="G432" s="4"/>
      <c r="I432" s="1"/>
      <c r="J432" s="1"/>
      <c r="K432" s="1"/>
    </row>
    <row r="433" spans="1:11" x14ac:dyDescent="0.2">
      <c r="B433" s="9" t="s">
        <v>10</v>
      </c>
      <c r="C433" s="4">
        <f>C429-C431</f>
        <v>50</v>
      </c>
      <c r="D433" s="37"/>
      <c r="E433" s="20"/>
      <c r="F433" s="4">
        <f>F429-F431</f>
        <v>50</v>
      </c>
      <c r="G433" s="4"/>
      <c r="I433" s="1"/>
      <c r="J433" s="1"/>
      <c r="K433" s="1"/>
    </row>
    <row r="434" spans="1:11" x14ac:dyDescent="0.2">
      <c r="B434" s="2" t="s">
        <v>7</v>
      </c>
      <c r="C434" s="36">
        <v>21</v>
      </c>
      <c r="D434" s="37"/>
      <c r="E434" s="37"/>
      <c r="F434" s="36">
        <v>21</v>
      </c>
      <c r="G434" s="4"/>
      <c r="I434" s="1"/>
      <c r="J434" s="1"/>
      <c r="K434" s="1"/>
    </row>
    <row r="435" spans="1:11" x14ac:dyDescent="0.2">
      <c r="B435" s="2"/>
      <c r="D435" s="37"/>
      <c r="E435" s="20"/>
      <c r="F435" s="4"/>
      <c r="G435" s="4"/>
      <c r="I435" s="1"/>
      <c r="J435" s="1"/>
      <c r="K435" s="1"/>
    </row>
    <row r="436" spans="1:11" x14ac:dyDescent="0.2">
      <c r="B436" s="2" t="s">
        <v>9</v>
      </c>
      <c r="C436" s="16">
        <f>(C429*C430)*(-1)</f>
        <v>-4717.5</v>
      </c>
      <c r="D436" s="21"/>
      <c r="E436" s="21"/>
      <c r="F436" s="16">
        <f>(F429*F430)*(-1)</f>
        <v>-4717.5</v>
      </c>
      <c r="G436" s="4"/>
      <c r="I436" s="1"/>
      <c r="J436" s="1"/>
      <c r="K436" s="1"/>
    </row>
    <row r="437" spans="1:11" x14ac:dyDescent="0.2">
      <c r="B437" s="2" t="s">
        <v>8</v>
      </c>
      <c r="C437" s="14">
        <f>C431*C432</f>
        <v>2970</v>
      </c>
      <c r="D437" s="22"/>
      <c r="E437" s="22"/>
      <c r="F437" s="14">
        <f>F431*F432</f>
        <v>2970</v>
      </c>
      <c r="G437" s="4"/>
      <c r="I437" s="1"/>
      <c r="J437" s="1"/>
      <c r="K437" s="1"/>
    </row>
    <row r="438" spans="1:11" x14ac:dyDescent="0.2">
      <c r="B438" s="9" t="s">
        <v>12</v>
      </c>
      <c r="C438" s="14">
        <f>SUM(C436:C437)</f>
        <v>-1747.5</v>
      </c>
      <c r="D438" s="22"/>
      <c r="E438" s="22"/>
      <c r="F438" s="14">
        <f>SUM(F436:F437)</f>
        <v>-1747.5</v>
      </c>
      <c r="G438" s="4"/>
      <c r="I438" s="1"/>
      <c r="J438" s="1"/>
      <c r="K438" s="1"/>
    </row>
    <row r="439" spans="1:11" x14ac:dyDescent="0.2">
      <c r="A439" s="10"/>
      <c r="B439" s="1" t="s">
        <v>13</v>
      </c>
      <c r="C439" s="16">
        <f>C433*C434</f>
        <v>1050</v>
      </c>
      <c r="D439" s="21"/>
      <c r="E439" s="21"/>
      <c r="F439" s="16">
        <f>F433*F434</f>
        <v>1050</v>
      </c>
      <c r="G439" s="4"/>
      <c r="H439" s="1"/>
      <c r="I439" s="1"/>
      <c r="J439" s="1"/>
      <c r="K439" s="1"/>
    </row>
    <row r="440" spans="1:11" x14ac:dyDescent="0.2">
      <c r="A440" s="11"/>
      <c r="D440" s="18"/>
      <c r="E440" s="18"/>
      <c r="G440" s="4"/>
      <c r="H440" s="1"/>
      <c r="I440" s="1"/>
      <c r="J440" s="1"/>
      <c r="K440" s="1"/>
    </row>
    <row r="441" spans="1:11" s="5" customFormat="1" x14ac:dyDescent="0.2">
      <c r="A441" s="10"/>
      <c r="B441" s="5" t="s">
        <v>11</v>
      </c>
      <c r="C441" s="15">
        <f>SUM(C438:C439)</f>
        <v>-697.5</v>
      </c>
      <c r="D441" s="31"/>
      <c r="E441" s="31"/>
      <c r="F441" s="15">
        <f>SUM(F438:F439)</f>
        <v>-697.5</v>
      </c>
      <c r="G441" s="9"/>
    </row>
    <row r="442" spans="1:11" x14ac:dyDescent="0.2">
      <c r="A442" s="12"/>
      <c r="B442" s="5" t="s">
        <v>30</v>
      </c>
      <c r="C442" s="15">
        <f>C441*16</f>
        <v>-11160</v>
      </c>
      <c r="D442" s="31"/>
      <c r="E442" s="31"/>
      <c r="F442" s="15">
        <f>F441*16</f>
        <v>-11160</v>
      </c>
      <c r="G442" s="35">
        <f>SUM(C442:F442)</f>
        <v>-22320</v>
      </c>
      <c r="H442" s="1"/>
      <c r="I442" s="1"/>
      <c r="J442" s="1"/>
      <c r="K442" s="1"/>
    </row>
    <row r="443" spans="1:11" x14ac:dyDescent="0.2">
      <c r="A443" s="12"/>
      <c r="B443" s="5"/>
      <c r="C443" s="15"/>
      <c r="D443" s="31"/>
      <c r="E443" s="31"/>
      <c r="F443" s="15"/>
      <c r="H443" s="1"/>
      <c r="I443" s="1"/>
      <c r="J443" s="1"/>
      <c r="K443" s="1"/>
    </row>
    <row r="444" spans="1:11" x14ac:dyDescent="0.2">
      <c r="A444" s="12"/>
      <c r="B444" s="5"/>
      <c r="C444" s="15"/>
      <c r="D444" s="15"/>
      <c r="E444" s="15"/>
      <c r="F444" s="15"/>
      <c r="G444" s="4"/>
      <c r="H444" s="1"/>
      <c r="I444" s="1"/>
      <c r="J444" s="1"/>
      <c r="K444" s="1"/>
    </row>
    <row r="445" spans="1:11" x14ac:dyDescent="0.2">
      <c r="A445" s="12"/>
      <c r="B445" s="5" t="s">
        <v>54</v>
      </c>
      <c r="C445" s="43">
        <f>SUM(C416,C433)</f>
        <v>0</v>
      </c>
      <c r="D445" s="43">
        <f>SUM(D416,D433)</f>
        <v>0</v>
      </c>
      <c r="E445" s="43">
        <f>SUM(E416,E433)</f>
        <v>0</v>
      </c>
      <c r="F445" s="43">
        <f>SUM(F416,F433)</f>
        <v>0</v>
      </c>
      <c r="G445" s="4"/>
      <c r="H445" s="1"/>
      <c r="I445" s="1"/>
      <c r="J445" s="1"/>
      <c r="K445" s="1"/>
    </row>
    <row r="446" spans="1:11" x14ac:dyDescent="0.2">
      <c r="A446" s="12"/>
      <c r="B446" s="5"/>
      <c r="C446" s="15"/>
      <c r="D446" s="15"/>
      <c r="E446" s="15"/>
      <c r="F446" s="15"/>
      <c r="G446" s="4"/>
      <c r="H446" s="1"/>
      <c r="I446" s="1"/>
      <c r="J446" s="1"/>
      <c r="K446" s="1"/>
    </row>
    <row r="447" spans="1:11" x14ac:dyDescent="0.2">
      <c r="A447" s="12"/>
      <c r="B447" s="5"/>
      <c r="C447" s="15"/>
      <c r="D447" s="15"/>
      <c r="E447" s="15"/>
      <c r="F447" s="15"/>
      <c r="G447" s="4"/>
      <c r="H447" s="1"/>
      <c r="I447" s="1"/>
      <c r="J447" s="1"/>
      <c r="K447" s="1"/>
    </row>
    <row r="448" spans="1:11" s="5" customFormat="1" x14ac:dyDescent="0.2">
      <c r="A448" s="5" t="s">
        <v>34</v>
      </c>
      <c r="B448" s="17" t="s">
        <v>39</v>
      </c>
      <c r="C448" s="7">
        <v>37253</v>
      </c>
      <c r="D448" s="7">
        <v>37254</v>
      </c>
      <c r="E448" s="7">
        <v>37255</v>
      </c>
      <c r="F448" s="7">
        <v>37256</v>
      </c>
      <c r="G448" s="9"/>
      <c r="H448" s="9"/>
    </row>
    <row r="449" spans="1:11" x14ac:dyDescent="0.2">
      <c r="A449" s="33"/>
      <c r="B449" s="33" t="s">
        <v>4</v>
      </c>
      <c r="C449" s="25">
        <v>50</v>
      </c>
      <c r="D449" s="18"/>
      <c r="E449" s="18"/>
      <c r="F449" s="25">
        <v>50</v>
      </c>
      <c r="G449" s="26"/>
      <c r="I449" s="1"/>
      <c r="J449" s="1"/>
      <c r="K449" s="1"/>
    </row>
    <row r="450" spans="1:11" x14ac:dyDescent="0.2">
      <c r="A450" s="33"/>
      <c r="B450" s="39" t="s">
        <v>6</v>
      </c>
      <c r="C450" s="36">
        <v>28.15</v>
      </c>
      <c r="D450" s="37"/>
      <c r="E450" s="37"/>
      <c r="F450" s="36">
        <v>28.15</v>
      </c>
      <c r="G450" s="26"/>
      <c r="I450" s="1"/>
      <c r="J450" s="1"/>
      <c r="K450" s="1"/>
    </row>
    <row r="451" spans="1:11" x14ac:dyDescent="0.2">
      <c r="A451" s="33"/>
      <c r="B451" s="33" t="s">
        <v>5</v>
      </c>
      <c r="C451" s="25">
        <v>0</v>
      </c>
      <c r="D451" s="18"/>
      <c r="E451" s="18"/>
      <c r="F451" s="25">
        <v>0</v>
      </c>
      <c r="G451" s="26"/>
      <c r="I451" s="1"/>
      <c r="J451" s="1"/>
      <c r="K451" s="1"/>
    </row>
    <row r="452" spans="1:11" x14ac:dyDescent="0.2">
      <c r="A452" s="33"/>
      <c r="B452" s="39" t="s">
        <v>6</v>
      </c>
      <c r="C452" s="36">
        <v>0</v>
      </c>
      <c r="D452" s="37"/>
      <c r="E452" s="37"/>
      <c r="F452" s="36">
        <v>0</v>
      </c>
      <c r="G452" s="26"/>
      <c r="I452" s="1"/>
      <c r="J452" s="1"/>
      <c r="K452" s="1"/>
    </row>
    <row r="453" spans="1:11" x14ac:dyDescent="0.2">
      <c r="A453" s="33"/>
      <c r="B453" s="40" t="s">
        <v>10</v>
      </c>
      <c r="C453" s="26">
        <f>C449-C451</f>
        <v>50</v>
      </c>
      <c r="D453" s="20"/>
      <c r="E453" s="20"/>
      <c r="F453" s="26">
        <f>F449-F451</f>
        <v>50</v>
      </c>
      <c r="G453" s="26"/>
      <c r="I453" s="1"/>
      <c r="J453" s="1"/>
      <c r="K453" s="1"/>
    </row>
    <row r="454" spans="1:11" x14ac:dyDescent="0.2">
      <c r="A454" s="33"/>
      <c r="B454" s="41" t="s">
        <v>7</v>
      </c>
      <c r="C454" s="36">
        <v>21</v>
      </c>
      <c r="D454" s="37"/>
      <c r="E454" s="37"/>
      <c r="F454" s="36">
        <v>21</v>
      </c>
      <c r="G454" s="26"/>
      <c r="I454" s="1"/>
      <c r="J454" s="1"/>
      <c r="K454" s="1"/>
    </row>
    <row r="455" spans="1:11" x14ac:dyDescent="0.2">
      <c r="A455" s="33"/>
      <c r="B455" s="41"/>
      <c r="C455" s="25"/>
      <c r="D455" s="18"/>
      <c r="E455" s="18"/>
      <c r="F455" s="26"/>
      <c r="G455" s="26"/>
      <c r="I455" s="1"/>
      <c r="J455" s="1"/>
      <c r="K455" s="1"/>
    </row>
    <row r="456" spans="1:11" x14ac:dyDescent="0.2">
      <c r="A456" s="33"/>
      <c r="B456" s="41" t="s">
        <v>9</v>
      </c>
      <c r="C456" s="27">
        <f>(C449*C450)*(-1)</f>
        <v>-1407.5</v>
      </c>
      <c r="D456" s="21"/>
      <c r="E456" s="21"/>
      <c r="F456" s="27">
        <f>(F449*F450)*(-1)</f>
        <v>-1407.5</v>
      </c>
      <c r="G456" s="26"/>
      <c r="I456" s="1"/>
      <c r="J456" s="1"/>
      <c r="K456" s="1"/>
    </row>
    <row r="457" spans="1:11" x14ac:dyDescent="0.2">
      <c r="A457" s="33"/>
      <c r="B457" s="41" t="s">
        <v>8</v>
      </c>
      <c r="C457" s="28">
        <f>C451*C452</f>
        <v>0</v>
      </c>
      <c r="D457" s="22"/>
      <c r="E457" s="22"/>
      <c r="F457" s="28">
        <f>F451*F452</f>
        <v>0</v>
      </c>
      <c r="G457" s="26"/>
      <c r="I457" s="1"/>
      <c r="J457" s="1"/>
      <c r="K457" s="1"/>
    </row>
    <row r="458" spans="1:11" x14ac:dyDescent="0.2">
      <c r="A458" s="33"/>
      <c r="B458" s="40" t="s">
        <v>12</v>
      </c>
      <c r="C458" s="28">
        <f>SUM(C456:C457)</f>
        <v>-1407.5</v>
      </c>
      <c r="D458" s="22"/>
      <c r="E458" s="22"/>
      <c r="F458" s="28">
        <f>SUM(F456:F457)</f>
        <v>-1407.5</v>
      </c>
      <c r="G458" s="26"/>
      <c r="I458" s="1"/>
      <c r="J458" s="1"/>
      <c r="K458" s="1"/>
    </row>
    <row r="459" spans="1:11" x14ac:dyDescent="0.2">
      <c r="A459" s="10"/>
      <c r="B459" s="25" t="s">
        <v>13</v>
      </c>
      <c r="C459" s="27">
        <f>C453*C454</f>
        <v>1050</v>
      </c>
      <c r="D459" s="21"/>
      <c r="E459" s="21"/>
      <c r="F459" s="27">
        <f>F453*F454</f>
        <v>1050</v>
      </c>
      <c r="G459" s="26"/>
      <c r="H459" s="1"/>
      <c r="I459" s="1"/>
      <c r="J459" s="1"/>
      <c r="K459" s="1"/>
    </row>
    <row r="460" spans="1:11" x14ac:dyDescent="0.2">
      <c r="A460" s="11"/>
      <c r="B460" s="25"/>
      <c r="C460" s="25"/>
      <c r="D460" s="18"/>
      <c r="E460" s="18"/>
      <c r="F460" s="25"/>
      <c r="G460" s="26"/>
      <c r="H460" s="1"/>
      <c r="I460" s="1"/>
      <c r="J460" s="1"/>
      <c r="K460" s="1"/>
    </row>
    <row r="461" spans="1:11" s="5" customFormat="1" x14ac:dyDescent="0.2">
      <c r="A461" s="10"/>
      <c r="B461" s="33" t="s">
        <v>11</v>
      </c>
      <c r="C461" s="29">
        <f>SUM(C458:C459)</f>
        <v>-357.5</v>
      </c>
      <c r="D461" s="31"/>
      <c r="E461" s="31"/>
      <c r="F461" s="29">
        <f>SUM(F458:F459)</f>
        <v>-357.5</v>
      </c>
      <c r="G461" s="40"/>
    </row>
    <row r="462" spans="1:11" x14ac:dyDescent="0.2">
      <c r="A462" s="12"/>
      <c r="B462" s="33" t="s">
        <v>30</v>
      </c>
      <c r="C462" s="29">
        <f>C461*16</f>
        <v>-5720</v>
      </c>
      <c r="D462" s="31"/>
      <c r="E462" s="31"/>
      <c r="F462" s="29">
        <f>F461*16</f>
        <v>-5720</v>
      </c>
      <c r="G462" s="36">
        <f>SUM(C462:F462)</f>
        <v>-11440</v>
      </c>
      <c r="H462" s="1"/>
      <c r="I462" s="1"/>
      <c r="J462" s="1"/>
      <c r="K462" s="1"/>
    </row>
    <row r="463" spans="1:11" x14ac:dyDescent="0.2">
      <c r="A463" s="12"/>
      <c r="B463" s="33"/>
      <c r="C463" s="29"/>
      <c r="D463" s="29"/>
      <c r="E463" s="29"/>
      <c r="F463" s="29"/>
      <c r="G463" s="36"/>
      <c r="H463" s="1"/>
      <c r="I463" s="1"/>
      <c r="J463" s="1"/>
      <c r="K463" s="1"/>
    </row>
    <row r="464" spans="1:11" x14ac:dyDescent="0.2">
      <c r="A464" s="12"/>
      <c r="B464" s="5"/>
      <c r="C464" s="15"/>
      <c r="D464" s="15"/>
      <c r="E464" s="15"/>
      <c r="F464" s="15"/>
      <c r="G464" s="4"/>
      <c r="H464" s="1"/>
      <c r="I464" s="1"/>
      <c r="J464" s="1"/>
      <c r="K464" s="1"/>
    </row>
    <row r="465" spans="1:11" s="5" customFormat="1" x14ac:dyDescent="0.2">
      <c r="A465" s="5" t="s">
        <v>40</v>
      </c>
      <c r="B465" s="17" t="s">
        <v>39</v>
      </c>
      <c r="C465" s="7">
        <v>37253</v>
      </c>
      <c r="D465" s="7">
        <v>37254</v>
      </c>
      <c r="E465" s="7">
        <v>37255</v>
      </c>
      <c r="F465" s="7">
        <v>37256</v>
      </c>
      <c r="G465" s="9"/>
      <c r="H465" s="9"/>
    </row>
    <row r="466" spans="1:11" x14ac:dyDescent="0.2">
      <c r="A466" s="33"/>
      <c r="B466" s="33" t="s">
        <v>4</v>
      </c>
      <c r="C466" s="25">
        <v>150</v>
      </c>
      <c r="D466" s="18"/>
      <c r="E466" s="18"/>
      <c r="F466" s="25">
        <v>150</v>
      </c>
      <c r="G466" s="26"/>
      <c r="I466" s="1"/>
      <c r="J466" s="1"/>
      <c r="K466" s="1"/>
    </row>
    <row r="467" spans="1:11" x14ac:dyDescent="0.2">
      <c r="A467" s="33"/>
      <c r="B467" s="39" t="s">
        <v>6</v>
      </c>
      <c r="C467" s="36">
        <v>26.68</v>
      </c>
      <c r="D467" s="37"/>
      <c r="E467" s="37"/>
      <c r="F467" s="36">
        <v>26.68</v>
      </c>
      <c r="G467" s="26"/>
      <c r="I467" s="1"/>
      <c r="J467" s="1"/>
      <c r="K467" s="1"/>
    </row>
    <row r="468" spans="1:11" x14ac:dyDescent="0.2">
      <c r="A468" s="33"/>
      <c r="B468" s="33" t="s">
        <v>5</v>
      </c>
      <c r="C468" s="25">
        <v>50</v>
      </c>
      <c r="D468" s="18"/>
      <c r="E468" s="18"/>
      <c r="F468" s="25">
        <v>50</v>
      </c>
      <c r="G468" s="26"/>
      <c r="I468" s="1"/>
      <c r="J468" s="1"/>
      <c r="K468" s="1"/>
    </row>
    <row r="469" spans="1:11" x14ac:dyDescent="0.2">
      <c r="A469" s="33"/>
      <c r="B469" s="39" t="s">
        <v>6</v>
      </c>
      <c r="C469" s="36">
        <v>26.15</v>
      </c>
      <c r="D469" s="37"/>
      <c r="E469" s="37"/>
      <c r="F469" s="36">
        <v>26.15</v>
      </c>
      <c r="G469" s="26"/>
      <c r="I469" s="1"/>
      <c r="J469" s="1"/>
      <c r="K469" s="1"/>
    </row>
    <row r="470" spans="1:11" x14ac:dyDescent="0.2">
      <c r="A470" s="33"/>
      <c r="B470" s="40" t="s">
        <v>10</v>
      </c>
      <c r="C470" s="26">
        <f>C466-C468</f>
        <v>100</v>
      </c>
      <c r="D470" s="20"/>
      <c r="E470" s="20"/>
      <c r="F470" s="26">
        <f>F466-F468</f>
        <v>100</v>
      </c>
      <c r="G470" s="26"/>
      <c r="I470" s="1"/>
      <c r="J470" s="1"/>
      <c r="K470" s="1"/>
    </row>
    <row r="471" spans="1:11" x14ac:dyDescent="0.2">
      <c r="A471" s="33"/>
      <c r="B471" s="41" t="s">
        <v>7</v>
      </c>
      <c r="C471" s="36">
        <v>21</v>
      </c>
      <c r="D471" s="37"/>
      <c r="E471" s="37"/>
      <c r="F471" s="36">
        <v>21</v>
      </c>
      <c r="G471" s="26"/>
      <c r="I471" s="1"/>
      <c r="J471" s="1"/>
      <c r="K471" s="1"/>
    </row>
    <row r="472" spans="1:11" x14ac:dyDescent="0.2">
      <c r="A472" s="33"/>
      <c r="B472" s="41"/>
      <c r="C472" s="25"/>
      <c r="D472" s="18"/>
      <c r="E472" s="18"/>
      <c r="F472" s="26"/>
      <c r="G472" s="26"/>
      <c r="I472" s="1"/>
      <c r="J472" s="1"/>
      <c r="K472" s="1"/>
    </row>
    <row r="473" spans="1:11" x14ac:dyDescent="0.2">
      <c r="A473" s="33"/>
      <c r="B473" s="41" t="s">
        <v>9</v>
      </c>
      <c r="C473" s="27">
        <f>(C466*C467)*(-1)</f>
        <v>-4002</v>
      </c>
      <c r="D473" s="21"/>
      <c r="E473" s="21"/>
      <c r="F473" s="27">
        <f>(F466*F467)*(-1)</f>
        <v>-4002</v>
      </c>
      <c r="G473" s="26"/>
      <c r="I473" s="1"/>
      <c r="J473" s="1"/>
      <c r="K473" s="1"/>
    </row>
    <row r="474" spans="1:11" x14ac:dyDescent="0.2">
      <c r="A474" s="33"/>
      <c r="B474" s="41" t="s">
        <v>8</v>
      </c>
      <c r="C474" s="28">
        <f>C468*C469</f>
        <v>1307.5</v>
      </c>
      <c r="D474" s="22"/>
      <c r="E474" s="22"/>
      <c r="F474" s="28">
        <f>F468*F469</f>
        <v>1307.5</v>
      </c>
      <c r="G474" s="26"/>
      <c r="I474" s="1"/>
      <c r="J474" s="1"/>
      <c r="K474" s="1"/>
    </row>
    <row r="475" spans="1:11" x14ac:dyDescent="0.2">
      <c r="A475" s="33"/>
      <c r="B475" s="40" t="s">
        <v>12</v>
      </c>
      <c r="C475" s="28">
        <f>SUM(C473:C474)</f>
        <v>-2694.5</v>
      </c>
      <c r="D475" s="22"/>
      <c r="E475" s="22"/>
      <c r="F475" s="28">
        <f>SUM(F473:F474)</f>
        <v>-2694.5</v>
      </c>
      <c r="G475" s="26"/>
      <c r="I475" s="1"/>
      <c r="J475" s="1"/>
      <c r="K475" s="1"/>
    </row>
    <row r="476" spans="1:11" x14ac:dyDescent="0.2">
      <c r="A476" s="10"/>
      <c r="B476" s="25" t="s">
        <v>13</v>
      </c>
      <c r="C476" s="27">
        <f>C470*C471</f>
        <v>2100</v>
      </c>
      <c r="D476" s="21"/>
      <c r="E476" s="21"/>
      <c r="F476" s="27">
        <f>F470*F471</f>
        <v>2100</v>
      </c>
      <c r="G476" s="26"/>
      <c r="H476" s="1"/>
      <c r="I476" s="1"/>
      <c r="J476" s="1"/>
      <c r="K476" s="1"/>
    </row>
    <row r="477" spans="1:11" x14ac:dyDescent="0.2">
      <c r="A477" s="11"/>
      <c r="B477" s="25"/>
      <c r="C477" s="25"/>
      <c r="D477" s="18"/>
      <c r="E477" s="18"/>
      <c r="F477" s="25"/>
      <c r="G477" s="26"/>
      <c r="H477" s="1"/>
      <c r="I477" s="1"/>
      <c r="J477" s="1"/>
      <c r="K477" s="1"/>
    </row>
    <row r="478" spans="1:11" s="5" customFormat="1" x14ac:dyDescent="0.2">
      <c r="A478" s="10"/>
      <c r="B478" s="33" t="s">
        <v>11</v>
      </c>
      <c r="C478" s="29">
        <f>SUM(C475:C476)</f>
        <v>-594.5</v>
      </c>
      <c r="D478" s="31"/>
      <c r="E478" s="31"/>
      <c r="F478" s="29">
        <f>SUM(F475:F476)</f>
        <v>-594.5</v>
      </c>
      <c r="G478" s="40"/>
    </row>
    <row r="479" spans="1:11" x14ac:dyDescent="0.2">
      <c r="A479" s="12"/>
      <c r="B479" s="33" t="s">
        <v>30</v>
      </c>
      <c r="C479" s="29">
        <f>C478*16</f>
        <v>-9512</v>
      </c>
      <c r="D479" s="31"/>
      <c r="E479" s="31"/>
      <c r="F479" s="29">
        <f>F478*16</f>
        <v>-9512</v>
      </c>
      <c r="G479" s="36">
        <f>SUM(C479:F479)</f>
        <v>-19024</v>
      </c>
      <c r="H479" s="1"/>
      <c r="I479" s="1"/>
      <c r="J479" s="1"/>
      <c r="K479" s="1"/>
    </row>
    <row r="480" spans="1:11" x14ac:dyDescent="0.2">
      <c r="A480" s="12"/>
      <c r="B480" s="33"/>
      <c r="C480" s="29"/>
      <c r="D480" s="29"/>
      <c r="E480" s="29"/>
      <c r="F480" s="29"/>
      <c r="G480" s="29"/>
      <c r="H480" s="29"/>
      <c r="I480" s="29"/>
      <c r="J480" s="29"/>
      <c r="K480" s="36"/>
    </row>
    <row r="481" spans="1:11" x14ac:dyDescent="0.2">
      <c r="A481" s="12"/>
      <c r="B481" s="33"/>
      <c r="C481" s="29"/>
      <c r="D481" s="29"/>
      <c r="E481" s="29"/>
      <c r="F481" s="29"/>
      <c r="G481" s="29"/>
      <c r="H481" s="29"/>
      <c r="I481" s="29"/>
      <c r="J481" s="29"/>
      <c r="K481" s="36"/>
    </row>
    <row r="482" spans="1:11" x14ac:dyDescent="0.2">
      <c r="A482" s="12"/>
      <c r="B482" s="33" t="s">
        <v>56</v>
      </c>
      <c r="C482" s="43">
        <f>SUM(C453,C470)</f>
        <v>150</v>
      </c>
      <c r="D482" s="43">
        <f>SUM(D453,D470)</f>
        <v>0</v>
      </c>
      <c r="E482" s="43">
        <f>SUM(E453,E470)</f>
        <v>0</v>
      </c>
      <c r="F482" s="43">
        <f>SUM(F453,F470)</f>
        <v>150</v>
      </c>
      <c r="G482" s="29"/>
      <c r="H482" s="29"/>
      <c r="I482" s="29"/>
      <c r="J482" s="29"/>
      <c r="K482" s="36"/>
    </row>
    <row r="483" spans="1:11" x14ac:dyDescent="0.2">
      <c r="A483" s="12"/>
      <c r="B483" s="33"/>
      <c r="C483" s="29"/>
      <c r="D483" s="29"/>
      <c r="E483" s="29"/>
      <c r="F483" s="29"/>
      <c r="G483" s="29"/>
      <c r="H483" s="29"/>
      <c r="I483" s="29"/>
      <c r="J483" s="29"/>
      <c r="K483" s="36"/>
    </row>
    <row r="484" spans="1:11" ht="13.5" thickBot="1" x14ac:dyDescent="0.25">
      <c r="A484" s="12"/>
      <c r="B484" s="5"/>
      <c r="C484" s="15"/>
      <c r="D484" s="15"/>
      <c r="E484" s="15"/>
      <c r="F484" s="15"/>
      <c r="G484" s="15"/>
      <c r="H484" s="15"/>
      <c r="I484" s="15"/>
      <c r="J484" s="15"/>
    </row>
    <row r="485" spans="1:11" ht="20.25" thickBot="1" x14ac:dyDescent="0.35">
      <c r="A485" s="60" t="s">
        <v>28</v>
      </c>
      <c r="B485" s="61"/>
      <c r="C485" s="61"/>
      <c r="D485" s="61"/>
      <c r="E485" s="61"/>
      <c r="F485" s="62"/>
      <c r="G485" s="45"/>
      <c r="H485" s="45"/>
      <c r="I485" s="45"/>
      <c r="J485" s="45"/>
      <c r="K485" s="45"/>
    </row>
    <row r="486" spans="1:11" x14ac:dyDescent="0.2">
      <c r="A486" s="13"/>
    </row>
    <row r="487" spans="1:11" s="5" customFormat="1" x14ac:dyDescent="0.2">
      <c r="A487" s="5" t="s">
        <v>0</v>
      </c>
      <c r="B487" s="6" t="s">
        <v>18</v>
      </c>
      <c r="C487" s="7">
        <v>37253</v>
      </c>
      <c r="D487" s="7">
        <v>37254</v>
      </c>
      <c r="E487" s="7">
        <v>37255</v>
      </c>
      <c r="F487" s="7">
        <v>37256</v>
      </c>
      <c r="G487" s="9"/>
      <c r="H487" s="9"/>
    </row>
    <row r="488" spans="1:11" x14ac:dyDescent="0.2">
      <c r="B488" s="5" t="s">
        <v>4</v>
      </c>
      <c r="C488" s="1">
        <v>50</v>
      </c>
      <c r="D488" s="25">
        <v>50</v>
      </c>
      <c r="E488" s="25">
        <v>50</v>
      </c>
      <c r="F488" s="1">
        <v>50</v>
      </c>
      <c r="G488" s="4"/>
      <c r="I488" s="1"/>
      <c r="J488" s="1"/>
      <c r="K488" s="1"/>
    </row>
    <row r="489" spans="1:11" x14ac:dyDescent="0.2">
      <c r="B489" s="8" t="s">
        <v>6</v>
      </c>
      <c r="C489" s="35">
        <v>22</v>
      </c>
      <c r="D489" s="36">
        <v>22</v>
      </c>
      <c r="E489" s="36">
        <v>22</v>
      </c>
      <c r="F489" s="35">
        <v>22</v>
      </c>
      <c r="G489" s="4"/>
      <c r="I489" s="1"/>
      <c r="J489" s="1"/>
      <c r="K489" s="1"/>
    </row>
    <row r="490" spans="1:11" x14ac:dyDescent="0.2">
      <c r="B490" s="5" t="s">
        <v>5</v>
      </c>
      <c r="C490" s="1">
        <v>150</v>
      </c>
      <c r="D490" s="25">
        <v>150</v>
      </c>
      <c r="E490" s="25">
        <v>150</v>
      </c>
      <c r="F490" s="1">
        <v>150</v>
      </c>
      <c r="G490" s="4"/>
      <c r="I490" s="1"/>
      <c r="J490" s="1"/>
      <c r="K490" s="1"/>
    </row>
    <row r="491" spans="1:11" x14ac:dyDescent="0.2">
      <c r="B491" s="8" t="s">
        <v>6</v>
      </c>
      <c r="C491" s="35">
        <v>21.25</v>
      </c>
      <c r="D491" s="36">
        <v>21.25</v>
      </c>
      <c r="E491" s="36">
        <v>21.25</v>
      </c>
      <c r="F491" s="35">
        <v>21.25</v>
      </c>
      <c r="G491" s="4"/>
      <c r="I491" s="1"/>
      <c r="J491" s="1"/>
      <c r="K491" s="1"/>
    </row>
    <row r="492" spans="1:11" x14ac:dyDescent="0.2">
      <c r="B492" s="9" t="s">
        <v>10</v>
      </c>
      <c r="C492" s="4">
        <f>C488-C490</f>
        <v>-100</v>
      </c>
      <c r="D492" s="26">
        <f>D488-D490</f>
        <v>-100</v>
      </c>
      <c r="E492" s="26">
        <f>E488-E490</f>
        <v>-100</v>
      </c>
      <c r="F492" s="4">
        <f>F488-F490</f>
        <v>-100</v>
      </c>
      <c r="G492" s="4"/>
      <c r="I492" s="1"/>
      <c r="J492" s="1"/>
      <c r="K492" s="1"/>
    </row>
    <row r="493" spans="1:11" x14ac:dyDescent="0.2">
      <c r="B493" s="2" t="s">
        <v>7</v>
      </c>
      <c r="C493" s="36">
        <v>20</v>
      </c>
      <c r="D493" s="36">
        <v>20</v>
      </c>
      <c r="E493" s="36">
        <v>20</v>
      </c>
      <c r="F493" s="36">
        <v>20</v>
      </c>
      <c r="G493" s="4"/>
      <c r="I493" s="1"/>
      <c r="J493" s="1"/>
      <c r="K493" s="1"/>
    </row>
    <row r="494" spans="1:11" x14ac:dyDescent="0.2">
      <c r="B494" s="2"/>
      <c r="D494" s="25"/>
      <c r="E494" s="25"/>
      <c r="G494" s="4"/>
      <c r="I494" s="1"/>
      <c r="J494" s="1"/>
      <c r="K494" s="1"/>
    </row>
    <row r="495" spans="1:11" x14ac:dyDescent="0.2">
      <c r="B495" s="2" t="s">
        <v>9</v>
      </c>
      <c r="C495" s="16">
        <f>(C488*C489)*(-1)</f>
        <v>-1100</v>
      </c>
      <c r="D495" s="27">
        <f>(D488*D489)*(-1)</f>
        <v>-1100</v>
      </c>
      <c r="E495" s="27">
        <f>(E488*E489)*(-1)</f>
        <v>-1100</v>
      </c>
      <c r="F495" s="16">
        <f>(F488*F489)*(-1)</f>
        <v>-1100</v>
      </c>
      <c r="G495" s="4"/>
      <c r="I495" s="1"/>
      <c r="J495" s="1"/>
      <c r="K495" s="1"/>
    </row>
    <row r="496" spans="1:11" x14ac:dyDescent="0.2">
      <c r="B496" s="2" t="s">
        <v>8</v>
      </c>
      <c r="C496" s="14">
        <f>C490*C491</f>
        <v>3187.5</v>
      </c>
      <c r="D496" s="28">
        <f>D490*D491</f>
        <v>3187.5</v>
      </c>
      <c r="E496" s="28">
        <f>E490*E491</f>
        <v>3187.5</v>
      </c>
      <c r="F496" s="14">
        <f>F490*F491</f>
        <v>3187.5</v>
      </c>
      <c r="G496" s="4"/>
      <c r="I496" s="1"/>
      <c r="J496" s="1"/>
      <c r="K496" s="1"/>
    </row>
    <row r="497" spans="1:11" x14ac:dyDescent="0.2">
      <c r="B497" s="9" t="s">
        <v>12</v>
      </c>
      <c r="C497" s="14">
        <f>SUM(C495:C496)</f>
        <v>2087.5</v>
      </c>
      <c r="D497" s="28">
        <f>SUM(D495:D496)</f>
        <v>2087.5</v>
      </c>
      <c r="E497" s="28">
        <f>SUM(E495:E496)</f>
        <v>2087.5</v>
      </c>
      <c r="F497" s="14">
        <f>SUM(F495:F496)</f>
        <v>2087.5</v>
      </c>
      <c r="G497" s="4"/>
      <c r="I497" s="1"/>
      <c r="J497" s="1"/>
      <c r="K497" s="1"/>
    </row>
    <row r="498" spans="1:11" x14ac:dyDescent="0.2">
      <c r="A498" s="10"/>
      <c r="B498" s="1" t="s">
        <v>13</v>
      </c>
      <c r="C498" s="16">
        <f>C492*C493</f>
        <v>-2000</v>
      </c>
      <c r="D498" s="27">
        <f>D492*D493</f>
        <v>-2000</v>
      </c>
      <c r="E498" s="27">
        <f>E492*E493</f>
        <v>-2000</v>
      </c>
      <c r="F498" s="16">
        <f>F492*F493</f>
        <v>-2000</v>
      </c>
      <c r="G498" s="4"/>
      <c r="H498" s="1"/>
      <c r="I498" s="1"/>
      <c r="J498" s="1"/>
      <c r="K498" s="1"/>
    </row>
    <row r="499" spans="1:11" x14ac:dyDescent="0.2">
      <c r="A499" s="11"/>
      <c r="D499" s="25"/>
      <c r="E499" s="25"/>
      <c r="G499" s="4"/>
      <c r="H499" s="1"/>
      <c r="I499" s="1"/>
      <c r="J499" s="1"/>
      <c r="K499" s="1"/>
    </row>
    <row r="500" spans="1:11" s="5" customFormat="1" x14ac:dyDescent="0.2">
      <c r="A500" s="10"/>
      <c r="B500" s="5" t="s">
        <v>11</v>
      </c>
      <c r="C500" s="15">
        <f>SUM(C497:C498)</f>
        <v>87.5</v>
      </c>
      <c r="D500" s="29">
        <f>SUM(D497:D498)</f>
        <v>87.5</v>
      </c>
      <c r="E500" s="29">
        <f>SUM(E497:E498)</f>
        <v>87.5</v>
      </c>
      <c r="F500" s="15">
        <f>SUM(F497:F498)</f>
        <v>87.5</v>
      </c>
      <c r="G500" s="9"/>
    </row>
    <row r="501" spans="1:11" x14ac:dyDescent="0.2">
      <c r="A501" s="12"/>
      <c r="B501" s="38" t="s">
        <v>31</v>
      </c>
      <c r="C501" s="15">
        <f>C500*8</f>
        <v>700</v>
      </c>
      <c r="D501" s="29">
        <f>D500*8</f>
        <v>700</v>
      </c>
      <c r="E501" s="29">
        <f>E500*8</f>
        <v>700</v>
      </c>
      <c r="F501" s="15">
        <f>F500*8</f>
        <v>700</v>
      </c>
      <c r="G501" s="35">
        <f>SUM(C501:F501)</f>
        <v>2800</v>
      </c>
      <c r="H501" s="1"/>
      <c r="I501" s="1"/>
      <c r="J501" s="1"/>
      <c r="K501" s="1"/>
    </row>
    <row r="502" spans="1:11" x14ac:dyDescent="0.2">
      <c r="A502" s="11"/>
      <c r="C502" s="35"/>
      <c r="D502" s="26"/>
      <c r="E502" s="26"/>
      <c r="F502" s="4"/>
      <c r="G502" s="4"/>
      <c r="H502" s="1"/>
      <c r="I502" s="1"/>
      <c r="J502" s="1"/>
      <c r="K502" s="1"/>
    </row>
    <row r="503" spans="1:11" x14ac:dyDescent="0.2">
      <c r="C503" s="35"/>
      <c r="D503" s="26"/>
      <c r="E503" s="26"/>
      <c r="F503" s="4"/>
      <c r="G503" s="4"/>
      <c r="H503" s="1"/>
      <c r="I503" s="1"/>
      <c r="J503" s="1"/>
      <c r="K503" s="1"/>
    </row>
    <row r="504" spans="1:11" s="5" customFormat="1" x14ac:dyDescent="0.2">
      <c r="A504" s="5" t="s">
        <v>2</v>
      </c>
      <c r="B504" s="6" t="s">
        <v>18</v>
      </c>
      <c r="C504" s="7">
        <v>37253</v>
      </c>
      <c r="D504" s="30">
        <v>37254</v>
      </c>
      <c r="E504" s="30">
        <v>37255</v>
      </c>
      <c r="F504" s="7">
        <v>37256</v>
      </c>
      <c r="G504" s="9"/>
      <c r="H504" s="9"/>
    </row>
    <row r="505" spans="1:11" x14ac:dyDescent="0.2">
      <c r="B505" s="5" t="s">
        <v>4</v>
      </c>
      <c r="C505" s="1">
        <v>0</v>
      </c>
      <c r="D505" s="25">
        <v>0</v>
      </c>
      <c r="E505" s="25">
        <v>0</v>
      </c>
      <c r="F505" s="1">
        <v>0</v>
      </c>
      <c r="G505" s="4"/>
      <c r="I505" s="1"/>
      <c r="J505" s="1"/>
      <c r="K505" s="1"/>
    </row>
    <row r="506" spans="1:11" x14ac:dyDescent="0.2">
      <c r="B506" s="8" t="s">
        <v>6</v>
      </c>
      <c r="C506" s="35">
        <v>0</v>
      </c>
      <c r="D506" s="36">
        <v>0</v>
      </c>
      <c r="E506" s="36">
        <v>0</v>
      </c>
      <c r="F506" s="35">
        <v>0</v>
      </c>
      <c r="G506" s="4"/>
      <c r="I506" s="1"/>
      <c r="J506" s="1"/>
      <c r="K506" s="1"/>
    </row>
    <row r="507" spans="1:11" x14ac:dyDescent="0.2">
      <c r="B507" s="5" t="s">
        <v>5</v>
      </c>
      <c r="C507" s="1">
        <v>200</v>
      </c>
      <c r="D507" s="25">
        <v>200</v>
      </c>
      <c r="E507" s="25">
        <v>200</v>
      </c>
      <c r="F507" s="1">
        <v>200</v>
      </c>
      <c r="G507" s="4"/>
      <c r="I507" s="1"/>
      <c r="J507" s="1"/>
      <c r="K507" s="1"/>
    </row>
    <row r="508" spans="1:11" x14ac:dyDescent="0.2">
      <c r="B508" s="8" t="s">
        <v>6</v>
      </c>
      <c r="C508" s="35">
        <v>20.8</v>
      </c>
      <c r="D508" s="36">
        <v>20.8</v>
      </c>
      <c r="E508" s="36">
        <v>20.8</v>
      </c>
      <c r="F508" s="35">
        <v>20.8</v>
      </c>
      <c r="G508" s="4"/>
      <c r="I508" s="1"/>
      <c r="J508" s="1"/>
      <c r="K508" s="1"/>
    </row>
    <row r="509" spans="1:11" x14ac:dyDescent="0.2">
      <c r="B509" s="9" t="s">
        <v>10</v>
      </c>
      <c r="C509" s="4">
        <f>C505-C507</f>
        <v>-200</v>
      </c>
      <c r="D509" s="26">
        <f>D505-D507</f>
        <v>-200</v>
      </c>
      <c r="E509" s="26">
        <f>E505-E507</f>
        <v>-200</v>
      </c>
      <c r="F509" s="4">
        <f>F505-F507</f>
        <v>-200</v>
      </c>
      <c r="G509" s="4"/>
      <c r="I509" s="1"/>
      <c r="J509" s="1"/>
      <c r="K509" s="1"/>
    </row>
    <row r="510" spans="1:11" x14ac:dyDescent="0.2">
      <c r="B510" s="2" t="s">
        <v>7</v>
      </c>
      <c r="C510" s="36">
        <v>20</v>
      </c>
      <c r="D510" s="36">
        <v>20</v>
      </c>
      <c r="E510" s="36">
        <v>20</v>
      </c>
      <c r="F510" s="36">
        <v>20</v>
      </c>
      <c r="G510" s="4"/>
      <c r="I510" s="1"/>
      <c r="J510" s="1"/>
      <c r="K510" s="1"/>
    </row>
    <row r="511" spans="1:11" x14ac:dyDescent="0.2">
      <c r="B511" s="2"/>
      <c r="D511" s="36"/>
      <c r="E511" s="26"/>
      <c r="F511" s="4"/>
      <c r="G511" s="4"/>
      <c r="I511" s="1"/>
      <c r="J511" s="1"/>
      <c r="K511" s="1"/>
    </row>
    <row r="512" spans="1:11" x14ac:dyDescent="0.2">
      <c r="B512" s="2" t="s">
        <v>9</v>
      </c>
      <c r="C512" s="16">
        <f>(C505*C506)*(-1)</f>
        <v>0</v>
      </c>
      <c r="D512" s="27">
        <f>(D505*D506)*(-1)</f>
        <v>0</v>
      </c>
      <c r="E512" s="27">
        <f>(E505*E506)*(-1)</f>
        <v>0</v>
      </c>
      <c r="F512" s="16">
        <f>(F505*F506)*(-1)</f>
        <v>0</v>
      </c>
      <c r="G512" s="4"/>
      <c r="I512" s="1"/>
      <c r="J512" s="1"/>
      <c r="K512" s="1"/>
    </row>
    <row r="513" spans="1:11" x14ac:dyDescent="0.2">
      <c r="B513" s="2" t="s">
        <v>8</v>
      </c>
      <c r="C513" s="14">
        <f>C507*C508</f>
        <v>4160</v>
      </c>
      <c r="D513" s="28">
        <f>D507*D508</f>
        <v>4160</v>
      </c>
      <c r="E513" s="28">
        <f>E507*E508</f>
        <v>4160</v>
      </c>
      <c r="F513" s="14">
        <f>F507*F508</f>
        <v>4160</v>
      </c>
      <c r="G513" s="4"/>
      <c r="I513" s="1"/>
      <c r="J513" s="1"/>
      <c r="K513" s="1"/>
    </row>
    <row r="514" spans="1:11" x14ac:dyDescent="0.2">
      <c r="B514" s="9" t="s">
        <v>12</v>
      </c>
      <c r="C514" s="14">
        <f>SUM(C512:C513)</f>
        <v>4160</v>
      </c>
      <c r="D514" s="28">
        <f>SUM(D512:D513)</f>
        <v>4160</v>
      </c>
      <c r="E514" s="28">
        <f>SUM(E512:E513)</f>
        <v>4160</v>
      </c>
      <c r="F514" s="14">
        <f>SUM(F512:F513)</f>
        <v>4160</v>
      </c>
      <c r="G514" s="4"/>
      <c r="I514" s="1"/>
      <c r="J514" s="1"/>
      <c r="K514" s="1"/>
    </row>
    <row r="515" spans="1:11" x14ac:dyDescent="0.2">
      <c r="A515" s="10"/>
      <c r="B515" s="1" t="s">
        <v>13</v>
      </c>
      <c r="C515" s="16">
        <f>C509*C510</f>
        <v>-4000</v>
      </c>
      <c r="D515" s="27">
        <f>D509*D510</f>
        <v>-4000</v>
      </c>
      <c r="E515" s="27">
        <f>E509*E510</f>
        <v>-4000</v>
      </c>
      <c r="F515" s="16">
        <f>F509*F510</f>
        <v>-4000</v>
      </c>
      <c r="G515" s="4"/>
      <c r="H515" s="1"/>
      <c r="I515" s="1"/>
      <c r="J515" s="1"/>
      <c r="K515" s="1"/>
    </row>
    <row r="516" spans="1:11" x14ac:dyDescent="0.2">
      <c r="A516" s="11"/>
      <c r="C516" s="35"/>
      <c r="D516" s="4"/>
      <c r="E516" s="4"/>
      <c r="F516" s="4"/>
      <c r="G516" s="4"/>
      <c r="H516" s="1"/>
      <c r="I516" s="1"/>
      <c r="J516" s="1"/>
      <c r="K516" s="1"/>
    </row>
    <row r="517" spans="1:11" s="5" customFormat="1" x14ac:dyDescent="0.2">
      <c r="A517" s="10"/>
      <c r="B517" s="5" t="s">
        <v>11</v>
      </c>
      <c r="C517" s="23">
        <f>SUM(C514:C515)</f>
        <v>160</v>
      </c>
      <c r="D517" s="23">
        <f>SUM(D514:D515)</f>
        <v>160</v>
      </c>
      <c r="E517" s="23">
        <f>SUM(E514:E515)</f>
        <v>160</v>
      </c>
      <c r="F517" s="23">
        <f>SUM(F514:F515)</f>
        <v>160</v>
      </c>
      <c r="G517" s="9"/>
    </row>
    <row r="518" spans="1:11" x14ac:dyDescent="0.2">
      <c r="A518" s="12"/>
      <c r="B518" s="38" t="s">
        <v>31</v>
      </c>
      <c r="C518" s="23">
        <f>C517*8</f>
        <v>1280</v>
      </c>
      <c r="D518" s="23">
        <f>D517*8</f>
        <v>1280</v>
      </c>
      <c r="E518" s="23">
        <f>E517*8</f>
        <v>1280</v>
      </c>
      <c r="F518" s="23">
        <f>F517*8</f>
        <v>1280</v>
      </c>
      <c r="G518" s="35">
        <f>SUM(C518:F518)</f>
        <v>5120</v>
      </c>
      <c r="H518" s="1"/>
      <c r="I518" s="1"/>
      <c r="J518" s="1"/>
      <c r="K518" s="1"/>
    </row>
    <row r="519" spans="1:11" x14ac:dyDescent="0.2">
      <c r="C519" s="35"/>
      <c r="D519" s="4"/>
      <c r="E519" s="4"/>
      <c r="F519" s="4"/>
      <c r="G519" s="4"/>
      <c r="H519" s="1"/>
      <c r="I519" s="1"/>
      <c r="J519" s="1"/>
      <c r="K519" s="1"/>
    </row>
    <row r="520" spans="1:11" x14ac:dyDescent="0.2">
      <c r="C520" s="35"/>
      <c r="D520" s="4"/>
      <c r="E520" s="4"/>
      <c r="F520" s="4"/>
      <c r="G520" s="4"/>
      <c r="H520" s="1"/>
      <c r="I520" s="1"/>
      <c r="J520" s="1"/>
      <c r="K520" s="1"/>
    </row>
    <row r="521" spans="1:11" x14ac:dyDescent="0.2">
      <c r="B521" s="5" t="s">
        <v>57</v>
      </c>
      <c r="C521" s="43">
        <f>SUM(C492,C509)</f>
        <v>-300</v>
      </c>
      <c r="D521" s="43">
        <f>SUM(D492,D509)</f>
        <v>-300</v>
      </c>
      <c r="E521" s="43">
        <f>SUM(E492,E509)</f>
        <v>-300</v>
      </c>
      <c r="F521" s="43">
        <f>SUM(F492,F509)</f>
        <v>-300</v>
      </c>
      <c r="G521" s="4"/>
      <c r="H521" s="1"/>
      <c r="I521" s="1"/>
      <c r="J521" s="1"/>
      <c r="K521" s="1"/>
    </row>
    <row r="522" spans="1:11" x14ac:dyDescent="0.2">
      <c r="C522" s="35"/>
      <c r="D522" s="4"/>
      <c r="E522" s="4"/>
      <c r="F522" s="4"/>
      <c r="G522" s="4"/>
      <c r="H522" s="1"/>
      <c r="I522" s="1"/>
      <c r="J522" s="1"/>
      <c r="K522" s="1"/>
    </row>
    <row r="523" spans="1:11" x14ac:dyDescent="0.2">
      <c r="C523" s="35"/>
      <c r="D523" s="4"/>
      <c r="E523" s="4"/>
      <c r="F523" s="4"/>
      <c r="G523" s="4"/>
      <c r="H523" s="1"/>
      <c r="I523" s="1"/>
      <c r="J523" s="1"/>
      <c r="K523" s="1"/>
    </row>
    <row r="524" spans="1:11" x14ac:dyDescent="0.2">
      <c r="A524" s="5" t="s">
        <v>15</v>
      </c>
      <c r="B524" s="6" t="s">
        <v>19</v>
      </c>
      <c r="C524" s="7">
        <v>37253</v>
      </c>
      <c r="D524" s="7">
        <v>37254</v>
      </c>
      <c r="E524" s="7">
        <v>37255</v>
      </c>
      <c r="F524" s="7">
        <v>37256</v>
      </c>
      <c r="G524" s="9"/>
      <c r="H524" s="1"/>
      <c r="I524" s="1"/>
      <c r="J524" s="1"/>
      <c r="K524" s="1"/>
    </row>
    <row r="525" spans="1:11" x14ac:dyDescent="0.2">
      <c r="B525" s="5" t="s">
        <v>4</v>
      </c>
      <c r="C525" s="1">
        <v>0</v>
      </c>
      <c r="D525" s="1">
        <v>0</v>
      </c>
      <c r="E525" s="1">
        <v>0</v>
      </c>
      <c r="F525" s="1">
        <v>0</v>
      </c>
      <c r="G525" s="4"/>
      <c r="H525" s="1"/>
      <c r="I525" s="1"/>
      <c r="J525" s="1"/>
      <c r="K525" s="1"/>
    </row>
    <row r="526" spans="1:11" x14ac:dyDescent="0.2">
      <c r="B526" s="8" t="s">
        <v>6</v>
      </c>
      <c r="C526" s="35">
        <v>22</v>
      </c>
      <c r="D526" s="35">
        <v>22</v>
      </c>
      <c r="E526" s="35">
        <v>22</v>
      </c>
      <c r="F526" s="35">
        <v>22</v>
      </c>
      <c r="G526" s="4"/>
      <c r="H526" s="1"/>
      <c r="I526" s="1"/>
      <c r="J526" s="1"/>
      <c r="K526" s="1"/>
    </row>
    <row r="527" spans="1:11" x14ac:dyDescent="0.2">
      <c r="B527" s="5" t="s">
        <v>5</v>
      </c>
      <c r="C527" s="1">
        <v>50</v>
      </c>
      <c r="D527" s="1">
        <v>50</v>
      </c>
      <c r="E527" s="1">
        <v>50</v>
      </c>
      <c r="F527" s="1">
        <v>50</v>
      </c>
      <c r="G527" s="4"/>
      <c r="H527" s="1"/>
      <c r="I527" s="1"/>
      <c r="J527" s="1"/>
      <c r="K527" s="1"/>
    </row>
    <row r="528" spans="1:11" x14ac:dyDescent="0.2">
      <c r="B528" s="8" t="s">
        <v>6</v>
      </c>
      <c r="C528" s="35">
        <v>22.25</v>
      </c>
      <c r="D528" s="35">
        <v>22.25</v>
      </c>
      <c r="E528" s="35">
        <v>22.25</v>
      </c>
      <c r="F528" s="35">
        <v>22.25</v>
      </c>
      <c r="G528" s="4"/>
      <c r="H528" s="1"/>
      <c r="I528" s="1"/>
      <c r="J528" s="1"/>
      <c r="K528" s="1"/>
    </row>
    <row r="529" spans="1:11" x14ac:dyDescent="0.2">
      <c r="B529" s="9" t="s">
        <v>10</v>
      </c>
      <c r="C529" s="4">
        <f>C525-C527</f>
        <v>-50</v>
      </c>
      <c r="D529" s="4">
        <f>D525-D527</f>
        <v>-50</v>
      </c>
      <c r="E529" s="4">
        <f>E525-E527</f>
        <v>-50</v>
      </c>
      <c r="F529" s="4">
        <f>F525-F527</f>
        <v>-50</v>
      </c>
      <c r="G529" s="4"/>
      <c r="H529" s="1"/>
      <c r="I529" s="1"/>
      <c r="J529" s="1"/>
      <c r="K529" s="1"/>
    </row>
    <row r="530" spans="1:11" x14ac:dyDescent="0.2">
      <c r="B530" s="2" t="s">
        <v>7</v>
      </c>
      <c r="C530" s="36">
        <v>18</v>
      </c>
      <c r="D530" s="36">
        <v>18</v>
      </c>
      <c r="E530" s="36">
        <v>18</v>
      </c>
      <c r="F530" s="36">
        <v>18</v>
      </c>
      <c r="G530" s="4"/>
      <c r="H530" s="1"/>
      <c r="I530" s="1"/>
      <c r="J530" s="1"/>
      <c r="K530" s="1"/>
    </row>
    <row r="531" spans="1:11" x14ac:dyDescent="0.2">
      <c r="B531" s="2"/>
      <c r="D531" s="25"/>
      <c r="E531" s="25"/>
      <c r="G531" s="4"/>
      <c r="H531" s="1"/>
      <c r="I531" s="1"/>
      <c r="J531" s="1"/>
      <c r="K531" s="1"/>
    </row>
    <row r="532" spans="1:11" x14ac:dyDescent="0.2">
      <c r="B532" s="2" t="s">
        <v>9</v>
      </c>
      <c r="C532" s="16">
        <f>(C525*C526)*(-1)</f>
        <v>0</v>
      </c>
      <c r="D532" s="27">
        <f>(D525*D526)*(-1)</f>
        <v>0</v>
      </c>
      <c r="E532" s="27">
        <f>(E525*E526)*(-1)</f>
        <v>0</v>
      </c>
      <c r="F532" s="16">
        <f>(F525*F526)*(-1)</f>
        <v>0</v>
      </c>
      <c r="G532" s="4"/>
      <c r="H532" s="1"/>
      <c r="I532" s="1"/>
      <c r="J532" s="1"/>
      <c r="K532" s="1"/>
    </row>
    <row r="533" spans="1:11" x14ac:dyDescent="0.2">
      <c r="B533" s="2" t="s">
        <v>8</v>
      </c>
      <c r="C533" s="14">
        <f>C527*C528</f>
        <v>1112.5</v>
      </c>
      <c r="D533" s="28">
        <f>D527*D528</f>
        <v>1112.5</v>
      </c>
      <c r="E533" s="28">
        <f>E527*E528</f>
        <v>1112.5</v>
      </c>
      <c r="F533" s="14">
        <f>F527*F528</f>
        <v>1112.5</v>
      </c>
      <c r="G533" s="4"/>
      <c r="H533" s="1"/>
      <c r="I533" s="1"/>
      <c r="J533" s="1"/>
      <c r="K533" s="1"/>
    </row>
    <row r="534" spans="1:11" x14ac:dyDescent="0.2">
      <c r="B534" s="9" t="s">
        <v>12</v>
      </c>
      <c r="C534" s="14">
        <f>SUM(C532:C533)</f>
        <v>1112.5</v>
      </c>
      <c r="D534" s="28">
        <f>SUM(D532:D533)</f>
        <v>1112.5</v>
      </c>
      <c r="E534" s="28">
        <f>SUM(E532:E533)</f>
        <v>1112.5</v>
      </c>
      <c r="F534" s="14">
        <f>SUM(F532:F533)</f>
        <v>1112.5</v>
      </c>
      <c r="G534" s="4"/>
      <c r="H534" s="1"/>
      <c r="I534" s="1"/>
      <c r="J534" s="1"/>
      <c r="K534" s="1"/>
    </row>
    <row r="535" spans="1:11" x14ac:dyDescent="0.2">
      <c r="A535" s="10"/>
      <c r="B535" s="1" t="s">
        <v>13</v>
      </c>
      <c r="C535" s="16">
        <f>C529*C530</f>
        <v>-900</v>
      </c>
      <c r="D535" s="27">
        <f>D529*D530</f>
        <v>-900</v>
      </c>
      <c r="E535" s="27">
        <f>E529*E530</f>
        <v>-900</v>
      </c>
      <c r="F535" s="16">
        <f>F529*F530</f>
        <v>-900</v>
      </c>
      <c r="G535" s="4"/>
      <c r="H535" s="1"/>
      <c r="I535" s="1"/>
      <c r="J535" s="1"/>
      <c r="K535" s="1"/>
    </row>
    <row r="536" spans="1:11" x14ac:dyDescent="0.2">
      <c r="A536" s="11"/>
      <c r="E536" s="1"/>
      <c r="G536" s="4"/>
      <c r="H536" s="1"/>
      <c r="I536" s="1"/>
      <c r="J536" s="1"/>
      <c r="K536" s="1"/>
    </row>
    <row r="537" spans="1:11" x14ac:dyDescent="0.2">
      <c r="A537" s="10"/>
      <c r="B537" s="5" t="s">
        <v>11</v>
      </c>
      <c r="C537" s="15">
        <f>SUM(C534:C535)</f>
        <v>212.5</v>
      </c>
      <c r="D537" s="15">
        <f>SUM(D534:D535)</f>
        <v>212.5</v>
      </c>
      <c r="E537" s="15">
        <f>SUM(E534:E535)</f>
        <v>212.5</v>
      </c>
      <c r="F537" s="15">
        <f>SUM(F534:F535)</f>
        <v>212.5</v>
      </c>
      <c r="G537" s="9"/>
      <c r="H537" s="1"/>
      <c r="I537" s="1"/>
      <c r="J537" s="1"/>
      <c r="K537" s="1"/>
    </row>
    <row r="538" spans="1:11" x14ac:dyDescent="0.2">
      <c r="A538" s="12"/>
      <c r="B538" s="38" t="s">
        <v>31</v>
      </c>
      <c r="C538" s="15">
        <f>C537*8</f>
        <v>1700</v>
      </c>
      <c r="D538" s="15">
        <f>D537*8</f>
        <v>1700</v>
      </c>
      <c r="E538" s="15">
        <f>E537*8</f>
        <v>1700</v>
      </c>
      <c r="F538" s="15">
        <f>F537*8</f>
        <v>1700</v>
      </c>
      <c r="G538" s="35">
        <f>SUM(C538:F538)</f>
        <v>6800</v>
      </c>
      <c r="H538" s="1"/>
      <c r="I538" s="1"/>
      <c r="J538" s="1"/>
      <c r="K538" s="1"/>
    </row>
    <row r="539" spans="1:11" x14ac:dyDescent="0.2">
      <c r="C539" s="35"/>
      <c r="D539" s="4"/>
      <c r="E539" s="4"/>
      <c r="F539" s="4"/>
      <c r="G539" s="4"/>
      <c r="H539" s="1"/>
      <c r="I539" s="1"/>
      <c r="J539" s="1"/>
      <c r="K539" s="1"/>
    </row>
    <row r="540" spans="1:11" x14ac:dyDescent="0.2">
      <c r="C540" s="35"/>
      <c r="D540" s="4"/>
      <c r="E540" s="4"/>
      <c r="F540" s="4"/>
      <c r="G540" s="4"/>
      <c r="H540" s="1"/>
      <c r="I540" s="1"/>
      <c r="J540" s="1"/>
      <c r="K540" s="1"/>
    </row>
    <row r="541" spans="1:11" s="5" customFormat="1" x14ac:dyDescent="0.2">
      <c r="A541" s="5" t="s">
        <v>36</v>
      </c>
      <c r="B541" s="17" t="s">
        <v>38</v>
      </c>
      <c r="C541" s="7">
        <v>37253</v>
      </c>
      <c r="D541" s="7">
        <v>37254</v>
      </c>
      <c r="E541" s="7">
        <v>37255</v>
      </c>
      <c r="F541" s="7">
        <v>37256</v>
      </c>
      <c r="G541" s="9"/>
      <c r="H541" s="9"/>
    </row>
    <row r="542" spans="1:11" x14ac:dyDescent="0.2">
      <c r="B542" s="5" t="s">
        <v>4</v>
      </c>
      <c r="C542" s="1">
        <v>50</v>
      </c>
      <c r="D542" s="1">
        <v>50</v>
      </c>
      <c r="E542" s="1">
        <v>50</v>
      </c>
      <c r="F542" s="1">
        <v>50</v>
      </c>
      <c r="G542" s="4"/>
      <c r="I542" s="1"/>
      <c r="J542" s="1"/>
      <c r="K542" s="1"/>
    </row>
    <row r="543" spans="1:11" x14ac:dyDescent="0.2">
      <c r="B543" s="8" t="s">
        <v>6</v>
      </c>
      <c r="C543" s="35">
        <v>22.1</v>
      </c>
      <c r="D543" s="35">
        <v>22.1</v>
      </c>
      <c r="E543" s="35">
        <v>22.1</v>
      </c>
      <c r="F543" s="35">
        <v>22.1</v>
      </c>
      <c r="G543" s="4"/>
      <c r="I543" s="1"/>
      <c r="J543" s="1"/>
      <c r="K543" s="1"/>
    </row>
    <row r="544" spans="1:11" x14ac:dyDescent="0.2">
      <c r="B544" s="5" t="s">
        <v>5</v>
      </c>
      <c r="C544" s="1">
        <v>0</v>
      </c>
      <c r="D544" s="1">
        <v>0</v>
      </c>
      <c r="E544" s="1">
        <v>0</v>
      </c>
      <c r="F544" s="1">
        <v>0</v>
      </c>
      <c r="G544" s="4"/>
      <c r="I544" s="1"/>
      <c r="J544" s="1"/>
      <c r="K544" s="1"/>
    </row>
    <row r="545" spans="1:11" x14ac:dyDescent="0.2">
      <c r="B545" s="8" t="s">
        <v>6</v>
      </c>
      <c r="C545" s="35">
        <v>0</v>
      </c>
      <c r="D545" s="35">
        <v>0</v>
      </c>
      <c r="E545" s="35">
        <v>0</v>
      </c>
      <c r="F545" s="35">
        <v>0</v>
      </c>
      <c r="G545" s="4"/>
      <c r="I545" s="1"/>
      <c r="J545" s="1"/>
      <c r="K545" s="1"/>
    </row>
    <row r="546" spans="1:11" x14ac:dyDescent="0.2">
      <c r="B546" s="9" t="s">
        <v>10</v>
      </c>
      <c r="C546" s="4">
        <f>C542-C544</f>
        <v>50</v>
      </c>
      <c r="D546" s="4">
        <f>D542-D544</f>
        <v>50</v>
      </c>
      <c r="E546" s="4">
        <f>E542-E544</f>
        <v>50</v>
      </c>
      <c r="F546" s="4">
        <f>F542-F544</f>
        <v>50</v>
      </c>
      <c r="G546" s="4"/>
      <c r="I546" s="1"/>
      <c r="J546" s="1"/>
      <c r="K546" s="1"/>
    </row>
    <row r="547" spans="1:11" x14ac:dyDescent="0.2">
      <c r="B547" s="2" t="s">
        <v>7</v>
      </c>
      <c r="C547" s="36">
        <v>18</v>
      </c>
      <c r="D547" s="36">
        <v>18</v>
      </c>
      <c r="E547" s="36">
        <v>18</v>
      </c>
      <c r="F547" s="36">
        <v>18</v>
      </c>
      <c r="G547" s="4"/>
      <c r="I547" s="1"/>
      <c r="J547" s="1"/>
      <c r="K547" s="1"/>
    </row>
    <row r="548" spans="1:11" x14ac:dyDescent="0.2">
      <c r="B548" s="2"/>
      <c r="C548" s="25"/>
      <c r="D548" s="36"/>
      <c r="E548" s="26"/>
      <c r="F548" s="26"/>
      <c r="G548" s="4"/>
      <c r="I548" s="1"/>
      <c r="J548" s="1"/>
      <c r="K548" s="1"/>
    </row>
    <row r="549" spans="1:11" x14ac:dyDescent="0.2">
      <c r="B549" s="2" t="s">
        <v>9</v>
      </c>
      <c r="C549" s="27">
        <f>(C542*C543)*(-1)</f>
        <v>-1105</v>
      </c>
      <c r="D549" s="27">
        <f>(D542*D543)*(-1)</f>
        <v>-1105</v>
      </c>
      <c r="E549" s="27">
        <f>(E542*E543)*(-1)</f>
        <v>-1105</v>
      </c>
      <c r="F549" s="27">
        <f>(F542*F543)*(-1)</f>
        <v>-1105</v>
      </c>
      <c r="G549" s="4"/>
      <c r="I549" s="1"/>
      <c r="J549" s="1"/>
      <c r="K549" s="1"/>
    </row>
    <row r="550" spans="1:11" x14ac:dyDescent="0.2">
      <c r="B550" s="2" t="s">
        <v>8</v>
      </c>
      <c r="C550" s="28">
        <f>C544*C545</f>
        <v>0</v>
      </c>
      <c r="D550" s="28">
        <f>D544*D545</f>
        <v>0</v>
      </c>
      <c r="E550" s="28">
        <f>E544*E545</f>
        <v>0</v>
      </c>
      <c r="F550" s="28">
        <f>F544*F545</f>
        <v>0</v>
      </c>
      <c r="G550" s="4"/>
      <c r="I550" s="1"/>
      <c r="J550" s="1"/>
      <c r="K550" s="1"/>
    </row>
    <row r="551" spans="1:11" x14ac:dyDescent="0.2">
      <c r="B551" s="9" t="s">
        <v>12</v>
      </c>
      <c r="C551" s="28">
        <f>SUM(C549:C550)</f>
        <v>-1105</v>
      </c>
      <c r="D551" s="28">
        <f>SUM(D549:D550)</f>
        <v>-1105</v>
      </c>
      <c r="E551" s="28">
        <f>SUM(E549:E550)</f>
        <v>-1105</v>
      </c>
      <c r="F551" s="28">
        <f>SUM(F549:F550)</f>
        <v>-1105</v>
      </c>
      <c r="G551" s="4"/>
      <c r="I551" s="1"/>
      <c r="J551" s="1"/>
      <c r="K551" s="1"/>
    </row>
    <row r="552" spans="1:11" x14ac:dyDescent="0.2">
      <c r="A552" s="10"/>
      <c r="B552" s="1" t="s">
        <v>13</v>
      </c>
      <c r="C552" s="27">
        <f>C546*C547</f>
        <v>900</v>
      </c>
      <c r="D552" s="27">
        <f>D546*D547</f>
        <v>900</v>
      </c>
      <c r="E552" s="27">
        <f>E546*E547</f>
        <v>900</v>
      </c>
      <c r="F552" s="27">
        <f>F546*F547</f>
        <v>900</v>
      </c>
      <c r="G552" s="4"/>
      <c r="H552" s="1"/>
      <c r="I552" s="1"/>
      <c r="J552" s="1"/>
      <c r="K552" s="1"/>
    </row>
    <row r="553" spans="1:11" x14ac:dyDescent="0.2">
      <c r="A553" s="11"/>
      <c r="C553" s="36"/>
      <c r="D553" s="26"/>
      <c r="E553" s="26"/>
      <c r="F553" s="26"/>
      <c r="G553" s="4"/>
      <c r="H553" s="1"/>
      <c r="I553" s="1"/>
      <c r="J553" s="1"/>
      <c r="K553" s="1"/>
    </row>
    <row r="554" spans="1:11" s="5" customFormat="1" x14ac:dyDescent="0.2">
      <c r="A554" s="10"/>
      <c r="B554" s="5" t="s">
        <v>11</v>
      </c>
      <c r="C554" s="34">
        <f>SUM(C551:C552)</f>
        <v>-205</v>
      </c>
      <c r="D554" s="34">
        <f>SUM(D551:D552)</f>
        <v>-205</v>
      </c>
      <c r="E554" s="34">
        <f>SUM(E551:E552)</f>
        <v>-205</v>
      </c>
      <c r="F554" s="34">
        <f>SUM(F551:F552)</f>
        <v>-205</v>
      </c>
      <c r="G554" s="9"/>
    </row>
    <row r="555" spans="1:11" x14ac:dyDescent="0.2">
      <c r="A555" s="12"/>
      <c r="B555" s="38" t="s">
        <v>31</v>
      </c>
      <c r="C555" s="34">
        <f>C554*8</f>
        <v>-1640</v>
      </c>
      <c r="D555" s="34">
        <f>D554*8</f>
        <v>-1640</v>
      </c>
      <c r="E555" s="34">
        <f>E554*8</f>
        <v>-1640</v>
      </c>
      <c r="F555" s="34">
        <f>F554*8</f>
        <v>-1640</v>
      </c>
      <c r="G555" s="35">
        <f>SUM(C555:F555)</f>
        <v>-6560</v>
      </c>
      <c r="H555" s="1"/>
      <c r="I555" s="1"/>
      <c r="J555" s="1"/>
      <c r="K555" s="1"/>
    </row>
    <row r="556" spans="1:11" x14ac:dyDescent="0.2">
      <c r="C556" s="35"/>
      <c r="D556" s="4"/>
      <c r="E556" s="4"/>
      <c r="F556" s="4"/>
      <c r="G556" s="4"/>
      <c r="H556" s="1"/>
      <c r="I556" s="1"/>
      <c r="J556" s="1"/>
      <c r="K556" s="1"/>
    </row>
    <row r="557" spans="1:11" x14ac:dyDescent="0.2">
      <c r="C557" s="35"/>
      <c r="D557" s="4"/>
      <c r="E557" s="4"/>
      <c r="F557" s="4"/>
      <c r="G557" s="4"/>
      <c r="H557" s="1"/>
      <c r="I557" s="1"/>
      <c r="J557" s="1"/>
      <c r="K557" s="1"/>
    </row>
    <row r="558" spans="1:11" x14ac:dyDescent="0.2">
      <c r="B558" s="5" t="s">
        <v>58</v>
      </c>
      <c r="C558" s="43">
        <f>SUM(C529,C546)</f>
        <v>0</v>
      </c>
      <c r="D558" s="43">
        <f>SUM(D529,D546)</f>
        <v>0</v>
      </c>
      <c r="E558" s="43">
        <f>SUM(E529,E546)</f>
        <v>0</v>
      </c>
      <c r="F558" s="43">
        <f>SUM(F529,F546)</f>
        <v>0</v>
      </c>
      <c r="G558" s="4"/>
      <c r="H558" s="1"/>
      <c r="I558" s="1"/>
      <c r="J558" s="1"/>
      <c r="K558" s="1"/>
    </row>
    <row r="559" spans="1:11" x14ac:dyDescent="0.2">
      <c r="C559" s="35"/>
      <c r="D559" s="4"/>
      <c r="E559" s="4"/>
      <c r="F559" s="4"/>
      <c r="G559" s="4"/>
      <c r="H559" s="1"/>
      <c r="I559" s="1"/>
      <c r="J559" s="1"/>
      <c r="K559" s="1"/>
    </row>
    <row r="560" spans="1:11" x14ac:dyDescent="0.2">
      <c r="C560" s="35"/>
      <c r="D560" s="4"/>
      <c r="E560" s="4"/>
      <c r="F560" s="4"/>
      <c r="G560" s="4"/>
      <c r="H560" s="1"/>
      <c r="I560" s="1"/>
      <c r="J560" s="1"/>
      <c r="K560" s="1"/>
    </row>
    <row r="561" spans="1:11" s="5" customFormat="1" x14ac:dyDescent="0.2">
      <c r="A561" s="5" t="s">
        <v>3</v>
      </c>
      <c r="B561" s="17" t="s">
        <v>27</v>
      </c>
      <c r="C561" s="7">
        <v>37253</v>
      </c>
      <c r="D561" s="7">
        <v>37254</v>
      </c>
      <c r="E561" s="7">
        <v>37255</v>
      </c>
      <c r="F561" s="7">
        <v>37256</v>
      </c>
      <c r="G561" s="9"/>
      <c r="H561" s="9"/>
    </row>
    <row r="562" spans="1:11" x14ac:dyDescent="0.2">
      <c r="B562" s="5" t="s">
        <v>4</v>
      </c>
      <c r="C562" s="1">
        <v>425</v>
      </c>
      <c r="D562" s="1">
        <v>425</v>
      </c>
      <c r="E562" s="1">
        <v>425</v>
      </c>
      <c r="F562" s="1">
        <v>425</v>
      </c>
      <c r="G562" s="4"/>
      <c r="I562" s="1"/>
      <c r="J562" s="1"/>
      <c r="K562" s="1"/>
    </row>
    <row r="563" spans="1:11" x14ac:dyDescent="0.2">
      <c r="B563" s="8" t="s">
        <v>6</v>
      </c>
      <c r="C563" s="35">
        <v>39.880000000000003</v>
      </c>
      <c r="D563" s="35">
        <v>39.880000000000003</v>
      </c>
      <c r="E563" s="35">
        <v>39.880000000000003</v>
      </c>
      <c r="F563" s="35">
        <v>39.880000000000003</v>
      </c>
      <c r="G563" s="4"/>
      <c r="I563" s="1"/>
      <c r="J563" s="1"/>
      <c r="K563" s="1"/>
    </row>
    <row r="564" spans="1:11" x14ac:dyDescent="0.2">
      <c r="B564" s="5" t="s">
        <v>5</v>
      </c>
      <c r="C564" s="1">
        <v>325</v>
      </c>
      <c r="D564" s="1">
        <v>325</v>
      </c>
      <c r="E564" s="1">
        <v>325</v>
      </c>
      <c r="F564" s="1">
        <v>325</v>
      </c>
      <c r="G564" s="4"/>
      <c r="I564" s="1"/>
      <c r="J564" s="1"/>
      <c r="K564" s="1"/>
    </row>
    <row r="565" spans="1:11" x14ac:dyDescent="0.2">
      <c r="B565" s="8" t="s">
        <v>6</v>
      </c>
      <c r="C565" s="35">
        <v>41.13</v>
      </c>
      <c r="D565" s="35">
        <v>41.13</v>
      </c>
      <c r="E565" s="35">
        <v>41.13</v>
      </c>
      <c r="F565" s="35">
        <v>41.13</v>
      </c>
      <c r="G565" s="4"/>
      <c r="I565" s="1"/>
      <c r="J565" s="1"/>
      <c r="K565" s="1"/>
    </row>
    <row r="566" spans="1:11" x14ac:dyDescent="0.2">
      <c r="B566" s="9" t="s">
        <v>10</v>
      </c>
      <c r="C566" s="4">
        <f>C562-C564</f>
        <v>100</v>
      </c>
      <c r="D566" s="4">
        <f>D562-D564</f>
        <v>100</v>
      </c>
      <c r="E566" s="4">
        <f>E562-E564</f>
        <v>100</v>
      </c>
      <c r="F566" s="4">
        <f>F562-F564</f>
        <v>100</v>
      </c>
      <c r="G566" s="4"/>
      <c r="I566" s="1"/>
      <c r="J566" s="1"/>
      <c r="K566" s="1"/>
    </row>
    <row r="567" spans="1:11" x14ac:dyDescent="0.2">
      <c r="B567" s="2" t="s">
        <v>7</v>
      </c>
      <c r="C567" s="36">
        <v>25.5</v>
      </c>
      <c r="D567" s="36">
        <v>25.5</v>
      </c>
      <c r="E567" s="36">
        <v>25.5</v>
      </c>
      <c r="F567" s="36">
        <v>25.5</v>
      </c>
      <c r="G567" s="4"/>
      <c r="I567" s="1"/>
      <c r="J567" s="1"/>
      <c r="K567" s="1"/>
    </row>
    <row r="568" spans="1:11" x14ac:dyDescent="0.2">
      <c r="B568" s="2"/>
      <c r="C568" s="25"/>
      <c r="D568" s="25"/>
      <c r="E568" s="25"/>
      <c r="F568" s="25"/>
      <c r="G568" s="4"/>
      <c r="I568" s="1"/>
      <c r="J568" s="1"/>
      <c r="K568" s="1"/>
    </row>
    <row r="569" spans="1:11" x14ac:dyDescent="0.2">
      <c r="B569" s="2" t="s">
        <v>9</v>
      </c>
      <c r="C569" s="27">
        <f>(C562*C563)*(-1)</f>
        <v>-16949</v>
      </c>
      <c r="D569" s="27">
        <f>(D562*D563)*(-1)</f>
        <v>-16949</v>
      </c>
      <c r="E569" s="27">
        <f>(E562*E563)*(-1)</f>
        <v>-16949</v>
      </c>
      <c r="F569" s="27">
        <f>(F562*F563)*(-1)</f>
        <v>-16949</v>
      </c>
      <c r="G569" s="4"/>
      <c r="I569" s="1"/>
      <c r="J569" s="1"/>
      <c r="K569" s="1"/>
    </row>
    <row r="570" spans="1:11" x14ac:dyDescent="0.2">
      <c r="B570" s="2" t="s">
        <v>8</v>
      </c>
      <c r="C570" s="28">
        <f>C564*C565</f>
        <v>13367.25</v>
      </c>
      <c r="D570" s="28">
        <f>D564*D565</f>
        <v>13367.25</v>
      </c>
      <c r="E570" s="28">
        <f>E564*E565</f>
        <v>13367.25</v>
      </c>
      <c r="F570" s="28">
        <f>F564*F565</f>
        <v>13367.25</v>
      </c>
      <c r="G570" s="4"/>
      <c r="I570" s="1"/>
      <c r="J570" s="1"/>
      <c r="K570" s="1"/>
    </row>
    <row r="571" spans="1:11" x14ac:dyDescent="0.2">
      <c r="B571" s="9" t="s">
        <v>12</v>
      </c>
      <c r="C571" s="28">
        <f>SUM(C569:C570)</f>
        <v>-3581.75</v>
      </c>
      <c r="D571" s="28">
        <f>SUM(D569:D570)</f>
        <v>-3581.75</v>
      </c>
      <c r="E571" s="28">
        <f>SUM(E569:E570)</f>
        <v>-3581.75</v>
      </c>
      <c r="F571" s="28">
        <f>SUM(F569:F570)</f>
        <v>-3581.75</v>
      </c>
      <c r="G571" s="4"/>
      <c r="I571" s="1"/>
      <c r="J571" s="1"/>
      <c r="K571" s="1"/>
    </row>
    <row r="572" spans="1:11" x14ac:dyDescent="0.2">
      <c r="A572" s="10"/>
      <c r="B572" s="1" t="s">
        <v>13</v>
      </c>
      <c r="C572" s="27">
        <f>C566*C567</f>
        <v>2550</v>
      </c>
      <c r="D572" s="27">
        <f>D566*D567</f>
        <v>2550</v>
      </c>
      <c r="E572" s="27">
        <f>E566*E567</f>
        <v>2550</v>
      </c>
      <c r="F572" s="27">
        <f>F566*F567</f>
        <v>2550</v>
      </c>
      <c r="G572" s="4"/>
      <c r="H572" s="1"/>
      <c r="I572" s="1"/>
      <c r="J572" s="1"/>
      <c r="K572" s="1"/>
    </row>
    <row r="573" spans="1:11" x14ac:dyDescent="0.2">
      <c r="A573" s="11"/>
      <c r="E573" s="1"/>
      <c r="G573" s="4"/>
      <c r="H573" s="1"/>
      <c r="I573" s="1"/>
      <c r="J573" s="1"/>
      <c r="K573" s="1"/>
    </row>
    <row r="574" spans="1:11" s="5" customFormat="1" x14ac:dyDescent="0.2">
      <c r="A574" s="10"/>
      <c r="B574" s="5" t="s">
        <v>11</v>
      </c>
      <c r="C574" s="15">
        <f>SUM(C571:C572)</f>
        <v>-1031.75</v>
      </c>
      <c r="D574" s="15">
        <f>SUM(D571:D572)</f>
        <v>-1031.75</v>
      </c>
      <c r="E574" s="15">
        <f>SUM(E571:E572)</f>
        <v>-1031.75</v>
      </c>
      <c r="F574" s="15">
        <f>SUM(F571:F572)</f>
        <v>-1031.75</v>
      </c>
      <c r="G574" s="9"/>
    </row>
    <row r="575" spans="1:11" x14ac:dyDescent="0.2">
      <c r="A575" s="12"/>
      <c r="B575" s="38" t="s">
        <v>31</v>
      </c>
      <c r="C575" s="15">
        <f>C574*8</f>
        <v>-8254</v>
      </c>
      <c r="D575" s="15">
        <f>D574*8</f>
        <v>-8254</v>
      </c>
      <c r="E575" s="15">
        <f>E574*8</f>
        <v>-8254</v>
      </c>
      <c r="F575" s="15">
        <f>F574*8</f>
        <v>-8254</v>
      </c>
      <c r="G575" s="35">
        <f>SUM(C575:F575)</f>
        <v>-33016</v>
      </c>
      <c r="H575" s="1"/>
      <c r="I575" s="1"/>
      <c r="J575" s="1"/>
      <c r="K575" s="1"/>
    </row>
    <row r="576" spans="1:11" x14ac:dyDescent="0.2">
      <c r="C576" s="35"/>
      <c r="D576" s="4"/>
      <c r="E576" s="4"/>
      <c r="F576" s="4"/>
      <c r="G576" s="4"/>
      <c r="H576" s="1"/>
      <c r="I576" s="1"/>
      <c r="J576" s="1"/>
      <c r="K576" s="1"/>
    </row>
    <row r="577" spans="1:11" x14ac:dyDescent="0.2">
      <c r="C577" s="35"/>
      <c r="D577" s="4"/>
      <c r="E577" s="4"/>
      <c r="F577" s="4"/>
      <c r="G577" s="4"/>
      <c r="H577" s="1"/>
      <c r="I577" s="1"/>
      <c r="J577" s="1"/>
      <c r="K577" s="1"/>
    </row>
    <row r="578" spans="1:11" s="5" customFormat="1" x14ac:dyDescent="0.2">
      <c r="A578" s="5" t="s">
        <v>1</v>
      </c>
      <c r="B578" s="17" t="s">
        <v>27</v>
      </c>
      <c r="C578" s="7">
        <v>37253</v>
      </c>
      <c r="D578" s="7">
        <v>37254</v>
      </c>
      <c r="E578" s="7">
        <v>37255</v>
      </c>
      <c r="F578" s="7">
        <v>37256</v>
      </c>
      <c r="G578" s="9"/>
      <c r="H578" s="9"/>
    </row>
    <row r="579" spans="1:11" x14ac:dyDescent="0.2">
      <c r="B579" s="5" t="s">
        <v>4</v>
      </c>
      <c r="C579" s="1">
        <v>25</v>
      </c>
      <c r="D579" s="1">
        <v>25</v>
      </c>
      <c r="E579" s="1">
        <v>25</v>
      </c>
      <c r="F579" s="1">
        <v>25</v>
      </c>
      <c r="G579" s="4"/>
      <c r="I579" s="1"/>
      <c r="J579" s="1"/>
      <c r="K579" s="1"/>
    </row>
    <row r="580" spans="1:11" x14ac:dyDescent="0.2">
      <c r="B580" s="8" t="s">
        <v>6</v>
      </c>
      <c r="C580" s="35">
        <v>40</v>
      </c>
      <c r="D580" s="35">
        <v>40</v>
      </c>
      <c r="E580" s="35">
        <v>40</v>
      </c>
      <c r="F580" s="35">
        <v>40</v>
      </c>
      <c r="G580" s="4"/>
      <c r="I580" s="1"/>
      <c r="J580" s="1"/>
      <c r="K580" s="1"/>
    </row>
    <row r="581" spans="1:11" x14ac:dyDescent="0.2">
      <c r="B581" s="5" t="s">
        <v>5</v>
      </c>
      <c r="C581" s="1">
        <v>100</v>
      </c>
      <c r="D581" s="1">
        <v>100</v>
      </c>
      <c r="E581" s="1">
        <v>100</v>
      </c>
      <c r="F581" s="1">
        <v>100</v>
      </c>
      <c r="G581" s="4"/>
      <c r="I581" s="1"/>
      <c r="J581" s="1"/>
      <c r="K581" s="1"/>
    </row>
    <row r="582" spans="1:11" x14ac:dyDescent="0.2">
      <c r="B582" s="8" t="s">
        <v>6</v>
      </c>
      <c r="C582" s="35">
        <v>44</v>
      </c>
      <c r="D582" s="35">
        <v>44</v>
      </c>
      <c r="E582" s="35">
        <v>44</v>
      </c>
      <c r="F582" s="35">
        <v>44</v>
      </c>
      <c r="G582" s="4"/>
      <c r="I582" s="1"/>
      <c r="J582" s="1"/>
      <c r="K582" s="1"/>
    </row>
    <row r="583" spans="1:11" x14ac:dyDescent="0.2">
      <c r="B583" s="9" t="s">
        <v>10</v>
      </c>
      <c r="C583" s="4">
        <f>C579-C581</f>
        <v>-75</v>
      </c>
      <c r="D583" s="4">
        <f>D579-D581</f>
        <v>-75</v>
      </c>
      <c r="E583" s="4">
        <f>E579-E581</f>
        <v>-75</v>
      </c>
      <c r="F583" s="4">
        <f>F579-F581</f>
        <v>-75</v>
      </c>
      <c r="G583" s="4"/>
      <c r="I583" s="1"/>
      <c r="J583" s="1"/>
      <c r="K583" s="1"/>
    </row>
    <row r="584" spans="1:11" x14ac:dyDescent="0.2">
      <c r="B584" s="2" t="s">
        <v>7</v>
      </c>
      <c r="C584" s="36">
        <v>25.5</v>
      </c>
      <c r="D584" s="36">
        <v>25.5</v>
      </c>
      <c r="E584" s="36">
        <v>25.5</v>
      </c>
      <c r="F584" s="36">
        <v>25.5</v>
      </c>
      <c r="G584" s="4"/>
      <c r="I584" s="1"/>
      <c r="J584" s="1"/>
      <c r="K584" s="1"/>
    </row>
    <row r="585" spans="1:11" x14ac:dyDescent="0.2">
      <c r="B585" s="2"/>
      <c r="C585" s="25"/>
      <c r="D585" s="36"/>
      <c r="E585" s="26"/>
      <c r="F585" s="26"/>
      <c r="G585" s="4"/>
      <c r="I585" s="1"/>
      <c r="J585" s="1"/>
      <c r="K585" s="1"/>
    </row>
    <row r="586" spans="1:11" x14ac:dyDescent="0.2">
      <c r="B586" s="2" t="s">
        <v>9</v>
      </c>
      <c r="C586" s="27">
        <f>(C579*C580)*(-1)</f>
        <v>-1000</v>
      </c>
      <c r="D586" s="27">
        <f>(D579*D580)*(-1)</f>
        <v>-1000</v>
      </c>
      <c r="E586" s="27">
        <f>(E579*E580)*(-1)</f>
        <v>-1000</v>
      </c>
      <c r="F586" s="27">
        <f>(F579*F580)*(-1)</f>
        <v>-1000</v>
      </c>
      <c r="G586" s="4"/>
      <c r="I586" s="1"/>
      <c r="J586" s="1"/>
      <c r="K586" s="1"/>
    </row>
    <row r="587" spans="1:11" x14ac:dyDescent="0.2">
      <c r="B587" s="2" t="s">
        <v>8</v>
      </c>
      <c r="C587" s="28">
        <f>C581*C582</f>
        <v>4400</v>
      </c>
      <c r="D587" s="28">
        <f>D581*D582</f>
        <v>4400</v>
      </c>
      <c r="E587" s="28">
        <f>E581*E582</f>
        <v>4400</v>
      </c>
      <c r="F587" s="28">
        <f>F581*F582</f>
        <v>4400</v>
      </c>
      <c r="G587" s="4"/>
      <c r="I587" s="1"/>
      <c r="J587" s="1"/>
      <c r="K587" s="1"/>
    </row>
    <row r="588" spans="1:11" x14ac:dyDescent="0.2">
      <c r="B588" s="9" t="s">
        <v>12</v>
      </c>
      <c r="C588" s="28">
        <f>SUM(C586:C587)</f>
        <v>3400</v>
      </c>
      <c r="D588" s="28">
        <f>SUM(D586:D587)</f>
        <v>3400</v>
      </c>
      <c r="E588" s="28">
        <f>SUM(E586:E587)</f>
        <v>3400</v>
      </c>
      <c r="F588" s="28">
        <f>SUM(F586:F587)</f>
        <v>3400</v>
      </c>
      <c r="G588" s="4"/>
      <c r="I588" s="1"/>
      <c r="J588" s="1"/>
      <c r="K588" s="1"/>
    </row>
    <row r="589" spans="1:11" x14ac:dyDescent="0.2">
      <c r="A589" s="10"/>
      <c r="B589" s="1" t="s">
        <v>13</v>
      </c>
      <c r="C589" s="27">
        <f>C583*C584</f>
        <v>-1912.5</v>
      </c>
      <c r="D589" s="27">
        <f>D583*D584</f>
        <v>-1912.5</v>
      </c>
      <c r="E589" s="27">
        <f>E583*E584</f>
        <v>-1912.5</v>
      </c>
      <c r="F589" s="27">
        <f>F583*F584</f>
        <v>-1912.5</v>
      </c>
      <c r="G589" s="4"/>
      <c r="H589" s="1"/>
      <c r="I589" s="1"/>
      <c r="J589" s="1"/>
      <c r="K589" s="1"/>
    </row>
    <row r="590" spans="1:11" x14ac:dyDescent="0.2">
      <c r="A590" s="11"/>
      <c r="C590" s="36"/>
      <c r="D590" s="26"/>
      <c r="E590" s="26"/>
      <c r="F590" s="26"/>
      <c r="G590" s="4"/>
      <c r="H590" s="1"/>
      <c r="I590" s="1"/>
      <c r="J590" s="1"/>
      <c r="K590" s="1"/>
    </row>
    <row r="591" spans="1:11" s="5" customFormat="1" x14ac:dyDescent="0.2">
      <c r="A591" s="10"/>
      <c r="B591" s="5" t="s">
        <v>11</v>
      </c>
      <c r="C591" s="34">
        <f>SUM(C588:C589)</f>
        <v>1487.5</v>
      </c>
      <c r="D591" s="34">
        <f>SUM(D588:D589)</f>
        <v>1487.5</v>
      </c>
      <c r="E591" s="34">
        <f>SUM(E588:E589)</f>
        <v>1487.5</v>
      </c>
      <c r="F591" s="34">
        <f>SUM(F588:F589)</f>
        <v>1487.5</v>
      </c>
      <c r="G591" s="9"/>
    </row>
    <row r="592" spans="1:11" x14ac:dyDescent="0.2">
      <c r="A592" s="12"/>
      <c r="B592" s="38" t="s">
        <v>31</v>
      </c>
      <c r="C592" s="34">
        <f>C591*8</f>
        <v>11900</v>
      </c>
      <c r="D592" s="34">
        <f>D591*8</f>
        <v>11900</v>
      </c>
      <c r="E592" s="34">
        <f>E591*8</f>
        <v>11900</v>
      </c>
      <c r="F592" s="34">
        <f>F591*8</f>
        <v>11900</v>
      </c>
      <c r="G592" s="35">
        <f>SUM(C592:F592)</f>
        <v>47600</v>
      </c>
      <c r="H592" s="1"/>
      <c r="I592" s="1"/>
      <c r="J592" s="1"/>
      <c r="K592" s="1"/>
    </row>
    <row r="593" spans="1:11" x14ac:dyDescent="0.2">
      <c r="C593" s="35"/>
      <c r="D593" s="4"/>
      <c r="E593" s="4"/>
      <c r="F593" s="4"/>
      <c r="G593" s="4"/>
      <c r="H593" s="1"/>
      <c r="I593" s="1"/>
      <c r="J593" s="1"/>
      <c r="K593" s="1"/>
    </row>
    <row r="594" spans="1:11" x14ac:dyDescent="0.2">
      <c r="C594" s="35"/>
      <c r="D594" s="4"/>
      <c r="E594" s="4"/>
      <c r="F594" s="4"/>
      <c r="G594" s="4"/>
      <c r="H594" s="1"/>
      <c r="I594" s="1"/>
      <c r="J594" s="1"/>
      <c r="K594" s="1"/>
    </row>
    <row r="595" spans="1:11" x14ac:dyDescent="0.2">
      <c r="B595" s="5" t="s">
        <v>59</v>
      </c>
      <c r="C595" s="43">
        <f>SUM(C566,C583)</f>
        <v>25</v>
      </c>
      <c r="D595" s="43">
        <f>SUM(D566,D583)</f>
        <v>25</v>
      </c>
      <c r="E595" s="43">
        <f>SUM(E566,E583)</f>
        <v>25</v>
      </c>
      <c r="F595" s="43">
        <f>SUM(F566,F583)</f>
        <v>25</v>
      </c>
      <c r="G595" s="4"/>
      <c r="H595" s="1"/>
      <c r="I595" s="1"/>
      <c r="J595" s="1"/>
      <c r="K595" s="1"/>
    </row>
    <row r="596" spans="1:11" x14ac:dyDescent="0.2">
      <c r="C596" s="35"/>
      <c r="D596" s="4"/>
      <c r="E596" s="4"/>
      <c r="F596" s="4"/>
      <c r="G596" s="4"/>
      <c r="H596" s="1"/>
      <c r="I596" s="1"/>
      <c r="J596" s="1"/>
      <c r="K596" s="1"/>
    </row>
    <row r="597" spans="1:11" x14ac:dyDescent="0.2">
      <c r="C597" s="35"/>
      <c r="D597" s="4"/>
      <c r="E597" s="4"/>
      <c r="F597" s="4"/>
      <c r="G597" s="4"/>
      <c r="H597" s="1"/>
      <c r="I597" s="1"/>
      <c r="J597" s="1"/>
      <c r="K597" s="1"/>
    </row>
    <row r="598" spans="1:11" x14ac:dyDescent="0.2">
      <c r="A598" s="5" t="s">
        <v>36</v>
      </c>
      <c r="B598" s="17" t="s">
        <v>43</v>
      </c>
      <c r="C598" s="7">
        <v>37253</v>
      </c>
      <c r="D598" s="7">
        <v>37254</v>
      </c>
      <c r="E598" s="7">
        <v>37255</v>
      </c>
      <c r="F598" s="7">
        <v>37256</v>
      </c>
      <c r="G598" s="9"/>
      <c r="H598" s="1"/>
      <c r="I598" s="1"/>
      <c r="J598" s="1"/>
      <c r="K598" s="1"/>
    </row>
    <row r="599" spans="1:11" x14ac:dyDescent="0.2">
      <c r="B599" s="5" t="s">
        <v>4</v>
      </c>
      <c r="C599" s="1">
        <v>0</v>
      </c>
      <c r="D599" s="1">
        <v>0</v>
      </c>
      <c r="E599" s="1">
        <v>0</v>
      </c>
      <c r="F599" s="1">
        <v>0</v>
      </c>
      <c r="G599" s="4"/>
      <c r="H599" s="1"/>
      <c r="I599" s="1"/>
      <c r="J599" s="1"/>
      <c r="K599" s="1"/>
    </row>
    <row r="600" spans="1:11" x14ac:dyDescent="0.2">
      <c r="B600" s="8" t="s">
        <v>6</v>
      </c>
      <c r="C600" s="35">
        <v>0</v>
      </c>
      <c r="D600" s="35">
        <v>0</v>
      </c>
      <c r="E600" s="35">
        <v>0</v>
      </c>
      <c r="F600" s="35">
        <v>0</v>
      </c>
      <c r="G600" s="4"/>
      <c r="H600" s="1"/>
      <c r="I600" s="1"/>
      <c r="J600" s="1"/>
      <c r="K600" s="1"/>
    </row>
    <row r="601" spans="1:11" x14ac:dyDescent="0.2">
      <c r="B601" s="5" t="s">
        <v>5</v>
      </c>
      <c r="C601" s="1">
        <v>50</v>
      </c>
      <c r="D601" s="1">
        <v>50</v>
      </c>
      <c r="E601" s="1">
        <v>50</v>
      </c>
      <c r="F601" s="1">
        <v>50</v>
      </c>
      <c r="G601" s="4"/>
      <c r="H601" s="1"/>
      <c r="I601" s="1"/>
      <c r="J601" s="1"/>
      <c r="K601" s="1"/>
    </row>
    <row r="602" spans="1:11" x14ac:dyDescent="0.2">
      <c r="B602" s="8" t="s">
        <v>6</v>
      </c>
      <c r="C602" s="35">
        <v>17</v>
      </c>
      <c r="D602" s="35">
        <v>17</v>
      </c>
      <c r="E602" s="35">
        <v>17</v>
      </c>
      <c r="F602" s="35">
        <v>17</v>
      </c>
      <c r="G602" s="4"/>
      <c r="H602" s="1"/>
      <c r="I602" s="1"/>
      <c r="J602" s="1"/>
      <c r="K602" s="1"/>
    </row>
    <row r="603" spans="1:11" x14ac:dyDescent="0.2">
      <c r="B603" s="9" t="s">
        <v>10</v>
      </c>
      <c r="C603" s="4">
        <f>C599-C601</f>
        <v>-50</v>
      </c>
      <c r="D603" s="4">
        <f>D599-D601</f>
        <v>-50</v>
      </c>
      <c r="E603" s="4">
        <f>E599-E601</f>
        <v>-50</v>
      </c>
      <c r="F603" s="4">
        <f>F599-F601</f>
        <v>-50</v>
      </c>
      <c r="G603" s="4"/>
      <c r="H603" s="1"/>
      <c r="I603" s="1"/>
      <c r="J603" s="1"/>
      <c r="K603" s="1"/>
    </row>
    <row r="604" spans="1:11" x14ac:dyDescent="0.2">
      <c r="B604" s="2" t="s">
        <v>7</v>
      </c>
      <c r="C604" s="36">
        <v>18</v>
      </c>
      <c r="D604" s="36">
        <v>18</v>
      </c>
      <c r="E604" s="36">
        <v>18</v>
      </c>
      <c r="F604" s="36">
        <v>18</v>
      </c>
      <c r="G604" s="4"/>
      <c r="H604" s="1"/>
      <c r="I604" s="1"/>
      <c r="J604" s="1"/>
      <c r="K604" s="1"/>
    </row>
    <row r="605" spans="1:11" x14ac:dyDescent="0.2">
      <c r="B605" s="2"/>
      <c r="C605" s="25"/>
      <c r="D605" s="36"/>
      <c r="E605" s="26"/>
      <c r="F605" s="26"/>
      <c r="G605" s="4"/>
      <c r="H605" s="1"/>
      <c r="I605" s="1"/>
      <c r="J605" s="1"/>
      <c r="K605" s="1"/>
    </row>
    <row r="606" spans="1:11" x14ac:dyDescent="0.2">
      <c r="B606" s="2" t="s">
        <v>9</v>
      </c>
      <c r="C606" s="27">
        <f>(C599*C600)*(-1)</f>
        <v>0</v>
      </c>
      <c r="D606" s="27">
        <f>(D599*D600)*(-1)</f>
        <v>0</v>
      </c>
      <c r="E606" s="27">
        <f>(E599*E600)*(-1)</f>
        <v>0</v>
      </c>
      <c r="F606" s="27">
        <f>(F599*F600)*(-1)</f>
        <v>0</v>
      </c>
      <c r="G606" s="4"/>
      <c r="H606" s="1"/>
      <c r="I606" s="1"/>
      <c r="J606" s="1"/>
      <c r="K606" s="1"/>
    </row>
    <row r="607" spans="1:11" x14ac:dyDescent="0.2">
      <c r="B607" s="2" t="s">
        <v>8</v>
      </c>
      <c r="C607" s="28">
        <f>C601*C602</f>
        <v>850</v>
      </c>
      <c r="D607" s="28">
        <f>D601*D602</f>
        <v>850</v>
      </c>
      <c r="E607" s="28">
        <f>E601*E602</f>
        <v>850</v>
      </c>
      <c r="F607" s="28">
        <f>F601*F602</f>
        <v>850</v>
      </c>
      <c r="G607" s="4"/>
      <c r="H607" s="1"/>
      <c r="I607" s="1"/>
      <c r="J607" s="1"/>
      <c r="K607" s="1"/>
    </row>
    <row r="608" spans="1:11" x14ac:dyDescent="0.2">
      <c r="B608" s="9" t="s">
        <v>12</v>
      </c>
      <c r="C608" s="28">
        <f>SUM(C606:C607)</f>
        <v>850</v>
      </c>
      <c r="D608" s="28">
        <f>SUM(D606:D607)</f>
        <v>850</v>
      </c>
      <c r="E608" s="28">
        <f>SUM(E606:E607)</f>
        <v>850</v>
      </c>
      <c r="F608" s="28">
        <f>SUM(F606:F607)</f>
        <v>850</v>
      </c>
      <c r="G608" s="4"/>
      <c r="H608" s="1"/>
      <c r="I608" s="1"/>
      <c r="J608" s="1"/>
      <c r="K608" s="1"/>
    </row>
    <row r="609" spans="1:11" x14ac:dyDescent="0.2">
      <c r="B609" s="1" t="s">
        <v>13</v>
      </c>
      <c r="C609" s="27">
        <f>C603*C604</f>
        <v>-900</v>
      </c>
      <c r="D609" s="27">
        <f>D603*D604</f>
        <v>-900</v>
      </c>
      <c r="E609" s="27">
        <f>E603*E604</f>
        <v>-900</v>
      </c>
      <c r="F609" s="27">
        <f>F603*F604</f>
        <v>-900</v>
      </c>
      <c r="G609" s="4"/>
      <c r="H609" s="1"/>
      <c r="I609" s="1"/>
      <c r="J609" s="1"/>
      <c r="K609" s="1"/>
    </row>
    <row r="610" spans="1:11" x14ac:dyDescent="0.2">
      <c r="C610" s="36"/>
      <c r="D610" s="26"/>
      <c r="E610" s="26"/>
      <c r="F610" s="26"/>
      <c r="G610" s="4"/>
      <c r="H610" s="1"/>
      <c r="I610" s="1"/>
      <c r="J610" s="1"/>
      <c r="K610" s="1"/>
    </row>
    <row r="611" spans="1:11" x14ac:dyDescent="0.2">
      <c r="B611" s="5" t="s">
        <v>11</v>
      </c>
      <c r="C611" s="34">
        <f>SUM(C608:C609)</f>
        <v>-50</v>
      </c>
      <c r="D611" s="34">
        <f>SUM(D608:D609)</f>
        <v>-50</v>
      </c>
      <c r="E611" s="34">
        <f>SUM(E608:E609)</f>
        <v>-50</v>
      </c>
      <c r="F611" s="34">
        <f>SUM(F608:F609)</f>
        <v>-50</v>
      </c>
      <c r="G611" s="9"/>
      <c r="H611" s="1"/>
      <c r="I611" s="1"/>
      <c r="J611" s="1"/>
      <c r="K611" s="1"/>
    </row>
    <row r="612" spans="1:11" x14ac:dyDescent="0.2">
      <c r="B612" s="38" t="s">
        <v>31</v>
      </c>
      <c r="C612" s="34">
        <f>C611*8</f>
        <v>-400</v>
      </c>
      <c r="D612" s="34">
        <f>D611*8</f>
        <v>-400</v>
      </c>
      <c r="E612" s="34">
        <f>E611*8</f>
        <v>-400</v>
      </c>
      <c r="F612" s="34">
        <f>F611*8</f>
        <v>-400</v>
      </c>
      <c r="G612" s="35">
        <f>SUM(C612:F612)</f>
        <v>-1600</v>
      </c>
      <c r="H612" s="1"/>
      <c r="I612" s="1"/>
      <c r="J612" s="1"/>
      <c r="K612" s="1"/>
    </row>
    <row r="613" spans="1:11" x14ac:dyDescent="0.2">
      <c r="C613" s="35"/>
      <c r="D613" s="4"/>
      <c r="E613" s="4"/>
      <c r="F613" s="4"/>
      <c r="G613" s="4"/>
      <c r="H613" s="1"/>
      <c r="I613" s="1"/>
      <c r="J613" s="1"/>
      <c r="K613" s="1"/>
    </row>
    <row r="614" spans="1:11" x14ac:dyDescent="0.2">
      <c r="C614" s="35"/>
      <c r="D614" s="4"/>
      <c r="E614" s="4"/>
      <c r="F614" s="4"/>
      <c r="G614" s="4"/>
      <c r="H614" s="1"/>
      <c r="I614" s="1"/>
      <c r="J614" s="1"/>
      <c r="K614" s="1"/>
    </row>
    <row r="615" spans="1:11" x14ac:dyDescent="0.2">
      <c r="C615" s="35"/>
      <c r="D615" s="4"/>
      <c r="E615" s="4"/>
      <c r="F615" s="4"/>
      <c r="G615" s="4"/>
      <c r="H615" s="1"/>
      <c r="I615" s="1"/>
      <c r="J615" s="1"/>
      <c r="K615" s="1"/>
    </row>
    <row r="616" spans="1:11" x14ac:dyDescent="0.2">
      <c r="B616" s="5" t="s">
        <v>60</v>
      </c>
      <c r="C616" s="43">
        <f>SUM(C603)</f>
        <v>-50</v>
      </c>
      <c r="D616" s="43">
        <f>SUM(D603)</f>
        <v>-50</v>
      </c>
      <c r="E616" s="43">
        <f>SUM(E603)</f>
        <v>-50</v>
      </c>
      <c r="F616" s="43">
        <f>SUM(F603)</f>
        <v>-50</v>
      </c>
      <c r="G616" s="4"/>
      <c r="H616" s="1"/>
      <c r="I616" s="1"/>
      <c r="J616" s="1"/>
      <c r="K616" s="1"/>
    </row>
    <row r="617" spans="1:11" x14ac:dyDescent="0.2">
      <c r="C617" s="35"/>
      <c r="D617" s="4"/>
      <c r="E617" s="4"/>
      <c r="F617" s="4"/>
      <c r="G617" s="4"/>
      <c r="H617" s="1"/>
      <c r="I617" s="1"/>
      <c r="J617" s="1"/>
      <c r="K617" s="1"/>
    </row>
    <row r="618" spans="1:11" s="5" customFormat="1" x14ac:dyDescent="0.2">
      <c r="A618" s="5" t="s">
        <v>48</v>
      </c>
      <c r="B618" s="17" t="s">
        <v>49</v>
      </c>
      <c r="C618" s="7">
        <v>37253</v>
      </c>
      <c r="D618" s="7">
        <v>37254</v>
      </c>
      <c r="E618" s="7">
        <v>37255</v>
      </c>
      <c r="F618" s="7">
        <v>37256</v>
      </c>
      <c r="G618" s="9"/>
      <c r="H618" s="9"/>
    </row>
    <row r="619" spans="1:11" x14ac:dyDescent="0.2">
      <c r="B619" s="5" t="s">
        <v>4</v>
      </c>
      <c r="C619" s="1">
        <v>50</v>
      </c>
      <c r="D619" s="1">
        <v>50</v>
      </c>
      <c r="E619" s="1">
        <v>50</v>
      </c>
      <c r="F619" s="1">
        <v>50</v>
      </c>
      <c r="G619" s="4"/>
      <c r="I619" s="1"/>
      <c r="J619" s="1"/>
      <c r="K619" s="1"/>
    </row>
    <row r="620" spans="1:11" x14ac:dyDescent="0.2">
      <c r="B620" s="8" t="s">
        <v>6</v>
      </c>
      <c r="C620" s="35">
        <v>15.25</v>
      </c>
      <c r="D620" s="35">
        <v>15.25</v>
      </c>
      <c r="E620" s="35">
        <v>15.25</v>
      </c>
      <c r="F620" s="35">
        <v>15.25</v>
      </c>
      <c r="G620" s="4"/>
      <c r="I620" s="1"/>
      <c r="J620" s="1"/>
      <c r="K620" s="1"/>
    </row>
    <row r="621" spans="1:11" x14ac:dyDescent="0.2">
      <c r="B621" s="5" t="s">
        <v>5</v>
      </c>
      <c r="C621" s="1">
        <v>0</v>
      </c>
      <c r="D621" s="1">
        <v>0</v>
      </c>
      <c r="E621" s="1">
        <v>0</v>
      </c>
      <c r="F621" s="1">
        <v>0</v>
      </c>
      <c r="G621" s="4"/>
      <c r="I621" s="1"/>
      <c r="J621" s="1"/>
      <c r="K621" s="1"/>
    </row>
    <row r="622" spans="1:11" x14ac:dyDescent="0.2">
      <c r="B622" s="8" t="s">
        <v>6</v>
      </c>
      <c r="C622" s="35">
        <v>0</v>
      </c>
      <c r="D622" s="35">
        <v>0</v>
      </c>
      <c r="E622" s="35">
        <v>0</v>
      </c>
      <c r="F622" s="35">
        <v>0</v>
      </c>
      <c r="G622" s="4"/>
      <c r="I622" s="1"/>
      <c r="J622" s="1"/>
      <c r="K622" s="1"/>
    </row>
    <row r="623" spans="1:11" x14ac:dyDescent="0.2">
      <c r="B623" s="9" t="s">
        <v>10</v>
      </c>
      <c r="C623" s="4">
        <f>C619-C621</f>
        <v>50</v>
      </c>
      <c r="D623" s="4">
        <f>D619-D621</f>
        <v>50</v>
      </c>
      <c r="E623" s="4">
        <f>E619-E621</f>
        <v>50</v>
      </c>
      <c r="F623" s="4">
        <f>F619-F621</f>
        <v>50</v>
      </c>
      <c r="G623" s="4"/>
      <c r="I623" s="1"/>
      <c r="J623" s="1"/>
      <c r="K623" s="1"/>
    </row>
    <row r="624" spans="1:11" x14ac:dyDescent="0.2">
      <c r="B624" s="2" t="s">
        <v>7</v>
      </c>
      <c r="C624" s="36">
        <v>18</v>
      </c>
      <c r="D624" s="36">
        <v>18</v>
      </c>
      <c r="E624" s="36">
        <v>18</v>
      </c>
      <c r="F624" s="36">
        <v>18</v>
      </c>
      <c r="G624" s="4"/>
      <c r="I624" s="1"/>
      <c r="J624" s="1"/>
      <c r="K624" s="1"/>
    </row>
    <row r="625" spans="1:11" x14ac:dyDescent="0.2">
      <c r="B625" s="2"/>
      <c r="D625" s="25"/>
      <c r="E625" s="25"/>
      <c r="G625" s="4"/>
      <c r="I625" s="1"/>
      <c r="J625" s="1"/>
      <c r="K625" s="1"/>
    </row>
    <row r="626" spans="1:11" x14ac:dyDescent="0.2">
      <c r="B626" s="2" t="s">
        <v>9</v>
      </c>
      <c r="C626" s="16">
        <f>(C619*C620)*(-1)</f>
        <v>-762.5</v>
      </c>
      <c r="D626" s="27">
        <f>(D619*D620)*(-1)</f>
        <v>-762.5</v>
      </c>
      <c r="E626" s="27">
        <f>(E619*E620)*(-1)</f>
        <v>-762.5</v>
      </c>
      <c r="F626" s="16">
        <f>(F619*F620)*(-1)</f>
        <v>-762.5</v>
      </c>
      <c r="G626" s="4"/>
      <c r="I626" s="1"/>
      <c r="J626" s="1"/>
      <c r="K626" s="1"/>
    </row>
    <row r="627" spans="1:11" x14ac:dyDescent="0.2">
      <c r="B627" s="2" t="s">
        <v>8</v>
      </c>
      <c r="C627" s="14">
        <f>C621*C622</f>
        <v>0</v>
      </c>
      <c r="D627" s="28">
        <f>D621*D622</f>
        <v>0</v>
      </c>
      <c r="E627" s="28">
        <f>E621*E622</f>
        <v>0</v>
      </c>
      <c r="F627" s="14">
        <f>F621*F622</f>
        <v>0</v>
      </c>
      <c r="G627" s="4"/>
      <c r="I627" s="1"/>
      <c r="J627" s="1"/>
      <c r="K627" s="1"/>
    </row>
    <row r="628" spans="1:11" x14ac:dyDescent="0.2">
      <c r="B628" s="9" t="s">
        <v>12</v>
      </c>
      <c r="C628" s="14">
        <f>SUM(C626:C627)</f>
        <v>-762.5</v>
      </c>
      <c r="D628" s="28">
        <f>SUM(D626:D627)</f>
        <v>-762.5</v>
      </c>
      <c r="E628" s="28">
        <f>SUM(E626:E627)</f>
        <v>-762.5</v>
      </c>
      <c r="F628" s="14">
        <f>SUM(F626:F627)</f>
        <v>-762.5</v>
      </c>
      <c r="G628" s="4"/>
      <c r="I628" s="1"/>
      <c r="J628" s="1"/>
      <c r="K628" s="1"/>
    </row>
    <row r="629" spans="1:11" x14ac:dyDescent="0.2">
      <c r="A629" s="10"/>
      <c r="B629" s="1" t="s">
        <v>13</v>
      </c>
      <c r="C629" s="16">
        <f>C623*C624</f>
        <v>900</v>
      </c>
      <c r="D629" s="27">
        <f>D623*D624</f>
        <v>900</v>
      </c>
      <c r="E629" s="27">
        <f>E623*E624</f>
        <v>900</v>
      </c>
      <c r="F629" s="16">
        <f>F623*F624</f>
        <v>900</v>
      </c>
      <c r="G629" s="4"/>
      <c r="H629" s="1"/>
      <c r="I629" s="1"/>
      <c r="J629" s="1"/>
      <c r="K629" s="1"/>
    </row>
    <row r="630" spans="1:11" x14ac:dyDescent="0.2">
      <c r="A630" s="11"/>
      <c r="E630" s="1"/>
      <c r="G630" s="4"/>
      <c r="H630" s="1"/>
      <c r="I630" s="1"/>
      <c r="J630" s="1"/>
      <c r="K630" s="1"/>
    </row>
    <row r="631" spans="1:11" s="5" customFormat="1" x14ac:dyDescent="0.2">
      <c r="A631" s="10"/>
      <c r="B631" s="5" t="s">
        <v>11</v>
      </c>
      <c r="C631" s="15">
        <f>SUM(C628:C629)</f>
        <v>137.5</v>
      </c>
      <c r="D631" s="15">
        <f>SUM(D628:D629)</f>
        <v>137.5</v>
      </c>
      <c r="E631" s="15">
        <f>SUM(E628:E629)</f>
        <v>137.5</v>
      </c>
      <c r="F631" s="15">
        <f>SUM(F628:F629)</f>
        <v>137.5</v>
      </c>
      <c r="G631" s="9"/>
    </row>
    <row r="632" spans="1:11" x14ac:dyDescent="0.2">
      <c r="A632" s="12"/>
      <c r="B632" s="5" t="s">
        <v>14</v>
      </c>
      <c r="C632" s="15">
        <f>C631*8</f>
        <v>1100</v>
      </c>
      <c r="D632" s="15">
        <f>D631*8</f>
        <v>1100</v>
      </c>
      <c r="E632" s="15">
        <f>E631*8</f>
        <v>1100</v>
      </c>
      <c r="F632" s="15">
        <f>F631*8</f>
        <v>1100</v>
      </c>
      <c r="G632" s="35">
        <f>SUM(C632:F632)</f>
        <v>4400</v>
      </c>
      <c r="H632" s="1"/>
      <c r="I632" s="1"/>
      <c r="J632" s="1"/>
      <c r="K632" s="1"/>
    </row>
    <row r="636" spans="1:11" x14ac:dyDescent="0.2">
      <c r="B636" s="5" t="s">
        <v>61</v>
      </c>
      <c r="C636" s="43">
        <f>SUM(C623)</f>
        <v>50</v>
      </c>
      <c r="D636" s="43">
        <f>SUM(D623)</f>
        <v>50</v>
      </c>
      <c r="E636" s="43">
        <f>SUM(E623)</f>
        <v>50</v>
      </c>
      <c r="F636" s="43">
        <f>SUM(F623)</f>
        <v>50</v>
      </c>
    </row>
  </sheetData>
  <mergeCells count="2">
    <mergeCell ref="A2:F2"/>
    <mergeCell ref="A485:F485"/>
  </mergeCells>
  <phoneticPr fontId="0" type="noConversion"/>
  <conditionalFormatting sqref="G1:G1048576">
    <cfRule type="cellIs" dxfId="0" priority="1" stopIfTrue="1" operator="lessThan">
      <formula>0</formula>
    </cfRule>
  </conditionalFormatting>
  <pageMargins left="0.75" right="0.75" top="1" bottom="1" header="0.5" footer="0.5"/>
  <pageSetup scale="48" fitToHeight="6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604"/>
  <sheetViews>
    <sheetView zoomScale="80" workbookViewId="0">
      <selection activeCell="D37" sqref="D37:D38"/>
    </sheetView>
  </sheetViews>
  <sheetFormatPr defaultRowHeight="12.75" x14ac:dyDescent="0.2"/>
  <cols>
    <col min="1" max="1" width="9.42578125" style="5" bestFit="1" customWidth="1"/>
    <col min="2" max="2" width="31" style="1" bestFit="1" customWidth="1"/>
    <col min="3" max="3" width="13.42578125" style="1" bestFit="1" customWidth="1"/>
    <col min="4" max="4" width="13" style="1" bestFit="1" customWidth="1"/>
    <col min="5" max="5" width="13.42578125" style="35" bestFit="1" customWidth="1"/>
    <col min="6" max="6" width="13.42578125" style="1" bestFit="1" customWidth="1"/>
    <col min="7" max="7" width="13.42578125" style="35" bestFit="1" customWidth="1"/>
    <col min="8" max="9" width="13" style="4" bestFit="1" customWidth="1"/>
    <col min="10" max="10" width="13.42578125" style="4" bestFit="1" customWidth="1"/>
    <col min="11" max="11" width="15.140625" style="4" bestFit="1" customWidth="1"/>
    <col min="12" max="12" width="11.7109375" style="1" bestFit="1" customWidth="1"/>
    <col min="13" max="13" width="10.5703125" style="1" bestFit="1" customWidth="1"/>
    <col min="14" max="16384" width="9.140625" style="1"/>
  </cols>
  <sheetData>
    <row r="1" spans="1:12" ht="13.5" thickBot="1" x14ac:dyDescent="0.25">
      <c r="K1" s="35"/>
    </row>
    <row r="2" spans="1:12" ht="20.25" thickBot="1" x14ac:dyDescent="0.35">
      <c r="A2" s="63" t="s">
        <v>29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2" x14ac:dyDescent="0.2">
      <c r="K3" s="35"/>
    </row>
    <row r="4" spans="1:12" s="5" customFormat="1" x14ac:dyDescent="0.2">
      <c r="A4" s="5" t="s">
        <v>0</v>
      </c>
      <c r="B4" s="17" t="s">
        <v>17</v>
      </c>
      <c r="C4" s="7">
        <v>37249</v>
      </c>
      <c r="D4" s="7">
        <v>37250</v>
      </c>
      <c r="E4" s="7">
        <v>37251</v>
      </c>
      <c r="F4" s="7">
        <v>37252</v>
      </c>
      <c r="G4" s="7">
        <v>37253</v>
      </c>
      <c r="H4" s="7">
        <v>37254</v>
      </c>
      <c r="I4" s="7">
        <v>37255</v>
      </c>
      <c r="J4" s="7">
        <v>37256</v>
      </c>
      <c r="K4" s="9"/>
      <c r="L4" s="9"/>
    </row>
    <row r="5" spans="1:12" x14ac:dyDescent="0.2">
      <c r="B5" s="5" t="s">
        <v>4</v>
      </c>
      <c r="C5" s="1">
        <v>1050</v>
      </c>
      <c r="D5" s="1">
        <v>50</v>
      </c>
      <c r="E5" s="1">
        <v>1050</v>
      </c>
      <c r="F5" s="1">
        <v>1050</v>
      </c>
      <c r="G5" s="1">
        <v>1050</v>
      </c>
      <c r="H5" s="1">
        <v>50</v>
      </c>
      <c r="I5" s="1">
        <v>50</v>
      </c>
      <c r="J5" s="1">
        <v>1050</v>
      </c>
      <c r="L5" s="4"/>
    </row>
    <row r="6" spans="1:12" x14ac:dyDescent="0.2">
      <c r="B6" s="8" t="s">
        <v>6</v>
      </c>
      <c r="C6" s="35">
        <v>36.450000000000003</v>
      </c>
      <c r="D6" s="35">
        <v>22</v>
      </c>
      <c r="E6" s="35">
        <v>36.450000000000003</v>
      </c>
      <c r="F6" s="35">
        <v>36.450000000000003</v>
      </c>
      <c r="G6" s="35">
        <v>36.450000000000003</v>
      </c>
      <c r="H6" s="35">
        <v>22</v>
      </c>
      <c r="I6" s="35">
        <v>22</v>
      </c>
      <c r="J6" s="35">
        <v>36.450000000000003</v>
      </c>
      <c r="L6" s="4"/>
    </row>
    <row r="7" spans="1:12" x14ac:dyDescent="0.2">
      <c r="B7" s="5" t="s">
        <v>5</v>
      </c>
      <c r="C7" s="1">
        <v>2250</v>
      </c>
      <c r="D7" s="1">
        <v>150</v>
      </c>
      <c r="E7" s="1">
        <v>2250</v>
      </c>
      <c r="F7" s="1">
        <v>2250</v>
      </c>
      <c r="G7" s="1">
        <v>2250</v>
      </c>
      <c r="H7" s="1">
        <v>150</v>
      </c>
      <c r="I7" s="1">
        <v>150</v>
      </c>
      <c r="J7" s="1">
        <v>2250</v>
      </c>
      <c r="L7" s="4"/>
    </row>
    <row r="8" spans="1:12" x14ac:dyDescent="0.2">
      <c r="B8" s="8" t="s">
        <v>6</v>
      </c>
      <c r="C8" s="35">
        <v>33.78</v>
      </c>
      <c r="D8" s="35">
        <v>21.25</v>
      </c>
      <c r="E8" s="35">
        <v>33.78</v>
      </c>
      <c r="F8" s="35">
        <v>33.78</v>
      </c>
      <c r="G8" s="35">
        <v>33.78</v>
      </c>
      <c r="H8" s="35">
        <v>21.25</v>
      </c>
      <c r="I8" s="35">
        <v>21.25</v>
      </c>
      <c r="J8" s="35">
        <v>33.78</v>
      </c>
      <c r="L8" s="4"/>
    </row>
    <row r="9" spans="1:12" x14ac:dyDescent="0.2">
      <c r="B9" s="9" t="s">
        <v>10</v>
      </c>
      <c r="C9" s="4">
        <f t="shared" ref="C9:J9" si="0">C5-C7</f>
        <v>-1200</v>
      </c>
      <c r="D9" s="4">
        <f t="shared" si="0"/>
        <v>-100</v>
      </c>
      <c r="E9" s="4">
        <f t="shared" si="0"/>
        <v>-1200</v>
      </c>
      <c r="F9" s="4">
        <f t="shared" si="0"/>
        <v>-1200</v>
      </c>
      <c r="G9" s="4">
        <f t="shared" si="0"/>
        <v>-1200</v>
      </c>
      <c r="H9" s="4">
        <f t="shared" si="0"/>
        <v>-100</v>
      </c>
      <c r="I9" s="4">
        <f t="shared" si="0"/>
        <v>-100</v>
      </c>
      <c r="J9" s="4">
        <f t="shared" si="0"/>
        <v>-1200</v>
      </c>
      <c r="L9" s="4"/>
    </row>
    <row r="10" spans="1:12" x14ac:dyDescent="0.2">
      <c r="B10" s="2" t="s">
        <v>7</v>
      </c>
      <c r="C10" s="36">
        <v>25.75</v>
      </c>
      <c r="D10" s="36">
        <v>20</v>
      </c>
      <c r="E10" s="36">
        <v>25.75</v>
      </c>
      <c r="F10" s="36">
        <v>25.75</v>
      </c>
      <c r="G10" s="36">
        <v>25.75</v>
      </c>
      <c r="H10" s="36">
        <v>20</v>
      </c>
      <c r="I10" s="36">
        <v>20</v>
      </c>
      <c r="J10" s="36">
        <v>25.75</v>
      </c>
      <c r="L10" s="4"/>
    </row>
    <row r="11" spans="1:12" x14ac:dyDescent="0.2">
      <c r="B11" s="2"/>
      <c r="C11" s="14"/>
      <c r="E11" s="1"/>
      <c r="F11" s="35"/>
      <c r="G11" s="1"/>
      <c r="H11" s="35"/>
      <c r="L11" s="4"/>
    </row>
    <row r="12" spans="1:12" x14ac:dyDescent="0.2">
      <c r="B12" s="2" t="s">
        <v>9</v>
      </c>
      <c r="C12" s="16">
        <f t="shared" ref="C12:J12" si="1">(C5*C6)*(-1)</f>
        <v>-38272.5</v>
      </c>
      <c r="D12" s="16">
        <f t="shared" si="1"/>
        <v>-1100</v>
      </c>
      <c r="E12" s="16">
        <f t="shared" si="1"/>
        <v>-38272.5</v>
      </c>
      <c r="F12" s="16">
        <f t="shared" si="1"/>
        <v>-38272.5</v>
      </c>
      <c r="G12" s="16">
        <f t="shared" si="1"/>
        <v>-38272.5</v>
      </c>
      <c r="H12" s="16">
        <f t="shared" si="1"/>
        <v>-1100</v>
      </c>
      <c r="I12" s="16">
        <f t="shared" si="1"/>
        <v>-1100</v>
      </c>
      <c r="J12" s="16">
        <f t="shared" si="1"/>
        <v>-38272.5</v>
      </c>
      <c r="L12" s="4"/>
    </row>
    <row r="13" spans="1:12" x14ac:dyDescent="0.2">
      <c r="B13" s="2" t="s">
        <v>8</v>
      </c>
      <c r="C13" s="14">
        <f t="shared" ref="C13:J13" si="2">C7*C8</f>
        <v>76005</v>
      </c>
      <c r="D13" s="14">
        <f t="shared" si="2"/>
        <v>3187.5</v>
      </c>
      <c r="E13" s="14">
        <f t="shared" si="2"/>
        <v>76005</v>
      </c>
      <c r="F13" s="14">
        <f t="shared" si="2"/>
        <v>76005</v>
      </c>
      <c r="G13" s="14">
        <f t="shared" si="2"/>
        <v>76005</v>
      </c>
      <c r="H13" s="14">
        <f t="shared" si="2"/>
        <v>3187.5</v>
      </c>
      <c r="I13" s="14">
        <f t="shared" si="2"/>
        <v>3187.5</v>
      </c>
      <c r="J13" s="14">
        <f t="shared" si="2"/>
        <v>76005</v>
      </c>
      <c r="L13" s="4"/>
    </row>
    <row r="14" spans="1:12" x14ac:dyDescent="0.2">
      <c r="B14" s="9" t="s">
        <v>12</v>
      </c>
      <c r="C14" s="14">
        <f t="shared" ref="C14:J14" si="3">SUM(C12:C13)</f>
        <v>37732.5</v>
      </c>
      <c r="D14" s="14">
        <f t="shared" si="3"/>
        <v>2087.5</v>
      </c>
      <c r="E14" s="14">
        <f t="shared" si="3"/>
        <v>37732.5</v>
      </c>
      <c r="F14" s="14">
        <f t="shared" si="3"/>
        <v>37732.5</v>
      </c>
      <c r="G14" s="14">
        <f t="shared" si="3"/>
        <v>37732.5</v>
      </c>
      <c r="H14" s="14">
        <f t="shared" si="3"/>
        <v>2087.5</v>
      </c>
      <c r="I14" s="14">
        <f t="shared" si="3"/>
        <v>2087.5</v>
      </c>
      <c r="J14" s="14">
        <f t="shared" si="3"/>
        <v>37732.5</v>
      </c>
      <c r="L14" s="4"/>
    </row>
    <row r="15" spans="1:12" x14ac:dyDescent="0.2">
      <c r="A15" s="10"/>
      <c r="B15" s="1" t="s">
        <v>13</v>
      </c>
      <c r="C15" s="16">
        <f t="shared" ref="C15:J15" si="4">C9*C10</f>
        <v>-30900</v>
      </c>
      <c r="D15" s="16">
        <f t="shared" si="4"/>
        <v>-2000</v>
      </c>
      <c r="E15" s="16">
        <f t="shared" si="4"/>
        <v>-30900</v>
      </c>
      <c r="F15" s="16">
        <f t="shared" si="4"/>
        <v>-30900</v>
      </c>
      <c r="G15" s="16">
        <f t="shared" si="4"/>
        <v>-30900</v>
      </c>
      <c r="H15" s="16">
        <f t="shared" si="4"/>
        <v>-2000</v>
      </c>
      <c r="I15" s="16">
        <f t="shared" si="4"/>
        <v>-2000</v>
      </c>
      <c r="J15" s="16">
        <f t="shared" si="4"/>
        <v>-30900</v>
      </c>
    </row>
    <row r="16" spans="1:12" x14ac:dyDescent="0.2">
      <c r="A16" s="11"/>
    </row>
    <row r="17" spans="1:12" s="5" customFormat="1" x14ac:dyDescent="0.2">
      <c r="A17" s="10"/>
      <c r="B17" s="5" t="s">
        <v>11</v>
      </c>
      <c r="C17" s="15">
        <f t="shared" ref="C17:J17" si="5">SUM(C14:C15)</f>
        <v>6832.5</v>
      </c>
      <c r="D17" s="15">
        <f t="shared" si="5"/>
        <v>87.5</v>
      </c>
      <c r="E17" s="15">
        <f t="shared" si="5"/>
        <v>6832.5</v>
      </c>
      <c r="F17" s="15">
        <f t="shared" si="5"/>
        <v>6832.5</v>
      </c>
      <c r="G17" s="15">
        <f t="shared" si="5"/>
        <v>6832.5</v>
      </c>
      <c r="H17" s="15">
        <f t="shared" si="5"/>
        <v>87.5</v>
      </c>
      <c r="I17" s="15">
        <f t="shared" si="5"/>
        <v>87.5</v>
      </c>
      <c r="J17" s="15">
        <f t="shared" si="5"/>
        <v>6832.5</v>
      </c>
      <c r="K17" s="9"/>
    </row>
    <row r="18" spans="1:12" x14ac:dyDescent="0.2">
      <c r="A18" s="12"/>
      <c r="B18" s="5" t="s">
        <v>30</v>
      </c>
      <c r="C18" s="15">
        <f t="shared" ref="C18:J18" si="6">C17*16</f>
        <v>109320</v>
      </c>
      <c r="D18" s="15">
        <f t="shared" si="6"/>
        <v>1400</v>
      </c>
      <c r="E18" s="15">
        <f t="shared" si="6"/>
        <v>109320</v>
      </c>
      <c r="F18" s="15">
        <f t="shared" si="6"/>
        <v>109320</v>
      </c>
      <c r="G18" s="15">
        <f t="shared" si="6"/>
        <v>109320</v>
      </c>
      <c r="H18" s="15">
        <f t="shared" si="6"/>
        <v>1400</v>
      </c>
      <c r="I18" s="15">
        <f t="shared" si="6"/>
        <v>1400</v>
      </c>
      <c r="J18" s="15">
        <f t="shared" si="6"/>
        <v>109320</v>
      </c>
      <c r="K18" s="35">
        <f>SUM(C18:J18)</f>
        <v>550800</v>
      </c>
    </row>
    <row r="19" spans="1:12" x14ac:dyDescent="0.2">
      <c r="A19" s="10"/>
    </row>
    <row r="20" spans="1:12" x14ac:dyDescent="0.2">
      <c r="A20" s="10"/>
    </row>
    <row r="21" spans="1:12" s="5" customFormat="1" x14ac:dyDescent="0.2">
      <c r="A21" s="5" t="s">
        <v>1</v>
      </c>
      <c r="B21" s="17" t="s">
        <v>17</v>
      </c>
      <c r="C21" s="7">
        <v>37249</v>
      </c>
      <c r="D21" s="7">
        <v>37250</v>
      </c>
      <c r="E21" s="7">
        <v>37251</v>
      </c>
      <c r="F21" s="7">
        <v>37252</v>
      </c>
      <c r="G21" s="7">
        <v>37253</v>
      </c>
      <c r="H21" s="7">
        <v>37254</v>
      </c>
      <c r="I21" s="7">
        <v>37255</v>
      </c>
      <c r="J21" s="7">
        <v>37256</v>
      </c>
      <c r="K21" s="9"/>
      <c r="L21" s="9"/>
    </row>
    <row r="22" spans="1:12" x14ac:dyDescent="0.2">
      <c r="B22" s="5" t="s">
        <v>4</v>
      </c>
      <c r="C22" s="1">
        <v>450</v>
      </c>
      <c r="D22" s="18"/>
      <c r="E22" s="1">
        <v>450</v>
      </c>
      <c r="F22" s="1">
        <v>450</v>
      </c>
      <c r="G22" s="1">
        <v>450</v>
      </c>
      <c r="H22" s="18"/>
      <c r="I22" s="18"/>
      <c r="J22" s="1">
        <v>450</v>
      </c>
      <c r="L22" s="4"/>
    </row>
    <row r="23" spans="1:12" x14ac:dyDescent="0.2">
      <c r="B23" s="8" t="s">
        <v>6</v>
      </c>
      <c r="C23" s="35">
        <v>31.58</v>
      </c>
      <c r="D23" s="37"/>
      <c r="E23" s="35">
        <v>31.58</v>
      </c>
      <c r="F23" s="35">
        <v>31.58</v>
      </c>
      <c r="G23" s="35">
        <v>31.58</v>
      </c>
      <c r="H23" s="37"/>
      <c r="I23" s="37"/>
      <c r="J23" s="35">
        <v>31.58</v>
      </c>
      <c r="L23" s="4"/>
    </row>
    <row r="24" spans="1:12" x14ac:dyDescent="0.2">
      <c r="B24" s="5" t="s">
        <v>5</v>
      </c>
      <c r="C24" s="1">
        <v>550</v>
      </c>
      <c r="D24" s="18"/>
      <c r="E24" s="1">
        <v>550</v>
      </c>
      <c r="F24" s="1">
        <v>550</v>
      </c>
      <c r="G24" s="1">
        <v>550</v>
      </c>
      <c r="H24" s="18"/>
      <c r="I24" s="18"/>
      <c r="J24" s="1">
        <v>550</v>
      </c>
      <c r="L24" s="4"/>
    </row>
    <row r="25" spans="1:12" x14ac:dyDescent="0.2">
      <c r="B25" s="8" t="s">
        <v>6</v>
      </c>
      <c r="C25" s="35">
        <v>36.89</v>
      </c>
      <c r="D25" s="37"/>
      <c r="E25" s="35">
        <v>36.89</v>
      </c>
      <c r="F25" s="35">
        <v>36.89</v>
      </c>
      <c r="G25" s="35">
        <v>36.89</v>
      </c>
      <c r="H25" s="37"/>
      <c r="I25" s="37"/>
      <c r="J25" s="35">
        <v>36.89</v>
      </c>
      <c r="L25" s="4"/>
    </row>
    <row r="26" spans="1:12" x14ac:dyDescent="0.2">
      <c r="B26" s="9" t="s">
        <v>10</v>
      </c>
      <c r="C26" s="4">
        <f>C22-C24</f>
        <v>-100</v>
      </c>
      <c r="D26" s="20"/>
      <c r="E26" s="4">
        <f>E22-E24</f>
        <v>-100</v>
      </c>
      <c r="F26" s="4">
        <f>F22-F24</f>
        <v>-100</v>
      </c>
      <c r="G26" s="4">
        <f>G22-G24</f>
        <v>-100</v>
      </c>
      <c r="H26" s="20"/>
      <c r="I26" s="20"/>
      <c r="J26" s="4">
        <f>J22-J24</f>
        <v>-100</v>
      </c>
      <c r="L26" s="4"/>
    </row>
    <row r="27" spans="1:12" x14ac:dyDescent="0.2">
      <c r="B27" s="2" t="s">
        <v>7</v>
      </c>
      <c r="C27" s="36">
        <v>25.75</v>
      </c>
      <c r="D27" s="37"/>
      <c r="E27" s="36">
        <v>25.75</v>
      </c>
      <c r="F27" s="36">
        <v>25.75</v>
      </c>
      <c r="G27" s="36">
        <v>25.75</v>
      </c>
      <c r="H27" s="37"/>
      <c r="I27" s="37"/>
      <c r="J27" s="36">
        <v>25.75</v>
      </c>
      <c r="L27" s="4"/>
    </row>
    <row r="28" spans="1:12" x14ac:dyDescent="0.2">
      <c r="B28" s="2"/>
      <c r="C28" s="14"/>
      <c r="D28" s="18"/>
      <c r="E28" s="1"/>
      <c r="F28" s="35"/>
      <c r="G28" s="1"/>
      <c r="H28" s="37"/>
      <c r="I28" s="20"/>
      <c r="L28" s="4"/>
    </row>
    <row r="29" spans="1:12" x14ac:dyDescent="0.2">
      <c r="B29" s="2" t="s">
        <v>9</v>
      </c>
      <c r="C29" s="16">
        <f>(C22*C23)*(-1)</f>
        <v>-14211</v>
      </c>
      <c r="D29" s="21"/>
      <c r="E29" s="16">
        <f>(E22*E23)*(-1)</f>
        <v>-14211</v>
      </c>
      <c r="F29" s="16">
        <f>(F22*F23)*(-1)</f>
        <v>-14211</v>
      </c>
      <c r="G29" s="16">
        <f>(G22*G23)*(-1)</f>
        <v>-14211</v>
      </c>
      <c r="H29" s="21"/>
      <c r="I29" s="21"/>
      <c r="J29" s="16">
        <f>(J22*J23)*(-1)</f>
        <v>-14211</v>
      </c>
      <c r="L29" s="4"/>
    </row>
    <row r="30" spans="1:12" x14ac:dyDescent="0.2">
      <c r="B30" s="2" t="s">
        <v>8</v>
      </c>
      <c r="C30" s="14">
        <f>C24*C25</f>
        <v>20289.5</v>
      </c>
      <c r="D30" s="22"/>
      <c r="E30" s="14">
        <f>E24*E25</f>
        <v>20289.5</v>
      </c>
      <c r="F30" s="14">
        <f>F24*F25</f>
        <v>20289.5</v>
      </c>
      <c r="G30" s="14">
        <f>G24*G25</f>
        <v>20289.5</v>
      </c>
      <c r="H30" s="22"/>
      <c r="I30" s="22"/>
      <c r="J30" s="14">
        <f>J24*J25</f>
        <v>20289.5</v>
      </c>
      <c r="L30" s="4"/>
    </row>
    <row r="31" spans="1:12" x14ac:dyDescent="0.2">
      <c r="B31" s="9" t="s">
        <v>12</v>
      </c>
      <c r="C31" s="14">
        <f>SUM(C29:C30)</f>
        <v>6078.5</v>
      </c>
      <c r="D31" s="22"/>
      <c r="E31" s="14">
        <f>SUM(E29:E30)</f>
        <v>6078.5</v>
      </c>
      <c r="F31" s="14">
        <f>SUM(F29:F30)</f>
        <v>6078.5</v>
      </c>
      <c r="G31" s="14">
        <f>SUM(G29:G30)</f>
        <v>6078.5</v>
      </c>
      <c r="H31" s="22"/>
      <c r="I31" s="22"/>
      <c r="J31" s="14">
        <f>SUM(J29:J30)</f>
        <v>6078.5</v>
      </c>
      <c r="L31" s="4"/>
    </row>
    <row r="32" spans="1:12" x14ac:dyDescent="0.2">
      <c r="A32" s="10"/>
      <c r="B32" s="1" t="s">
        <v>13</v>
      </c>
      <c r="C32" s="16">
        <f>C26*C27</f>
        <v>-2575</v>
      </c>
      <c r="D32" s="21"/>
      <c r="E32" s="16">
        <f>E26*E27</f>
        <v>-2575</v>
      </c>
      <c r="F32" s="16">
        <f>F26*F27</f>
        <v>-2575</v>
      </c>
      <c r="G32" s="16">
        <f>G26*G27</f>
        <v>-2575</v>
      </c>
      <c r="H32" s="21"/>
      <c r="I32" s="21"/>
      <c r="J32" s="16">
        <f>J26*J27</f>
        <v>-2575</v>
      </c>
    </row>
    <row r="33" spans="1:11" x14ac:dyDescent="0.2">
      <c r="A33" s="11"/>
      <c r="D33" s="18"/>
      <c r="E33" s="1"/>
      <c r="G33" s="1"/>
      <c r="H33" s="18"/>
      <c r="I33" s="18"/>
      <c r="J33" s="1"/>
    </row>
    <row r="34" spans="1:11" s="5" customFormat="1" x14ac:dyDescent="0.2">
      <c r="A34" s="10"/>
      <c r="B34" s="5" t="s">
        <v>11</v>
      </c>
      <c r="C34" s="15">
        <f>SUM(C31:C32)</f>
        <v>3503.5</v>
      </c>
      <c r="D34" s="31"/>
      <c r="E34" s="15">
        <f>SUM(E31:E32)</f>
        <v>3503.5</v>
      </c>
      <c r="F34" s="15">
        <f>SUM(F31:F32)</f>
        <v>3503.5</v>
      </c>
      <c r="G34" s="15">
        <f>SUM(G31:G32)</f>
        <v>3503.5</v>
      </c>
      <c r="H34" s="31"/>
      <c r="I34" s="31"/>
      <c r="J34" s="15">
        <f>SUM(J31:J32)</f>
        <v>3503.5</v>
      </c>
      <c r="K34" s="9"/>
    </row>
    <row r="35" spans="1:11" x14ac:dyDescent="0.2">
      <c r="A35" s="12"/>
      <c r="B35" s="5" t="s">
        <v>30</v>
      </c>
      <c r="C35" s="15">
        <f>C34*16</f>
        <v>56056</v>
      </c>
      <c r="D35" s="31"/>
      <c r="E35" s="15">
        <f>E34*16</f>
        <v>56056</v>
      </c>
      <c r="F35" s="15">
        <f>F34*16</f>
        <v>56056</v>
      </c>
      <c r="G35" s="15">
        <f>G34*16</f>
        <v>56056</v>
      </c>
      <c r="H35" s="31"/>
      <c r="I35" s="31"/>
      <c r="J35" s="15">
        <f>J34*16</f>
        <v>56056</v>
      </c>
      <c r="K35" s="35">
        <f>SUM(C35:J35)</f>
        <v>280280</v>
      </c>
    </row>
    <row r="36" spans="1:11" s="25" customFormat="1" x14ac:dyDescent="0.2">
      <c r="A36" s="12"/>
      <c r="B36" s="33"/>
      <c r="C36" s="29"/>
      <c r="D36" s="29"/>
      <c r="E36" s="29"/>
      <c r="F36" s="29"/>
      <c r="G36" s="29"/>
      <c r="H36" s="29"/>
      <c r="I36" s="29"/>
      <c r="J36" s="29"/>
      <c r="K36" s="36"/>
    </row>
    <row r="37" spans="1:11" x14ac:dyDescent="0.2">
      <c r="A37" s="13"/>
    </row>
    <row r="38" spans="1:11" x14ac:dyDescent="0.2">
      <c r="A38" s="10"/>
    </row>
    <row r="39" spans="1:11" x14ac:dyDescent="0.2">
      <c r="A39" s="10"/>
    </row>
    <row r="40" spans="1:11" x14ac:dyDescent="0.2">
      <c r="A40" s="5" t="s">
        <v>0</v>
      </c>
      <c r="B40" s="17" t="s">
        <v>20</v>
      </c>
      <c r="C40" s="7">
        <v>37249</v>
      </c>
      <c r="D40" s="7">
        <v>37250</v>
      </c>
      <c r="E40" s="7">
        <v>37251</v>
      </c>
      <c r="F40" s="7">
        <v>37252</v>
      </c>
      <c r="G40" s="7">
        <v>37253</v>
      </c>
      <c r="H40" s="7">
        <v>37254</v>
      </c>
      <c r="I40" s="7">
        <v>37255</v>
      </c>
      <c r="J40" s="7">
        <v>37256</v>
      </c>
      <c r="K40" s="9"/>
    </row>
    <row r="41" spans="1:11" x14ac:dyDescent="0.2">
      <c r="B41" s="5" t="s">
        <v>4</v>
      </c>
      <c r="C41" s="1">
        <v>150</v>
      </c>
      <c r="D41" s="18"/>
      <c r="E41" s="1">
        <v>150</v>
      </c>
      <c r="F41" s="1">
        <v>150</v>
      </c>
      <c r="G41" s="1">
        <v>150</v>
      </c>
      <c r="H41" s="18"/>
      <c r="I41" s="18"/>
      <c r="J41" s="1">
        <v>150</v>
      </c>
    </row>
    <row r="42" spans="1:11" x14ac:dyDescent="0.2">
      <c r="B42" s="8" t="s">
        <v>6</v>
      </c>
      <c r="C42" s="35">
        <v>23.4</v>
      </c>
      <c r="D42" s="37"/>
      <c r="E42" s="35">
        <v>23.4</v>
      </c>
      <c r="F42" s="35">
        <v>23.4</v>
      </c>
      <c r="G42" s="35">
        <v>23.4</v>
      </c>
      <c r="H42" s="37"/>
      <c r="I42" s="37"/>
      <c r="J42" s="35">
        <v>23.4</v>
      </c>
    </row>
    <row r="43" spans="1:11" x14ac:dyDescent="0.2">
      <c r="B43" s="5" t="s">
        <v>5</v>
      </c>
      <c r="C43" s="1">
        <v>100</v>
      </c>
      <c r="D43" s="18"/>
      <c r="E43" s="1">
        <v>100</v>
      </c>
      <c r="F43" s="1">
        <v>100</v>
      </c>
      <c r="G43" s="1">
        <v>100</v>
      </c>
      <c r="H43" s="18"/>
      <c r="I43" s="18"/>
      <c r="J43" s="1">
        <v>100</v>
      </c>
    </row>
    <row r="44" spans="1:11" x14ac:dyDescent="0.2">
      <c r="B44" s="8" t="s">
        <v>6</v>
      </c>
      <c r="C44" s="35">
        <v>20.18</v>
      </c>
      <c r="D44" s="37"/>
      <c r="E44" s="35">
        <v>20.18</v>
      </c>
      <c r="F44" s="35">
        <v>20.18</v>
      </c>
      <c r="G44" s="35">
        <v>20.18</v>
      </c>
      <c r="H44" s="37"/>
      <c r="I44" s="37"/>
      <c r="J44" s="35">
        <v>20.18</v>
      </c>
    </row>
    <row r="45" spans="1:11" x14ac:dyDescent="0.2">
      <c r="B45" s="9" t="s">
        <v>10</v>
      </c>
      <c r="C45" s="4">
        <f>C41-C43</f>
        <v>50</v>
      </c>
      <c r="D45" s="20"/>
      <c r="E45" s="4">
        <f>E41-E43</f>
        <v>50</v>
      </c>
      <c r="F45" s="4">
        <f>F41-F43</f>
        <v>50</v>
      </c>
      <c r="G45" s="4">
        <f>G41-G43</f>
        <v>50</v>
      </c>
      <c r="H45" s="20"/>
      <c r="I45" s="20"/>
      <c r="J45" s="4">
        <f>J41-J43</f>
        <v>50</v>
      </c>
    </row>
    <row r="46" spans="1:11" x14ac:dyDescent="0.2">
      <c r="B46" s="2" t="s">
        <v>7</v>
      </c>
      <c r="C46" s="36">
        <v>21</v>
      </c>
      <c r="D46" s="18"/>
      <c r="E46" s="36">
        <v>21</v>
      </c>
      <c r="F46" s="36">
        <v>21</v>
      </c>
      <c r="G46" s="36">
        <v>21</v>
      </c>
      <c r="H46" s="37"/>
      <c r="I46" s="37"/>
      <c r="J46" s="36">
        <v>21</v>
      </c>
    </row>
    <row r="47" spans="1:11" x14ac:dyDescent="0.2">
      <c r="B47" s="2"/>
      <c r="C47" s="14"/>
      <c r="D47" s="18"/>
      <c r="E47" s="1"/>
      <c r="F47" s="35"/>
      <c r="G47" s="1"/>
      <c r="H47" s="37"/>
      <c r="I47" s="20"/>
    </row>
    <row r="48" spans="1:11" x14ac:dyDescent="0.2">
      <c r="B48" s="2" t="s">
        <v>9</v>
      </c>
      <c r="C48" s="16">
        <f>(C41*C42)*(-1)</f>
        <v>-3510</v>
      </c>
      <c r="D48" s="21"/>
      <c r="E48" s="16">
        <f>(E41*E42)*(-1)</f>
        <v>-3510</v>
      </c>
      <c r="F48" s="16">
        <f>(F41*F42)*(-1)</f>
        <v>-3510</v>
      </c>
      <c r="G48" s="16">
        <f>(G41*G42)*(-1)</f>
        <v>-3510</v>
      </c>
      <c r="H48" s="21"/>
      <c r="I48" s="21"/>
      <c r="J48" s="16">
        <f>(J41*J42)*(-1)</f>
        <v>-3510</v>
      </c>
    </row>
    <row r="49" spans="1:12" x14ac:dyDescent="0.2">
      <c r="B49" s="2" t="s">
        <v>8</v>
      </c>
      <c r="C49" s="14">
        <f>C43*C44</f>
        <v>2018</v>
      </c>
      <c r="D49" s="22"/>
      <c r="E49" s="14">
        <f>E43*E44</f>
        <v>2018</v>
      </c>
      <c r="F49" s="14">
        <f>F43*F44</f>
        <v>2018</v>
      </c>
      <c r="G49" s="14">
        <f>G43*G44</f>
        <v>2018</v>
      </c>
      <c r="H49" s="22"/>
      <c r="I49" s="22"/>
      <c r="J49" s="14">
        <f>J43*J44</f>
        <v>2018</v>
      </c>
    </row>
    <row r="50" spans="1:12" x14ac:dyDescent="0.2">
      <c r="B50" s="9" t="s">
        <v>12</v>
      </c>
      <c r="C50" s="14">
        <f>SUM(C48:C49)</f>
        <v>-1492</v>
      </c>
      <c r="D50" s="22"/>
      <c r="E50" s="14">
        <f>SUM(E48:E49)</f>
        <v>-1492</v>
      </c>
      <c r="F50" s="14">
        <f>SUM(F48:F49)</f>
        <v>-1492</v>
      </c>
      <c r="G50" s="14">
        <f>SUM(G48:G49)</f>
        <v>-1492</v>
      </c>
      <c r="H50" s="22"/>
      <c r="I50" s="22"/>
      <c r="J50" s="14">
        <f>SUM(J48:J49)</f>
        <v>-1492</v>
      </c>
    </row>
    <row r="51" spans="1:12" x14ac:dyDescent="0.2">
      <c r="A51" s="10"/>
      <c r="B51" s="1" t="s">
        <v>13</v>
      </c>
      <c r="C51" s="16">
        <f>C45*C46</f>
        <v>1050</v>
      </c>
      <c r="D51" s="21"/>
      <c r="E51" s="16">
        <f>E45*E46</f>
        <v>1050</v>
      </c>
      <c r="F51" s="16">
        <f>F45*F46</f>
        <v>1050</v>
      </c>
      <c r="G51" s="16">
        <f>G45*G46</f>
        <v>1050</v>
      </c>
      <c r="H51" s="21"/>
      <c r="I51" s="21"/>
      <c r="J51" s="16">
        <f>J45*J46</f>
        <v>1050</v>
      </c>
    </row>
    <row r="52" spans="1:12" x14ac:dyDescent="0.2">
      <c r="A52" s="11"/>
      <c r="D52" s="18"/>
      <c r="H52" s="20"/>
      <c r="I52" s="20"/>
    </row>
    <row r="53" spans="1:12" x14ac:dyDescent="0.2">
      <c r="A53" s="10"/>
      <c r="B53" s="5" t="s">
        <v>11</v>
      </c>
      <c r="C53" s="15">
        <f>SUM(C50:C51)</f>
        <v>-442</v>
      </c>
      <c r="D53" s="31"/>
      <c r="E53" s="15">
        <f>SUM(E50:E51)</f>
        <v>-442</v>
      </c>
      <c r="F53" s="15">
        <f>SUM(F50:F51)</f>
        <v>-442</v>
      </c>
      <c r="G53" s="15">
        <f>SUM(G50:G51)</f>
        <v>-442</v>
      </c>
      <c r="H53" s="31"/>
      <c r="I53" s="31"/>
      <c r="J53" s="15">
        <f>SUM(J50:J51)</f>
        <v>-442</v>
      </c>
      <c r="K53" s="9"/>
    </row>
    <row r="54" spans="1:12" x14ac:dyDescent="0.2">
      <c r="A54" s="12"/>
      <c r="B54" s="5" t="s">
        <v>30</v>
      </c>
      <c r="C54" s="15">
        <f>C53*16</f>
        <v>-7072</v>
      </c>
      <c r="D54" s="31"/>
      <c r="E54" s="15">
        <f>E53*16</f>
        <v>-7072</v>
      </c>
      <c r="F54" s="15">
        <f>F53*16</f>
        <v>-7072</v>
      </c>
      <c r="G54" s="15">
        <f>G53*16</f>
        <v>-7072</v>
      </c>
      <c r="H54" s="31"/>
      <c r="I54" s="31"/>
      <c r="J54" s="15">
        <f>J53*16</f>
        <v>-7072</v>
      </c>
      <c r="K54" s="35">
        <f>SUM(C54:J54)</f>
        <v>-35360</v>
      </c>
    </row>
    <row r="61" spans="1:12" s="5" customFormat="1" x14ac:dyDescent="0.2">
      <c r="A61" s="5" t="s">
        <v>0</v>
      </c>
      <c r="B61" s="17" t="s">
        <v>32</v>
      </c>
      <c r="C61" s="7">
        <v>37249</v>
      </c>
      <c r="D61" s="7">
        <v>37250</v>
      </c>
      <c r="E61" s="7">
        <v>37251</v>
      </c>
      <c r="F61" s="7">
        <v>37252</v>
      </c>
      <c r="G61" s="7">
        <v>37253</v>
      </c>
      <c r="H61" s="7">
        <v>37254</v>
      </c>
      <c r="I61" s="7">
        <v>37255</v>
      </c>
      <c r="J61" s="7">
        <v>37256</v>
      </c>
      <c r="K61" s="9"/>
      <c r="L61" s="9"/>
    </row>
    <row r="62" spans="1:12" x14ac:dyDescent="0.2">
      <c r="B62" s="5" t="s">
        <v>4</v>
      </c>
      <c r="C62" s="1">
        <v>800</v>
      </c>
      <c r="D62" s="18"/>
      <c r="E62" s="1">
        <v>800</v>
      </c>
      <c r="F62" s="1">
        <v>800</v>
      </c>
      <c r="G62" s="1">
        <v>800</v>
      </c>
      <c r="H62" s="37"/>
      <c r="I62" s="20"/>
      <c r="J62" s="1">
        <v>800</v>
      </c>
      <c r="L62" s="4"/>
    </row>
    <row r="63" spans="1:12" x14ac:dyDescent="0.2">
      <c r="B63" s="8" t="s">
        <v>6</v>
      </c>
      <c r="C63" s="35">
        <v>28.5</v>
      </c>
      <c r="D63" s="37"/>
      <c r="E63" s="35">
        <v>28.5</v>
      </c>
      <c r="F63" s="35">
        <v>28.5</v>
      </c>
      <c r="G63" s="35">
        <v>28.5</v>
      </c>
      <c r="H63" s="37"/>
      <c r="I63" s="20"/>
      <c r="J63" s="35">
        <v>28.5</v>
      </c>
      <c r="L63" s="4"/>
    </row>
    <row r="64" spans="1:12" x14ac:dyDescent="0.2">
      <c r="B64" s="5" t="s">
        <v>5</v>
      </c>
      <c r="C64" s="1">
        <v>1500</v>
      </c>
      <c r="D64" s="18"/>
      <c r="E64" s="1">
        <v>1500</v>
      </c>
      <c r="F64" s="1">
        <v>1500</v>
      </c>
      <c r="G64" s="1">
        <v>1500</v>
      </c>
      <c r="H64" s="37"/>
      <c r="I64" s="20"/>
      <c r="J64" s="1">
        <v>1500</v>
      </c>
      <c r="L64" s="4"/>
    </row>
    <row r="65" spans="1:12" x14ac:dyDescent="0.2">
      <c r="B65" s="8" t="s">
        <v>6</v>
      </c>
      <c r="C65" s="35">
        <v>30.56</v>
      </c>
      <c r="D65" s="37"/>
      <c r="E65" s="35">
        <v>30.56</v>
      </c>
      <c r="F65" s="35">
        <v>30.56</v>
      </c>
      <c r="G65" s="35">
        <v>30.56</v>
      </c>
      <c r="H65" s="37"/>
      <c r="I65" s="20"/>
      <c r="J65" s="35">
        <v>30.56</v>
      </c>
      <c r="L65" s="4"/>
    </row>
    <row r="66" spans="1:12" x14ac:dyDescent="0.2">
      <c r="B66" s="9" t="s">
        <v>10</v>
      </c>
      <c r="C66" s="4">
        <f>C62-C64</f>
        <v>-700</v>
      </c>
      <c r="D66" s="20"/>
      <c r="E66" s="4">
        <f>E62-E64</f>
        <v>-700</v>
      </c>
      <c r="F66" s="4">
        <f>F62-F64</f>
        <v>-700</v>
      </c>
      <c r="G66" s="4">
        <f>G62-G64</f>
        <v>-700</v>
      </c>
      <c r="H66" s="37"/>
      <c r="I66" s="20"/>
      <c r="J66" s="4">
        <f>J62-J64</f>
        <v>-700</v>
      </c>
      <c r="L66" s="4"/>
    </row>
    <row r="67" spans="1:12" x14ac:dyDescent="0.2">
      <c r="B67" s="2" t="s">
        <v>7</v>
      </c>
      <c r="C67" s="36">
        <v>23</v>
      </c>
      <c r="D67" s="18"/>
      <c r="E67" s="36">
        <v>23</v>
      </c>
      <c r="F67" s="36">
        <v>23</v>
      </c>
      <c r="G67" s="36">
        <v>23</v>
      </c>
      <c r="H67" s="37"/>
      <c r="I67" s="37"/>
      <c r="J67" s="36">
        <v>23</v>
      </c>
      <c r="L67" s="4"/>
    </row>
    <row r="68" spans="1:12" x14ac:dyDescent="0.2">
      <c r="B68" s="2"/>
      <c r="C68" s="14"/>
      <c r="D68" s="18"/>
      <c r="E68" s="1"/>
      <c r="F68" s="35"/>
      <c r="G68" s="1"/>
      <c r="H68" s="37"/>
      <c r="I68" s="20"/>
      <c r="L68" s="4"/>
    </row>
    <row r="69" spans="1:12" x14ac:dyDescent="0.2">
      <c r="B69" s="2" t="s">
        <v>9</v>
      </c>
      <c r="C69" s="16">
        <f>(C62*C63)*(-1)</f>
        <v>-22800</v>
      </c>
      <c r="D69" s="21"/>
      <c r="E69" s="16">
        <f>(E62*E63)*(-1)</f>
        <v>-22800</v>
      </c>
      <c r="F69" s="16">
        <f>(F62*F63)*(-1)</f>
        <v>-22800</v>
      </c>
      <c r="G69" s="16">
        <f>(G62*G63)*(-1)</f>
        <v>-22800</v>
      </c>
      <c r="H69" s="37"/>
      <c r="I69" s="20"/>
      <c r="J69" s="16">
        <f>(J62*J63)*(-1)</f>
        <v>-22800</v>
      </c>
      <c r="L69" s="4"/>
    </row>
    <row r="70" spans="1:12" x14ac:dyDescent="0.2">
      <c r="B70" s="2" t="s">
        <v>8</v>
      </c>
      <c r="C70" s="14">
        <f>C64*C65</f>
        <v>45840</v>
      </c>
      <c r="D70" s="22"/>
      <c r="E70" s="14">
        <f>E64*E65</f>
        <v>45840</v>
      </c>
      <c r="F70" s="14">
        <f>F64*F65</f>
        <v>45840</v>
      </c>
      <c r="G70" s="14">
        <f>G64*G65</f>
        <v>45840</v>
      </c>
      <c r="H70" s="37"/>
      <c r="I70" s="20"/>
      <c r="J70" s="14">
        <f>J64*J65</f>
        <v>45840</v>
      </c>
      <c r="L70" s="4"/>
    </row>
    <row r="71" spans="1:12" x14ac:dyDescent="0.2">
      <c r="B71" s="9" t="s">
        <v>12</v>
      </c>
      <c r="C71" s="14">
        <f>SUM(C69:C70)</f>
        <v>23040</v>
      </c>
      <c r="D71" s="22"/>
      <c r="E71" s="14">
        <f>SUM(E69:E70)</f>
        <v>23040</v>
      </c>
      <c r="F71" s="14">
        <f>SUM(F69:F70)</f>
        <v>23040</v>
      </c>
      <c r="G71" s="14">
        <f>SUM(G69:G70)</f>
        <v>23040</v>
      </c>
      <c r="H71" s="37"/>
      <c r="I71" s="20"/>
      <c r="J71" s="14">
        <f>SUM(J69:J70)</f>
        <v>23040</v>
      </c>
      <c r="L71" s="4"/>
    </row>
    <row r="72" spans="1:12" x14ac:dyDescent="0.2">
      <c r="A72" s="10"/>
      <c r="B72" s="1" t="s">
        <v>13</v>
      </c>
      <c r="C72" s="16">
        <f>C66*C67</f>
        <v>-16100</v>
      </c>
      <c r="D72" s="21"/>
      <c r="E72" s="16">
        <f>E66*E67</f>
        <v>-16100</v>
      </c>
      <c r="F72" s="16">
        <f>F66*F67</f>
        <v>-16100</v>
      </c>
      <c r="G72" s="16">
        <f>G66*G67</f>
        <v>-16100</v>
      </c>
      <c r="H72" s="20"/>
      <c r="I72" s="20"/>
      <c r="J72" s="16">
        <f>J66*J67</f>
        <v>-16100</v>
      </c>
    </row>
    <row r="73" spans="1:12" x14ac:dyDescent="0.2">
      <c r="A73" s="11"/>
      <c r="D73" s="18"/>
      <c r="H73" s="20"/>
      <c r="I73" s="20"/>
    </row>
    <row r="74" spans="1:12" s="5" customFormat="1" x14ac:dyDescent="0.2">
      <c r="A74" s="10"/>
      <c r="B74" s="5" t="s">
        <v>11</v>
      </c>
      <c r="C74" s="15">
        <f>SUM(C71:C72)</f>
        <v>6940</v>
      </c>
      <c r="D74" s="31"/>
      <c r="E74" s="15">
        <f>SUM(E71:E72)</f>
        <v>6940</v>
      </c>
      <c r="F74" s="15">
        <f>SUM(F71:F72)</f>
        <v>6940</v>
      </c>
      <c r="G74" s="15">
        <f>SUM(G71:G72)</f>
        <v>6940</v>
      </c>
      <c r="H74" s="32"/>
      <c r="I74" s="31"/>
      <c r="J74" s="15">
        <f>SUM(J71:J72)</f>
        <v>6940</v>
      </c>
      <c r="K74" s="9"/>
    </row>
    <row r="75" spans="1:12" x14ac:dyDescent="0.2">
      <c r="A75" s="12"/>
      <c r="B75" s="5" t="s">
        <v>30</v>
      </c>
      <c r="C75" s="15">
        <f>C74*16</f>
        <v>111040</v>
      </c>
      <c r="D75" s="31"/>
      <c r="E75" s="15">
        <f>E74*16</f>
        <v>111040</v>
      </c>
      <c r="F75" s="15">
        <f>F74*16</f>
        <v>111040</v>
      </c>
      <c r="G75" s="15">
        <f>G74*16</f>
        <v>111040</v>
      </c>
      <c r="H75" s="20"/>
      <c r="I75" s="31"/>
      <c r="J75" s="15">
        <f>J74*16</f>
        <v>111040</v>
      </c>
      <c r="K75" s="35">
        <f>SUM(C75:J75)</f>
        <v>555200</v>
      </c>
    </row>
    <row r="76" spans="1:12" x14ac:dyDescent="0.2">
      <c r="A76" s="10"/>
    </row>
    <row r="77" spans="1:12" x14ac:dyDescent="0.2">
      <c r="A77" s="12"/>
    </row>
    <row r="78" spans="1:12" s="5" customFormat="1" x14ac:dyDescent="0.2">
      <c r="A78" s="5" t="s">
        <v>1</v>
      </c>
      <c r="B78" s="17" t="s">
        <v>33</v>
      </c>
      <c r="C78" s="7">
        <v>37249</v>
      </c>
      <c r="D78" s="7">
        <v>37250</v>
      </c>
      <c r="E78" s="7">
        <v>37251</v>
      </c>
      <c r="F78" s="7">
        <v>37252</v>
      </c>
      <c r="G78" s="7">
        <v>37253</v>
      </c>
      <c r="H78" s="7">
        <v>37254</v>
      </c>
      <c r="I78" s="7">
        <v>37255</v>
      </c>
      <c r="J78" s="7">
        <v>37256</v>
      </c>
      <c r="K78" s="9"/>
      <c r="L78" s="9"/>
    </row>
    <row r="79" spans="1:12" x14ac:dyDescent="0.2">
      <c r="B79" s="5" t="s">
        <v>4</v>
      </c>
      <c r="C79" s="1">
        <v>150</v>
      </c>
      <c r="D79" s="18"/>
      <c r="E79" s="1">
        <v>150</v>
      </c>
      <c r="F79" s="1">
        <v>150</v>
      </c>
      <c r="G79" s="1">
        <v>150</v>
      </c>
      <c r="H79" s="37"/>
      <c r="I79" s="20"/>
      <c r="J79" s="1">
        <v>150</v>
      </c>
      <c r="L79" s="4"/>
    </row>
    <row r="80" spans="1:12" x14ac:dyDescent="0.2">
      <c r="B80" s="8" t="s">
        <v>6</v>
      </c>
      <c r="C80" s="35">
        <v>26.68</v>
      </c>
      <c r="D80" s="18"/>
      <c r="E80" s="35">
        <v>26.68</v>
      </c>
      <c r="F80" s="35">
        <v>26.68</v>
      </c>
      <c r="G80" s="35">
        <v>26.68</v>
      </c>
      <c r="H80" s="37"/>
      <c r="I80" s="20"/>
      <c r="J80" s="35">
        <v>26.68</v>
      </c>
      <c r="L80" s="4"/>
    </row>
    <row r="81" spans="1:12" x14ac:dyDescent="0.2">
      <c r="B81" s="5" t="s">
        <v>5</v>
      </c>
      <c r="C81" s="1">
        <v>250</v>
      </c>
      <c r="D81" s="18"/>
      <c r="E81" s="1">
        <v>250</v>
      </c>
      <c r="F81" s="1">
        <v>250</v>
      </c>
      <c r="G81" s="1">
        <v>250</v>
      </c>
      <c r="H81" s="37"/>
      <c r="I81" s="20"/>
      <c r="J81" s="1">
        <v>250</v>
      </c>
      <c r="L81" s="4"/>
    </row>
    <row r="82" spans="1:12" x14ac:dyDescent="0.2">
      <c r="B82" s="8" t="s">
        <v>6</v>
      </c>
      <c r="C82" s="35">
        <v>25.6</v>
      </c>
      <c r="D82" s="18"/>
      <c r="E82" s="35">
        <v>25.6</v>
      </c>
      <c r="F82" s="35">
        <v>25.6</v>
      </c>
      <c r="G82" s="35">
        <v>25.6</v>
      </c>
      <c r="H82" s="37"/>
      <c r="I82" s="20"/>
      <c r="J82" s="35">
        <v>25.6</v>
      </c>
      <c r="L82" s="4"/>
    </row>
    <row r="83" spans="1:12" x14ac:dyDescent="0.2">
      <c r="B83" s="9" t="s">
        <v>10</v>
      </c>
      <c r="C83" s="4">
        <f>C79-C81</f>
        <v>-100</v>
      </c>
      <c r="D83" s="18"/>
      <c r="E83" s="4">
        <f>E79-E81</f>
        <v>-100</v>
      </c>
      <c r="F83" s="4">
        <f>F79-F81</f>
        <v>-100</v>
      </c>
      <c r="G83" s="4">
        <f>G79-G81</f>
        <v>-100</v>
      </c>
      <c r="H83" s="37"/>
      <c r="I83" s="20"/>
      <c r="J83" s="4">
        <f>J79-J81</f>
        <v>-100</v>
      </c>
      <c r="L83" s="4"/>
    </row>
    <row r="84" spans="1:12" x14ac:dyDescent="0.2">
      <c r="B84" s="2" t="s">
        <v>7</v>
      </c>
      <c r="C84" s="36">
        <v>23</v>
      </c>
      <c r="D84" s="18"/>
      <c r="E84" s="36">
        <v>23</v>
      </c>
      <c r="F84" s="36">
        <v>23</v>
      </c>
      <c r="G84" s="36">
        <v>23</v>
      </c>
      <c r="H84" s="37"/>
      <c r="I84" s="37"/>
      <c r="J84" s="36">
        <v>23</v>
      </c>
      <c r="L84" s="4"/>
    </row>
    <row r="85" spans="1:12" x14ac:dyDescent="0.2">
      <c r="B85" s="2"/>
      <c r="C85" s="14"/>
      <c r="D85" s="18"/>
      <c r="E85" s="1"/>
      <c r="F85" s="35"/>
      <c r="G85" s="1"/>
      <c r="H85" s="37"/>
      <c r="I85" s="20"/>
      <c r="L85" s="4"/>
    </row>
    <row r="86" spans="1:12" x14ac:dyDescent="0.2">
      <c r="B86" s="2" t="s">
        <v>9</v>
      </c>
      <c r="C86" s="16">
        <f>(C79*C80)*(-1)</f>
        <v>-4002</v>
      </c>
      <c r="D86" s="21"/>
      <c r="E86" s="16">
        <f>(E79*E80)*(-1)</f>
        <v>-4002</v>
      </c>
      <c r="F86" s="16">
        <f>(F79*F80)*(-1)</f>
        <v>-4002</v>
      </c>
      <c r="G86" s="16">
        <f>(G79*G80)*(-1)</f>
        <v>-4002</v>
      </c>
      <c r="H86" s="21"/>
      <c r="I86" s="21"/>
      <c r="J86" s="16">
        <f>(J79*J80)*(-1)</f>
        <v>-4002</v>
      </c>
      <c r="L86" s="4"/>
    </row>
    <row r="87" spans="1:12" x14ac:dyDescent="0.2">
      <c r="B87" s="2" t="s">
        <v>8</v>
      </c>
      <c r="C87" s="14">
        <f>C81*C82</f>
        <v>6400</v>
      </c>
      <c r="D87" s="22"/>
      <c r="E87" s="14">
        <f>E81*E82</f>
        <v>6400</v>
      </c>
      <c r="F87" s="14">
        <f>F81*F82</f>
        <v>6400</v>
      </c>
      <c r="G87" s="14">
        <f>G81*G82</f>
        <v>6400</v>
      </c>
      <c r="H87" s="22"/>
      <c r="I87" s="22"/>
      <c r="J87" s="14">
        <f>J81*J82</f>
        <v>6400</v>
      </c>
      <c r="L87" s="4"/>
    </row>
    <row r="88" spans="1:12" x14ac:dyDescent="0.2">
      <c r="B88" s="9" t="s">
        <v>12</v>
      </c>
      <c r="C88" s="14">
        <f>SUM(C86:C87)</f>
        <v>2398</v>
      </c>
      <c r="D88" s="22"/>
      <c r="E88" s="14">
        <f>SUM(E86:E87)</f>
        <v>2398</v>
      </c>
      <c r="F88" s="14">
        <f>SUM(F86:F87)</f>
        <v>2398</v>
      </c>
      <c r="G88" s="14">
        <f>SUM(G86:G87)</f>
        <v>2398</v>
      </c>
      <c r="H88" s="22"/>
      <c r="I88" s="22"/>
      <c r="J88" s="14">
        <f>SUM(J86:J87)</f>
        <v>2398</v>
      </c>
      <c r="L88" s="4"/>
    </row>
    <row r="89" spans="1:12" x14ac:dyDescent="0.2">
      <c r="A89" s="10"/>
      <c r="B89" s="1" t="s">
        <v>13</v>
      </c>
      <c r="C89" s="16">
        <f>C83*C84</f>
        <v>-2300</v>
      </c>
      <c r="D89" s="21"/>
      <c r="E89" s="16">
        <f>E83*E84</f>
        <v>-2300</v>
      </c>
      <c r="F89" s="16">
        <f>F83*F84</f>
        <v>-2300</v>
      </c>
      <c r="G89" s="16">
        <f>G83*G84</f>
        <v>-2300</v>
      </c>
      <c r="H89" s="21"/>
      <c r="I89" s="21"/>
      <c r="J89" s="16">
        <f>J83*J84</f>
        <v>-2300</v>
      </c>
    </row>
    <row r="90" spans="1:12" x14ac:dyDescent="0.2">
      <c r="A90" s="11"/>
      <c r="D90" s="18"/>
      <c r="E90" s="1"/>
      <c r="G90" s="1"/>
      <c r="H90" s="18"/>
      <c r="I90" s="18"/>
      <c r="J90" s="1"/>
    </row>
    <row r="91" spans="1:12" s="5" customFormat="1" x14ac:dyDescent="0.2">
      <c r="A91" s="10"/>
      <c r="B91" s="5" t="s">
        <v>11</v>
      </c>
      <c r="C91" s="15">
        <f>SUM(C88:C89)</f>
        <v>98</v>
      </c>
      <c r="D91" s="31"/>
      <c r="E91" s="15">
        <f>SUM(E88:E89)</f>
        <v>98</v>
      </c>
      <c r="F91" s="15">
        <f>SUM(F88:F89)</f>
        <v>98</v>
      </c>
      <c r="G91" s="15">
        <f>SUM(G88:G89)</f>
        <v>98</v>
      </c>
      <c r="H91" s="31"/>
      <c r="I91" s="31"/>
      <c r="J91" s="15">
        <f>SUM(J88:J89)</f>
        <v>98</v>
      </c>
      <c r="K91" s="9"/>
    </row>
    <row r="92" spans="1:12" x14ac:dyDescent="0.2">
      <c r="A92" s="12"/>
      <c r="B92" s="5" t="s">
        <v>30</v>
      </c>
      <c r="C92" s="15">
        <f>C91*16</f>
        <v>1568</v>
      </c>
      <c r="D92" s="31"/>
      <c r="E92" s="15">
        <f>E91*16</f>
        <v>1568</v>
      </c>
      <c r="F92" s="15">
        <f>F91*16</f>
        <v>1568</v>
      </c>
      <c r="G92" s="15">
        <f>G91*16</f>
        <v>1568</v>
      </c>
      <c r="H92" s="31"/>
      <c r="I92" s="31"/>
      <c r="J92" s="15">
        <f>J91*16</f>
        <v>1568</v>
      </c>
      <c r="K92" s="35">
        <f>SUM(C92:J92)</f>
        <v>7840</v>
      </c>
    </row>
    <row r="93" spans="1:12" x14ac:dyDescent="0.2">
      <c r="A93" s="13"/>
    </row>
    <row r="94" spans="1:12" x14ac:dyDescent="0.2">
      <c r="A94" s="13"/>
    </row>
    <row r="95" spans="1:12" s="5" customFormat="1" x14ac:dyDescent="0.2">
      <c r="A95" s="5" t="s">
        <v>0</v>
      </c>
      <c r="B95" s="17" t="s">
        <v>23</v>
      </c>
      <c r="C95" s="7">
        <v>37249</v>
      </c>
      <c r="D95" s="7">
        <v>37250</v>
      </c>
      <c r="E95" s="7">
        <v>37251</v>
      </c>
      <c r="F95" s="7">
        <v>37252</v>
      </c>
      <c r="G95" s="7">
        <v>37253</v>
      </c>
      <c r="H95" s="7">
        <v>37254</v>
      </c>
      <c r="I95" s="7">
        <v>37255</v>
      </c>
      <c r="J95" s="7">
        <v>37256</v>
      </c>
      <c r="K95" s="9"/>
      <c r="L95" s="9"/>
    </row>
    <row r="96" spans="1:12" x14ac:dyDescent="0.2">
      <c r="B96" s="5" t="s">
        <v>4</v>
      </c>
      <c r="C96" s="1">
        <v>550</v>
      </c>
      <c r="D96" s="18"/>
      <c r="E96" s="1">
        <v>550</v>
      </c>
      <c r="F96" s="1">
        <v>550</v>
      </c>
      <c r="G96" s="1">
        <v>550</v>
      </c>
      <c r="H96" s="37"/>
      <c r="I96" s="20"/>
      <c r="J96" s="1">
        <v>550</v>
      </c>
      <c r="L96" s="4"/>
    </row>
    <row r="97" spans="1:12" x14ac:dyDescent="0.2">
      <c r="B97" s="8" t="s">
        <v>6</v>
      </c>
      <c r="C97" s="35">
        <v>46.93</v>
      </c>
      <c r="D97" s="37"/>
      <c r="E97" s="35">
        <v>46.93</v>
      </c>
      <c r="F97" s="35">
        <v>46.93</v>
      </c>
      <c r="G97" s="35">
        <v>46.93</v>
      </c>
      <c r="H97" s="37"/>
      <c r="I97" s="20"/>
      <c r="J97" s="35">
        <v>46.93</v>
      </c>
      <c r="L97" s="4"/>
    </row>
    <row r="98" spans="1:12" x14ac:dyDescent="0.2">
      <c r="B98" s="5" t="s">
        <v>5</v>
      </c>
      <c r="C98" s="1">
        <v>750</v>
      </c>
      <c r="D98" s="18"/>
      <c r="E98" s="1">
        <v>750</v>
      </c>
      <c r="F98" s="1">
        <v>750</v>
      </c>
      <c r="G98" s="1">
        <v>750</v>
      </c>
      <c r="H98" s="37"/>
      <c r="I98" s="20"/>
      <c r="J98" s="1">
        <v>750</v>
      </c>
      <c r="L98" s="4"/>
    </row>
    <row r="99" spans="1:12" x14ac:dyDescent="0.2">
      <c r="B99" s="8" t="s">
        <v>6</v>
      </c>
      <c r="C99" s="35">
        <v>47.1</v>
      </c>
      <c r="D99" s="37"/>
      <c r="E99" s="35">
        <v>47.1</v>
      </c>
      <c r="F99" s="35">
        <v>47.1</v>
      </c>
      <c r="G99" s="35">
        <v>47.1</v>
      </c>
      <c r="H99" s="37"/>
      <c r="I99" s="20"/>
      <c r="J99" s="35">
        <v>47.1</v>
      </c>
      <c r="L99" s="4"/>
    </row>
    <row r="100" spans="1:12" x14ac:dyDescent="0.2">
      <c r="B100" s="9" t="s">
        <v>10</v>
      </c>
      <c r="C100" s="4">
        <f>C96-C98</f>
        <v>-200</v>
      </c>
      <c r="D100" s="20"/>
      <c r="E100" s="4">
        <f>E96-E98</f>
        <v>-200</v>
      </c>
      <c r="F100" s="4">
        <f>F96-F98</f>
        <v>-200</v>
      </c>
      <c r="G100" s="4">
        <f>G96-G98</f>
        <v>-200</v>
      </c>
      <c r="H100" s="37"/>
      <c r="I100" s="20"/>
      <c r="J100" s="4">
        <f>J96-J98</f>
        <v>-200</v>
      </c>
      <c r="L100" s="4"/>
    </row>
    <row r="101" spans="1:12" x14ac:dyDescent="0.2">
      <c r="B101" s="2" t="s">
        <v>7</v>
      </c>
      <c r="C101" s="36">
        <v>32.5</v>
      </c>
      <c r="D101" s="18"/>
      <c r="E101" s="36">
        <v>32.5</v>
      </c>
      <c r="F101" s="36">
        <v>32.5</v>
      </c>
      <c r="G101" s="36">
        <v>32.5</v>
      </c>
      <c r="H101" s="37"/>
      <c r="I101" s="37"/>
      <c r="J101" s="36">
        <v>32.5</v>
      </c>
      <c r="L101" s="4"/>
    </row>
    <row r="102" spans="1:12" x14ac:dyDescent="0.2">
      <c r="B102" s="2"/>
      <c r="C102" s="14"/>
      <c r="D102" s="18"/>
      <c r="E102" s="1"/>
      <c r="F102" s="35"/>
      <c r="G102" s="1"/>
      <c r="H102" s="37"/>
      <c r="I102" s="20"/>
      <c r="L102" s="4"/>
    </row>
    <row r="103" spans="1:12" x14ac:dyDescent="0.2">
      <c r="B103" s="2" t="s">
        <v>9</v>
      </c>
      <c r="C103" s="16">
        <f>(C96*C97)*(-1)</f>
        <v>-25811.5</v>
      </c>
      <c r="D103" s="21"/>
      <c r="E103" s="16">
        <f>(E96*E97)*(-1)</f>
        <v>-25811.5</v>
      </c>
      <c r="F103" s="16">
        <f>(F96*F97)*(-1)</f>
        <v>-25811.5</v>
      </c>
      <c r="G103" s="16">
        <f>(G96*G97)*(-1)</f>
        <v>-25811.5</v>
      </c>
      <c r="H103" s="37"/>
      <c r="I103" s="20"/>
      <c r="J103" s="16">
        <f>(J96*J97)*(-1)</f>
        <v>-25811.5</v>
      </c>
      <c r="L103" s="4"/>
    </row>
    <row r="104" spans="1:12" x14ac:dyDescent="0.2">
      <c r="B104" s="2" t="s">
        <v>8</v>
      </c>
      <c r="C104" s="14">
        <f>C98*C99</f>
        <v>35325</v>
      </c>
      <c r="D104" s="22"/>
      <c r="E104" s="14">
        <f>E98*E99</f>
        <v>35325</v>
      </c>
      <c r="F104" s="14">
        <f>F98*F99</f>
        <v>35325</v>
      </c>
      <c r="G104" s="14">
        <f>G98*G99</f>
        <v>35325</v>
      </c>
      <c r="H104" s="37"/>
      <c r="I104" s="20"/>
      <c r="J104" s="14">
        <f>J98*J99</f>
        <v>35325</v>
      </c>
      <c r="L104" s="4"/>
    </row>
    <row r="105" spans="1:12" x14ac:dyDescent="0.2">
      <c r="B105" s="9" t="s">
        <v>12</v>
      </c>
      <c r="C105" s="14">
        <f>SUM(C103:C104)</f>
        <v>9513.5</v>
      </c>
      <c r="D105" s="22"/>
      <c r="E105" s="14">
        <f>SUM(E103:E104)</f>
        <v>9513.5</v>
      </c>
      <c r="F105" s="14">
        <f>SUM(F103:F104)</f>
        <v>9513.5</v>
      </c>
      <c r="G105" s="14">
        <f>SUM(G103:G104)</f>
        <v>9513.5</v>
      </c>
      <c r="H105" s="37"/>
      <c r="I105" s="20"/>
      <c r="J105" s="14">
        <f>SUM(J103:J104)</f>
        <v>9513.5</v>
      </c>
      <c r="L105" s="4"/>
    </row>
    <row r="106" spans="1:12" x14ac:dyDescent="0.2">
      <c r="A106" s="10"/>
      <c r="B106" s="1" t="s">
        <v>13</v>
      </c>
      <c r="C106" s="16">
        <f>C100*C101</f>
        <v>-6500</v>
      </c>
      <c r="D106" s="21"/>
      <c r="E106" s="16">
        <f>E100*E101</f>
        <v>-6500</v>
      </c>
      <c r="F106" s="16">
        <f>F100*F101</f>
        <v>-6500</v>
      </c>
      <c r="G106" s="16">
        <f>G100*G101</f>
        <v>-6500</v>
      </c>
      <c r="H106" s="20"/>
      <c r="I106" s="20"/>
      <c r="J106" s="16">
        <f>J100*J101</f>
        <v>-6500</v>
      </c>
    </row>
    <row r="107" spans="1:12" x14ac:dyDescent="0.2">
      <c r="A107" s="11"/>
      <c r="D107" s="18"/>
      <c r="H107" s="20"/>
      <c r="I107" s="20"/>
    </row>
    <row r="108" spans="1:12" s="5" customFormat="1" x14ac:dyDescent="0.2">
      <c r="A108" s="10"/>
      <c r="B108" s="5" t="s">
        <v>11</v>
      </c>
      <c r="C108" s="15">
        <f>SUM(C105:C106)</f>
        <v>3013.5</v>
      </c>
      <c r="D108" s="31"/>
      <c r="E108" s="15">
        <f>SUM(E105:E106)</f>
        <v>3013.5</v>
      </c>
      <c r="F108" s="15">
        <f>SUM(F105:F106)</f>
        <v>3013.5</v>
      </c>
      <c r="G108" s="15">
        <f>SUM(G105:G106)</f>
        <v>3013.5</v>
      </c>
      <c r="H108" s="32"/>
      <c r="I108" s="31"/>
      <c r="J108" s="15">
        <f>SUM(J105:J106)</f>
        <v>3013.5</v>
      </c>
      <c r="K108" s="9"/>
    </row>
    <row r="109" spans="1:12" x14ac:dyDescent="0.2">
      <c r="A109" s="12"/>
      <c r="B109" s="5" t="s">
        <v>30</v>
      </c>
      <c r="C109" s="15">
        <f>C108*16</f>
        <v>48216</v>
      </c>
      <c r="D109" s="31"/>
      <c r="E109" s="15">
        <f>E108*16</f>
        <v>48216</v>
      </c>
      <c r="F109" s="15">
        <f>F108*16</f>
        <v>48216</v>
      </c>
      <c r="G109" s="15">
        <f>G108*16</f>
        <v>48216</v>
      </c>
      <c r="H109" s="20"/>
      <c r="I109" s="31"/>
      <c r="J109" s="15">
        <f>J108*16</f>
        <v>48216</v>
      </c>
      <c r="K109" s="35">
        <f>SUM(C109:J109)</f>
        <v>241080</v>
      </c>
    </row>
    <row r="110" spans="1:12" x14ac:dyDescent="0.2">
      <c r="A110" s="10"/>
    </row>
    <row r="111" spans="1:12" x14ac:dyDescent="0.2">
      <c r="A111" s="12"/>
    </row>
    <row r="112" spans="1:12" x14ac:dyDescent="0.2">
      <c r="A112" s="12"/>
    </row>
    <row r="113" spans="1:12" s="5" customFormat="1" x14ac:dyDescent="0.2">
      <c r="A113" s="5" t="s">
        <v>1</v>
      </c>
      <c r="B113" s="17" t="s">
        <v>24</v>
      </c>
      <c r="C113" s="7">
        <v>37249</v>
      </c>
      <c r="D113" s="7">
        <v>37250</v>
      </c>
      <c r="E113" s="7">
        <v>37251</v>
      </c>
      <c r="F113" s="7">
        <v>37252</v>
      </c>
      <c r="G113" s="7">
        <v>37253</v>
      </c>
      <c r="H113" s="7">
        <v>37254</v>
      </c>
      <c r="I113" s="7">
        <v>37255</v>
      </c>
      <c r="J113" s="7">
        <v>37256</v>
      </c>
      <c r="K113" s="9"/>
      <c r="L113" s="9"/>
    </row>
    <row r="114" spans="1:12" x14ac:dyDescent="0.2">
      <c r="B114" s="5" t="s">
        <v>4</v>
      </c>
      <c r="C114" s="1">
        <v>375</v>
      </c>
      <c r="D114" s="1">
        <v>25</v>
      </c>
      <c r="E114" s="1">
        <v>375</v>
      </c>
      <c r="F114" s="1">
        <v>375</v>
      </c>
      <c r="G114" s="1">
        <v>375</v>
      </c>
      <c r="H114" s="1">
        <v>25</v>
      </c>
      <c r="I114" s="1">
        <v>25</v>
      </c>
      <c r="J114" s="1">
        <v>375</v>
      </c>
      <c r="L114" s="4"/>
    </row>
    <row r="115" spans="1:12" x14ac:dyDescent="0.2">
      <c r="B115" s="8" t="s">
        <v>6</v>
      </c>
      <c r="C115" s="35">
        <v>48.93</v>
      </c>
      <c r="D115" s="35">
        <v>40</v>
      </c>
      <c r="E115" s="35">
        <v>48.93</v>
      </c>
      <c r="F115" s="35">
        <v>48.93</v>
      </c>
      <c r="G115" s="35">
        <v>48.93</v>
      </c>
      <c r="H115" s="35">
        <v>40</v>
      </c>
      <c r="I115" s="35">
        <v>40</v>
      </c>
      <c r="J115" s="35">
        <v>48.93</v>
      </c>
      <c r="L115" s="4"/>
    </row>
    <row r="116" spans="1:12" x14ac:dyDescent="0.2">
      <c r="B116" s="5" t="s">
        <v>5</v>
      </c>
      <c r="C116" s="1">
        <v>550</v>
      </c>
      <c r="D116" s="1">
        <v>100</v>
      </c>
      <c r="E116" s="1">
        <v>550</v>
      </c>
      <c r="F116" s="1">
        <v>550</v>
      </c>
      <c r="G116" s="1">
        <v>550</v>
      </c>
      <c r="H116" s="1">
        <v>100</v>
      </c>
      <c r="I116" s="1">
        <v>100</v>
      </c>
      <c r="J116" s="1">
        <v>550</v>
      </c>
      <c r="L116" s="4"/>
    </row>
    <row r="117" spans="1:12" x14ac:dyDescent="0.2">
      <c r="B117" s="8" t="s">
        <v>6</v>
      </c>
      <c r="C117" s="35">
        <v>54.06</v>
      </c>
      <c r="D117" s="35">
        <v>44</v>
      </c>
      <c r="E117" s="35">
        <v>54.06</v>
      </c>
      <c r="F117" s="35">
        <v>54.06</v>
      </c>
      <c r="G117" s="35">
        <v>54.06</v>
      </c>
      <c r="H117" s="35">
        <v>44</v>
      </c>
      <c r="I117" s="35">
        <v>44</v>
      </c>
      <c r="J117" s="35">
        <v>54.06</v>
      </c>
      <c r="L117" s="4"/>
    </row>
    <row r="118" spans="1:12" x14ac:dyDescent="0.2">
      <c r="B118" s="9" t="s">
        <v>10</v>
      </c>
      <c r="C118" s="4">
        <f t="shared" ref="C118:J118" si="7">C114-C116</f>
        <v>-175</v>
      </c>
      <c r="D118" s="4">
        <f t="shared" si="7"/>
        <v>-75</v>
      </c>
      <c r="E118" s="4">
        <f t="shared" si="7"/>
        <v>-175</v>
      </c>
      <c r="F118" s="4">
        <f t="shared" si="7"/>
        <v>-175</v>
      </c>
      <c r="G118" s="4">
        <f t="shared" si="7"/>
        <v>-175</v>
      </c>
      <c r="H118" s="4">
        <f t="shared" si="7"/>
        <v>-75</v>
      </c>
      <c r="I118" s="4">
        <f t="shared" si="7"/>
        <v>-75</v>
      </c>
      <c r="J118" s="4">
        <f t="shared" si="7"/>
        <v>-175</v>
      </c>
      <c r="L118" s="4"/>
    </row>
    <row r="119" spans="1:12" x14ac:dyDescent="0.2">
      <c r="B119" s="2" t="s">
        <v>7</v>
      </c>
      <c r="C119" s="36">
        <v>32.5</v>
      </c>
      <c r="D119" s="36">
        <v>25.5</v>
      </c>
      <c r="E119" s="36">
        <v>32.5</v>
      </c>
      <c r="F119" s="36">
        <v>32.5</v>
      </c>
      <c r="G119" s="36">
        <v>32.5</v>
      </c>
      <c r="H119" s="36">
        <v>25.5</v>
      </c>
      <c r="I119" s="36">
        <v>25.5</v>
      </c>
      <c r="J119" s="36">
        <v>32.5</v>
      </c>
      <c r="L119" s="4"/>
    </row>
    <row r="120" spans="1:12" x14ac:dyDescent="0.2">
      <c r="B120" s="2"/>
      <c r="C120" s="14"/>
      <c r="E120" s="1"/>
      <c r="F120" s="35"/>
      <c r="G120" s="1"/>
      <c r="H120" s="35"/>
      <c r="L120" s="4"/>
    </row>
    <row r="121" spans="1:12" x14ac:dyDescent="0.2">
      <c r="B121" s="2" t="s">
        <v>9</v>
      </c>
      <c r="C121" s="16">
        <f t="shared" ref="C121:J121" si="8">(C114*C115)*(-1)</f>
        <v>-18348.75</v>
      </c>
      <c r="D121" s="16">
        <f t="shared" si="8"/>
        <v>-1000</v>
      </c>
      <c r="E121" s="16">
        <f t="shared" si="8"/>
        <v>-18348.75</v>
      </c>
      <c r="F121" s="16">
        <f t="shared" si="8"/>
        <v>-18348.75</v>
      </c>
      <c r="G121" s="16">
        <f t="shared" si="8"/>
        <v>-18348.75</v>
      </c>
      <c r="H121" s="16">
        <f t="shared" si="8"/>
        <v>-1000</v>
      </c>
      <c r="I121" s="16">
        <f t="shared" si="8"/>
        <v>-1000</v>
      </c>
      <c r="J121" s="16">
        <f t="shared" si="8"/>
        <v>-18348.75</v>
      </c>
      <c r="L121" s="4"/>
    </row>
    <row r="122" spans="1:12" x14ac:dyDescent="0.2">
      <c r="B122" s="2" t="s">
        <v>8</v>
      </c>
      <c r="C122" s="14">
        <f t="shared" ref="C122:J122" si="9">C116*C117</f>
        <v>29733</v>
      </c>
      <c r="D122" s="14">
        <f t="shared" si="9"/>
        <v>4400</v>
      </c>
      <c r="E122" s="14">
        <f t="shared" si="9"/>
        <v>29733</v>
      </c>
      <c r="F122" s="14">
        <f t="shared" si="9"/>
        <v>29733</v>
      </c>
      <c r="G122" s="14">
        <f t="shared" si="9"/>
        <v>29733</v>
      </c>
      <c r="H122" s="14">
        <f t="shared" si="9"/>
        <v>4400</v>
      </c>
      <c r="I122" s="14">
        <f t="shared" si="9"/>
        <v>4400</v>
      </c>
      <c r="J122" s="14">
        <f t="shared" si="9"/>
        <v>29733</v>
      </c>
      <c r="L122" s="4"/>
    </row>
    <row r="123" spans="1:12" x14ac:dyDescent="0.2">
      <c r="B123" s="9" t="s">
        <v>12</v>
      </c>
      <c r="C123" s="14">
        <f t="shared" ref="C123:J123" si="10">SUM(C121:C122)</f>
        <v>11384.25</v>
      </c>
      <c r="D123" s="14">
        <f t="shared" si="10"/>
        <v>3400</v>
      </c>
      <c r="E123" s="14">
        <f t="shared" si="10"/>
        <v>11384.25</v>
      </c>
      <c r="F123" s="14">
        <f t="shared" si="10"/>
        <v>11384.25</v>
      </c>
      <c r="G123" s="14">
        <f t="shared" si="10"/>
        <v>11384.25</v>
      </c>
      <c r="H123" s="14">
        <f t="shared" si="10"/>
        <v>3400</v>
      </c>
      <c r="I123" s="14">
        <f t="shared" si="10"/>
        <v>3400</v>
      </c>
      <c r="J123" s="14">
        <f t="shared" si="10"/>
        <v>11384.25</v>
      </c>
      <c r="L123" s="4"/>
    </row>
    <row r="124" spans="1:12" x14ac:dyDescent="0.2">
      <c r="A124" s="10"/>
      <c r="B124" s="1" t="s">
        <v>13</v>
      </c>
      <c r="C124" s="16">
        <f t="shared" ref="C124:J124" si="11">C118*C119</f>
        <v>-5687.5</v>
      </c>
      <c r="D124" s="16">
        <f t="shared" si="11"/>
        <v>-1912.5</v>
      </c>
      <c r="E124" s="16">
        <f t="shared" si="11"/>
        <v>-5687.5</v>
      </c>
      <c r="F124" s="16">
        <f t="shared" si="11"/>
        <v>-5687.5</v>
      </c>
      <c r="G124" s="16">
        <f t="shared" si="11"/>
        <v>-5687.5</v>
      </c>
      <c r="H124" s="16">
        <f t="shared" si="11"/>
        <v>-1912.5</v>
      </c>
      <c r="I124" s="16">
        <f t="shared" si="11"/>
        <v>-1912.5</v>
      </c>
      <c r="J124" s="16">
        <f t="shared" si="11"/>
        <v>-5687.5</v>
      </c>
    </row>
    <row r="125" spans="1:12" x14ac:dyDescent="0.2">
      <c r="A125" s="11"/>
      <c r="E125" s="1"/>
      <c r="G125" s="1"/>
      <c r="H125" s="1"/>
      <c r="I125" s="1"/>
      <c r="J125" s="1"/>
    </row>
    <row r="126" spans="1:12" s="5" customFormat="1" x14ac:dyDescent="0.2">
      <c r="A126" s="10"/>
      <c r="B126" s="5" t="s">
        <v>11</v>
      </c>
      <c r="C126" s="15">
        <f t="shared" ref="C126:J126" si="12">SUM(C123:C124)</f>
        <v>5696.75</v>
      </c>
      <c r="D126" s="15">
        <f t="shared" si="12"/>
        <v>1487.5</v>
      </c>
      <c r="E126" s="15">
        <f t="shared" si="12"/>
        <v>5696.75</v>
      </c>
      <c r="F126" s="15">
        <f t="shared" si="12"/>
        <v>5696.75</v>
      </c>
      <c r="G126" s="15">
        <f t="shared" si="12"/>
        <v>5696.75</v>
      </c>
      <c r="H126" s="15">
        <f t="shared" si="12"/>
        <v>1487.5</v>
      </c>
      <c r="I126" s="15">
        <f t="shared" si="12"/>
        <v>1487.5</v>
      </c>
      <c r="J126" s="15">
        <f t="shared" si="12"/>
        <v>5696.75</v>
      </c>
      <c r="K126" s="9"/>
    </row>
    <row r="127" spans="1:12" x14ac:dyDescent="0.2">
      <c r="A127" s="12"/>
      <c r="B127" s="5" t="s">
        <v>30</v>
      </c>
      <c r="C127" s="15">
        <f t="shared" ref="C127:J127" si="13">C126*16</f>
        <v>91148</v>
      </c>
      <c r="D127" s="15">
        <f t="shared" si="13"/>
        <v>23800</v>
      </c>
      <c r="E127" s="15">
        <f t="shared" si="13"/>
        <v>91148</v>
      </c>
      <c r="F127" s="15">
        <f t="shared" si="13"/>
        <v>91148</v>
      </c>
      <c r="G127" s="15">
        <f t="shared" si="13"/>
        <v>91148</v>
      </c>
      <c r="H127" s="15">
        <f t="shared" si="13"/>
        <v>23800</v>
      </c>
      <c r="I127" s="15">
        <f t="shared" si="13"/>
        <v>23800</v>
      </c>
      <c r="J127" s="15">
        <f t="shared" si="13"/>
        <v>91148</v>
      </c>
      <c r="K127" s="35">
        <f>SUM(C127:J127)</f>
        <v>527140</v>
      </c>
    </row>
    <row r="128" spans="1:12" x14ac:dyDescent="0.2">
      <c r="A128" s="13"/>
    </row>
    <row r="129" spans="1:12" x14ac:dyDescent="0.2">
      <c r="A129" s="13"/>
    </row>
    <row r="130" spans="1:12" s="5" customFormat="1" x14ac:dyDescent="0.2">
      <c r="A130" s="5" t="s">
        <v>2</v>
      </c>
      <c r="B130" s="17" t="s">
        <v>17</v>
      </c>
      <c r="C130" s="7">
        <v>37249</v>
      </c>
      <c r="D130" s="7">
        <v>37250</v>
      </c>
      <c r="E130" s="7">
        <v>37251</v>
      </c>
      <c r="F130" s="7">
        <v>37252</v>
      </c>
      <c r="G130" s="7">
        <v>37253</v>
      </c>
      <c r="H130" s="7">
        <v>37254</v>
      </c>
      <c r="I130" s="7">
        <v>37255</v>
      </c>
      <c r="J130" s="7">
        <v>37256</v>
      </c>
      <c r="K130" s="9"/>
      <c r="L130" s="9"/>
    </row>
    <row r="131" spans="1:12" x14ac:dyDescent="0.2">
      <c r="B131" s="5" t="s">
        <v>4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L131" s="4"/>
    </row>
    <row r="132" spans="1:12" x14ac:dyDescent="0.2">
      <c r="B132" s="8" t="s">
        <v>6</v>
      </c>
      <c r="C132" s="35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5">
        <v>0</v>
      </c>
      <c r="J132" s="35">
        <v>0</v>
      </c>
      <c r="L132" s="4"/>
    </row>
    <row r="133" spans="1:12" x14ac:dyDescent="0.2">
      <c r="B133" s="5" t="s">
        <v>5</v>
      </c>
      <c r="C133" s="1">
        <v>50</v>
      </c>
      <c r="D133" s="1">
        <v>200</v>
      </c>
      <c r="E133" s="1">
        <v>50</v>
      </c>
      <c r="F133" s="1">
        <v>50</v>
      </c>
      <c r="G133" s="1">
        <v>50</v>
      </c>
      <c r="H133" s="1">
        <v>200</v>
      </c>
      <c r="I133" s="1">
        <v>200</v>
      </c>
      <c r="J133" s="1">
        <v>50</v>
      </c>
      <c r="L133" s="4"/>
    </row>
    <row r="134" spans="1:12" x14ac:dyDescent="0.2">
      <c r="B134" s="8" t="s">
        <v>6</v>
      </c>
      <c r="C134" s="35">
        <v>40.75</v>
      </c>
      <c r="D134" s="35">
        <v>20.8</v>
      </c>
      <c r="E134" s="35">
        <v>40.75</v>
      </c>
      <c r="F134" s="35">
        <v>40.75</v>
      </c>
      <c r="G134" s="35">
        <v>40.75</v>
      </c>
      <c r="H134" s="35">
        <v>20.8</v>
      </c>
      <c r="I134" s="35">
        <v>20.8</v>
      </c>
      <c r="J134" s="35">
        <v>40.75</v>
      </c>
      <c r="L134" s="4"/>
    </row>
    <row r="135" spans="1:12" x14ac:dyDescent="0.2">
      <c r="B135" s="9" t="s">
        <v>10</v>
      </c>
      <c r="C135" s="4">
        <f t="shared" ref="C135:J135" si="14">C131-C133</f>
        <v>-50</v>
      </c>
      <c r="D135" s="4">
        <f t="shared" si="14"/>
        <v>-200</v>
      </c>
      <c r="E135" s="4">
        <f t="shared" si="14"/>
        <v>-50</v>
      </c>
      <c r="F135" s="4">
        <f t="shared" si="14"/>
        <v>-50</v>
      </c>
      <c r="G135" s="4">
        <f t="shared" si="14"/>
        <v>-50</v>
      </c>
      <c r="H135" s="4">
        <f t="shared" si="14"/>
        <v>-200</v>
      </c>
      <c r="I135" s="4">
        <f t="shared" si="14"/>
        <v>-200</v>
      </c>
      <c r="J135" s="4">
        <f t="shared" si="14"/>
        <v>-50</v>
      </c>
      <c r="L135" s="4"/>
    </row>
    <row r="136" spans="1:12" x14ac:dyDescent="0.2">
      <c r="B136" s="2" t="s">
        <v>7</v>
      </c>
      <c r="C136" s="36">
        <v>25.75</v>
      </c>
      <c r="D136" s="36">
        <v>20</v>
      </c>
      <c r="E136" s="36">
        <v>25.75</v>
      </c>
      <c r="F136" s="36">
        <v>25.75</v>
      </c>
      <c r="G136" s="36">
        <v>25.75</v>
      </c>
      <c r="H136" s="36">
        <v>20</v>
      </c>
      <c r="I136" s="36">
        <v>20</v>
      </c>
      <c r="J136" s="36">
        <v>25.75</v>
      </c>
      <c r="L136" s="4"/>
    </row>
    <row r="137" spans="1:12" x14ac:dyDescent="0.2">
      <c r="B137" s="2"/>
      <c r="C137" s="14"/>
      <c r="E137" s="1"/>
      <c r="F137" s="35"/>
      <c r="G137" s="1"/>
      <c r="H137" s="35"/>
      <c r="L137" s="4"/>
    </row>
    <row r="138" spans="1:12" x14ac:dyDescent="0.2">
      <c r="B138" s="2" t="s">
        <v>9</v>
      </c>
      <c r="C138" s="16">
        <f t="shared" ref="C138:J138" si="15">(C131*C132)*(-1)</f>
        <v>0</v>
      </c>
      <c r="D138" s="16">
        <f t="shared" si="15"/>
        <v>0</v>
      </c>
      <c r="E138" s="16">
        <f t="shared" si="15"/>
        <v>0</v>
      </c>
      <c r="F138" s="16">
        <f t="shared" si="15"/>
        <v>0</v>
      </c>
      <c r="G138" s="16">
        <f t="shared" si="15"/>
        <v>0</v>
      </c>
      <c r="H138" s="16">
        <f t="shared" si="15"/>
        <v>0</v>
      </c>
      <c r="I138" s="16">
        <f t="shared" si="15"/>
        <v>0</v>
      </c>
      <c r="J138" s="16">
        <f t="shared" si="15"/>
        <v>0</v>
      </c>
      <c r="L138" s="4"/>
    </row>
    <row r="139" spans="1:12" x14ac:dyDescent="0.2">
      <c r="B139" s="2" t="s">
        <v>8</v>
      </c>
      <c r="C139" s="14">
        <f t="shared" ref="C139:J139" si="16">C133*C134</f>
        <v>2037.5</v>
      </c>
      <c r="D139" s="14">
        <f t="shared" si="16"/>
        <v>4160</v>
      </c>
      <c r="E139" s="14">
        <f t="shared" si="16"/>
        <v>2037.5</v>
      </c>
      <c r="F139" s="14">
        <f t="shared" si="16"/>
        <v>2037.5</v>
      </c>
      <c r="G139" s="14">
        <f t="shared" si="16"/>
        <v>2037.5</v>
      </c>
      <c r="H139" s="14">
        <f t="shared" si="16"/>
        <v>4160</v>
      </c>
      <c r="I139" s="14">
        <f t="shared" si="16"/>
        <v>4160</v>
      </c>
      <c r="J139" s="14">
        <f t="shared" si="16"/>
        <v>2037.5</v>
      </c>
      <c r="L139" s="4"/>
    </row>
    <row r="140" spans="1:12" x14ac:dyDescent="0.2">
      <c r="B140" s="9" t="s">
        <v>12</v>
      </c>
      <c r="C140" s="14">
        <f t="shared" ref="C140:J140" si="17">SUM(C138:C139)</f>
        <v>2037.5</v>
      </c>
      <c r="D140" s="14">
        <f t="shared" si="17"/>
        <v>4160</v>
      </c>
      <c r="E140" s="14">
        <f t="shared" si="17"/>
        <v>2037.5</v>
      </c>
      <c r="F140" s="14">
        <f t="shared" si="17"/>
        <v>2037.5</v>
      </c>
      <c r="G140" s="14">
        <f t="shared" si="17"/>
        <v>2037.5</v>
      </c>
      <c r="H140" s="14">
        <f t="shared" si="17"/>
        <v>4160</v>
      </c>
      <c r="I140" s="14">
        <f t="shared" si="17"/>
        <v>4160</v>
      </c>
      <c r="J140" s="14">
        <f t="shared" si="17"/>
        <v>2037.5</v>
      </c>
      <c r="L140" s="4"/>
    </row>
    <row r="141" spans="1:12" x14ac:dyDescent="0.2">
      <c r="A141" s="10"/>
      <c r="B141" s="1" t="s">
        <v>13</v>
      </c>
      <c r="C141" s="16">
        <f t="shared" ref="C141:J141" si="18">C135*C136</f>
        <v>-1287.5</v>
      </c>
      <c r="D141" s="16">
        <f t="shared" si="18"/>
        <v>-4000</v>
      </c>
      <c r="E141" s="16">
        <f t="shared" si="18"/>
        <v>-1287.5</v>
      </c>
      <c r="F141" s="16">
        <f t="shared" si="18"/>
        <v>-1287.5</v>
      </c>
      <c r="G141" s="16">
        <f t="shared" si="18"/>
        <v>-1287.5</v>
      </c>
      <c r="H141" s="16">
        <f t="shared" si="18"/>
        <v>-4000</v>
      </c>
      <c r="I141" s="16">
        <f t="shared" si="18"/>
        <v>-4000</v>
      </c>
      <c r="J141" s="16">
        <f t="shared" si="18"/>
        <v>-1287.5</v>
      </c>
    </row>
    <row r="142" spans="1:12" x14ac:dyDescent="0.2">
      <c r="A142" s="11"/>
      <c r="E142" s="1"/>
      <c r="G142" s="1"/>
      <c r="H142" s="1"/>
      <c r="I142" s="1"/>
      <c r="J142" s="1"/>
    </row>
    <row r="143" spans="1:12" s="5" customFormat="1" x14ac:dyDescent="0.2">
      <c r="A143" s="10"/>
      <c r="B143" s="5" t="s">
        <v>11</v>
      </c>
      <c r="C143" s="15">
        <f t="shared" ref="C143:J143" si="19">SUM(C140:C141)</f>
        <v>750</v>
      </c>
      <c r="D143" s="15">
        <f t="shared" si="19"/>
        <v>160</v>
      </c>
      <c r="E143" s="15">
        <f t="shared" si="19"/>
        <v>750</v>
      </c>
      <c r="F143" s="15">
        <f t="shared" si="19"/>
        <v>750</v>
      </c>
      <c r="G143" s="15">
        <f t="shared" si="19"/>
        <v>750</v>
      </c>
      <c r="H143" s="15">
        <f t="shared" si="19"/>
        <v>160</v>
      </c>
      <c r="I143" s="15">
        <f t="shared" si="19"/>
        <v>160</v>
      </c>
      <c r="J143" s="15">
        <f t="shared" si="19"/>
        <v>750</v>
      </c>
      <c r="K143" s="9"/>
    </row>
    <row r="144" spans="1:12" x14ac:dyDescent="0.2">
      <c r="A144" s="12"/>
      <c r="B144" s="5" t="s">
        <v>30</v>
      </c>
      <c r="C144" s="15">
        <f t="shared" ref="C144:J144" si="20">C143*16</f>
        <v>12000</v>
      </c>
      <c r="D144" s="15">
        <f t="shared" si="20"/>
        <v>2560</v>
      </c>
      <c r="E144" s="15">
        <f t="shared" si="20"/>
        <v>12000</v>
      </c>
      <c r="F144" s="15">
        <f t="shared" si="20"/>
        <v>12000</v>
      </c>
      <c r="G144" s="15">
        <f t="shared" si="20"/>
        <v>12000</v>
      </c>
      <c r="H144" s="15">
        <f t="shared" si="20"/>
        <v>2560</v>
      </c>
      <c r="I144" s="15">
        <f t="shared" si="20"/>
        <v>2560</v>
      </c>
      <c r="J144" s="15">
        <f t="shared" si="20"/>
        <v>12000</v>
      </c>
      <c r="K144" s="35">
        <f>SUM(C144:J144)</f>
        <v>67680</v>
      </c>
    </row>
    <row r="145" spans="1:12" x14ac:dyDescent="0.2">
      <c r="A145" s="13"/>
    </row>
    <row r="146" spans="1:12" x14ac:dyDescent="0.2">
      <c r="A146" s="13"/>
    </row>
    <row r="147" spans="1:12" s="5" customFormat="1" x14ac:dyDescent="0.2">
      <c r="A147" s="5" t="s">
        <v>3</v>
      </c>
      <c r="B147" s="17" t="s">
        <v>17</v>
      </c>
      <c r="C147" s="7">
        <v>37249</v>
      </c>
      <c r="D147" s="7">
        <v>37250</v>
      </c>
      <c r="E147" s="7">
        <v>37251</v>
      </c>
      <c r="F147" s="7">
        <v>37252</v>
      </c>
      <c r="G147" s="7">
        <v>37253</v>
      </c>
      <c r="H147" s="7">
        <v>37254</v>
      </c>
      <c r="I147" s="7">
        <v>37255</v>
      </c>
      <c r="J147" s="7">
        <v>37256</v>
      </c>
      <c r="K147" s="9"/>
      <c r="L147" s="9"/>
    </row>
    <row r="148" spans="1:12" x14ac:dyDescent="0.2">
      <c r="B148" s="5" t="s">
        <v>4</v>
      </c>
      <c r="C148" s="1">
        <v>100</v>
      </c>
      <c r="D148" s="18"/>
      <c r="E148" s="1">
        <v>100</v>
      </c>
      <c r="F148" s="1">
        <v>100</v>
      </c>
      <c r="G148" s="1">
        <v>100</v>
      </c>
      <c r="H148" s="37"/>
      <c r="I148" s="20"/>
      <c r="J148" s="1">
        <v>100</v>
      </c>
      <c r="L148" s="4"/>
    </row>
    <row r="149" spans="1:12" x14ac:dyDescent="0.2">
      <c r="B149" s="8" t="s">
        <v>6</v>
      </c>
      <c r="C149" s="35">
        <v>30.68</v>
      </c>
      <c r="D149" s="18"/>
      <c r="E149" s="35">
        <v>30.68</v>
      </c>
      <c r="F149" s="35">
        <v>30.68</v>
      </c>
      <c r="G149" s="35">
        <v>30.68</v>
      </c>
      <c r="H149" s="37"/>
      <c r="I149" s="20"/>
      <c r="J149" s="35">
        <v>30.68</v>
      </c>
      <c r="L149" s="4"/>
    </row>
    <row r="150" spans="1:12" x14ac:dyDescent="0.2">
      <c r="B150" s="5" t="s">
        <v>5</v>
      </c>
      <c r="C150" s="1">
        <v>100</v>
      </c>
      <c r="D150" s="18"/>
      <c r="E150" s="1">
        <v>100</v>
      </c>
      <c r="F150" s="1">
        <v>100</v>
      </c>
      <c r="G150" s="1">
        <v>100</v>
      </c>
      <c r="H150" s="37"/>
      <c r="I150" s="20"/>
      <c r="J150" s="1">
        <v>100</v>
      </c>
      <c r="L150" s="4"/>
    </row>
    <row r="151" spans="1:12" x14ac:dyDescent="0.2">
      <c r="B151" s="8" t="s">
        <v>6</v>
      </c>
      <c r="C151" s="35">
        <v>43.23</v>
      </c>
      <c r="D151" s="18"/>
      <c r="E151" s="35">
        <v>43.23</v>
      </c>
      <c r="F151" s="35">
        <v>43.23</v>
      </c>
      <c r="G151" s="35">
        <v>43.23</v>
      </c>
      <c r="H151" s="37"/>
      <c r="I151" s="20"/>
      <c r="J151" s="35">
        <v>43.23</v>
      </c>
      <c r="L151" s="4"/>
    </row>
    <row r="152" spans="1:12" x14ac:dyDescent="0.2">
      <c r="B152" s="9" t="s">
        <v>10</v>
      </c>
      <c r="C152" s="4">
        <f>C148-C150</f>
        <v>0</v>
      </c>
      <c r="D152" s="18"/>
      <c r="E152" s="4">
        <f>E148-E150</f>
        <v>0</v>
      </c>
      <c r="F152" s="4">
        <f>F148-F150</f>
        <v>0</v>
      </c>
      <c r="G152" s="4">
        <f>G148-G150</f>
        <v>0</v>
      </c>
      <c r="H152" s="37"/>
      <c r="I152" s="20"/>
      <c r="J152" s="4">
        <f>J148-J150</f>
        <v>0</v>
      </c>
      <c r="L152" s="4"/>
    </row>
    <row r="153" spans="1:12" x14ac:dyDescent="0.2">
      <c r="B153" s="2" t="s">
        <v>7</v>
      </c>
      <c r="C153" s="36">
        <v>25.75</v>
      </c>
      <c r="D153" s="37"/>
      <c r="E153" s="36">
        <v>25.75</v>
      </c>
      <c r="F153" s="36">
        <v>25.75</v>
      </c>
      <c r="G153" s="36">
        <v>25.75</v>
      </c>
      <c r="H153" s="37"/>
      <c r="I153" s="37"/>
      <c r="J153" s="36">
        <v>25.75</v>
      </c>
      <c r="L153" s="4"/>
    </row>
    <row r="154" spans="1:12" x14ac:dyDescent="0.2">
      <c r="B154" s="2"/>
      <c r="C154" s="14"/>
      <c r="D154" s="18"/>
      <c r="E154" s="1"/>
      <c r="F154" s="35"/>
      <c r="G154" s="1"/>
      <c r="H154" s="37"/>
      <c r="I154" s="20"/>
      <c r="L154" s="4"/>
    </row>
    <row r="155" spans="1:12" x14ac:dyDescent="0.2">
      <c r="B155" s="2" t="s">
        <v>9</v>
      </c>
      <c r="C155" s="16">
        <f>(C148*C149)*(-1)</f>
        <v>-3068</v>
      </c>
      <c r="D155" s="21"/>
      <c r="E155" s="16">
        <f>(E148*E149)*(-1)</f>
        <v>-3068</v>
      </c>
      <c r="F155" s="16">
        <f>(F148*F149)*(-1)</f>
        <v>-3068</v>
      </c>
      <c r="G155" s="16">
        <f>(G148*G149)*(-1)</f>
        <v>-3068</v>
      </c>
      <c r="H155" s="21"/>
      <c r="I155" s="21"/>
      <c r="J155" s="16">
        <f>(J148*J149)*(-1)</f>
        <v>-3068</v>
      </c>
      <c r="L155" s="4"/>
    </row>
    <row r="156" spans="1:12" x14ac:dyDescent="0.2">
      <c r="B156" s="2" t="s">
        <v>8</v>
      </c>
      <c r="C156" s="14">
        <f>C150*C151</f>
        <v>4323</v>
      </c>
      <c r="D156" s="22"/>
      <c r="E156" s="14">
        <f>E150*E151</f>
        <v>4323</v>
      </c>
      <c r="F156" s="14">
        <f>F150*F151</f>
        <v>4323</v>
      </c>
      <c r="G156" s="14">
        <f>G150*G151</f>
        <v>4323</v>
      </c>
      <c r="H156" s="22"/>
      <c r="I156" s="22"/>
      <c r="J156" s="14">
        <f>J150*J151</f>
        <v>4323</v>
      </c>
      <c r="L156" s="4"/>
    </row>
    <row r="157" spans="1:12" x14ac:dyDescent="0.2">
      <c r="B157" s="9" t="s">
        <v>12</v>
      </c>
      <c r="C157" s="14">
        <f>SUM(C155:C156)</f>
        <v>1255</v>
      </c>
      <c r="D157" s="22"/>
      <c r="E157" s="14">
        <f>SUM(E155:E156)</f>
        <v>1255</v>
      </c>
      <c r="F157" s="14">
        <f>SUM(F155:F156)</f>
        <v>1255</v>
      </c>
      <c r="G157" s="14">
        <f>SUM(G155:G156)</f>
        <v>1255</v>
      </c>
      <c r="H157" s="22"/>
      <c r="I157" s="22"/>
      <c r="J157" s="14">
        <f>SUM(J155:J156)</f>
        <v>1255</v>
      </c>
      <c r="L157" s="4"/>
    </row>
    <row r="158" spans="1:12" x14ac:dyDescent="0.2">
      <c r="A158" s="10"/>
      <c r="B158" s="1" t="s">
        <v>13</v>
      </c>
      <c r="C158" s="16">
        <f>C152*C153</f>
        <v>0</v>
      </c>
      <c r="D158" s="21"/>
      <c r="E158" s="16">
        <f>E152*E153</f>
        <v>0</v>
      </c>
      <c r="F158" s="16">
        <f>F152*F153</f>
        <v>0</v>
      </c>
      <c r="G158" s="16">
        <f>G152*G153</f>
        <v>0</v>
      </c>
      <c r="H158" s="21"/>
      <c r="I158" s="21"/>
      <c r="J158" s="16">
        <f>J152*J153</f>
        <v>0</v>
      </c>
    </row>
    <row r="159" spans="1:12" x14ac:dyDescent="0.2">
      <c r="A159" s="11"/>
      <c r="D159" s="18"/>
      <c r="E159" s="1"/>
      <c r="G159" s="1"/>
      <c r="H159" s="18"/>
      <c r="I159" s="18"/>
      <c r="J159" s="1"/>
    </row>
    <row r="160" spans="1:12" s="5" customFormat="1" x14ac:dyDescent="0.2">
      <c r="A160" s="10"/>
      <c r="B160" s="5" t="s">
        <v>11</v>
      </c>
      <c r="C160" s="15">
        <f>SUM(C157:C158)</f>
        <v>1255</v>
      </c>
      <c r="D160" s="31"/>
      <c r="E160" s="15">
        <f>SUM(E157:E158)</f>
        <v>1255</v>
      </c>
      <c r="F160" s="15">
        <f>SUM(F157:F158)</f>
        <v>1255</v>
      </c>
      <c r="G160" s="15">
        <f>SUM(G157:G158)</f>
        <v>1255</v>
      </c>
      <c r="H160" s="31"/>
      <c r="I160" s="31"/>
      <c r="J160" s="15">
        <f>SUM(J157:J158)</f>
        <v>1255</v>
      </c>
      <c r="K160" s="9"/>
    </row>
    <row r="161" spans="1:12" x14ac:dyDescent="0.2">
      <c r="A161" s="12"/>
      <c r="B161" s="5" t="s">
        <v>30</v>
      </c>
      <c r="C161" s="15">
        <f>C160*16</f>
        <v>20080</v>
      </c>
      <c r="D161" s="31"/>
      <c r="E161" s="15">
        <f>E160*16</f>
        <v>20080</v>
      </c>
      <c r="F161" s="15">
        <f>F160*16</f>
        <v>20080</v>
      </c>
      <c r="G161" s="15">
        <f>G160*16</f>
        <v>20080</v>
      </c>
      <c r="H161" s="31"/>
      <c r="I161" s="31"/>
      <c r="J161" s="15">
        <f>J160*16</f>
        <v>20080</v>
      </c>
      <c r="K161" s="35">
        <f>SUM(C161:J161)</f>
        <v>100400</v>
      </c>
    </row>
    <row r="162" spans="1:12" x14ac:dyDescent="0.2">
      <c r="A162" s="13"/>
    </row>
    <row r="163" spans="1:12" x14ac:dyDescent="0.2">
      <c r="A163" s="11"/>
    </row>
    <row r="164" spans="1:12" s="5" customFormat="1" x14ac:dyDescent="0.2">
      <c r="A164" s="5" t="s">
        <v>3</v>
      </c>
      <c r="B164" s="17" t="s">
        <v>24</v>
      </c>
      <c r="C164" s="7">
        <v>37249</v>
      </c>
      <c r="D164" s="7">
        <v>37250</v>
      </c>
      <c r="E164" s="7">
        <v>37251</v>
      </c>
      <c r="F164" s="7">
        <v>37252</v>
      </c>
      <c r="G164" s="7">
        <v>37253</v>
      </c>
      <c r="H164" s="7">
        <v>37254</v>
      </c>
      <c r="I164" s="7">
        <v>37255</v>
      </c>
      <c r="J164" s="7">
        <v>37256</v>
      </c>
      <c r="K164" s="9"/>
      <c r="L164" s="9"/>
    </row>
    <row r="165" spans="1:12" x14ac:dyDescent="0.2">
      <c r="B165" s="5" t="s">
        <v>4</v>
      </c>
      <c r="C165" s="1">
        <v>475</v>
      </c>
      <c r="D165" s="1">
        <v>425</v>
      </c>
      <c r="E165" s="1">
        <v>475</v>
      </c>
      <c r="F165" s="1">
        <v>475</v>
      </c>
      <c r="G165" s="1">
        <v>475</v>
      </c>
      <c r="H165" s="1">
        <v>425</v>
      </c>
      <c r="I165" s="1">
        <v>425</v>
      </c>
      <c r="J165" s="1">
        <v>475</v>
      </c>
      <c r="L165" s="4"/>
    </row>
    <row r="166" spans="1:12" x14ac:dyDescent="0.2">
      <c r="B166" s="8" t="s">
        <v>6</v>
      </c>
      <c r="C166" s="35">
        <v>50.85</v>
      </c>
      <c r="D166" s="35">
        <v>39.880000000000003</v>
      </c>
      <c r="E166" s="35">
        <v>50.85</v>
      </c>
      <c r="F166" s="35">
        <v>50.85</v>
      </c>
      <c r="G166" s="35">
        <v>50.85</v>
      </c>
      <c r="H166" s="35">
        <v>39.880000000000003</v>
      </c>
      <c r="I166" s="35">
        <v>39.880000000000003</v>
      </c>
      <c r="J166" s="35">
        <v>50.85</v>
      </c>
      <c r="L166" s="4"/>
    </row>
    <row r="167" spans="1:12" x14ac:dyDescent="0.2">
      <c r="B167" s="5" t="s">
        <v>5</v>
      </c>
      <c r="C167" s="1">
        <v>1125</v>
      </c>
      <c r="D167" s="1">
        <v>325</v>
      </c>
      <c r="E167" s="1">
        <v>1125</v>
      </c>
      <c r="F167" s="1">
        <v>1125</v>
      </c>
      <c r="G167" s="1">
        <v>1125</v>
      </c>
      <c r="H167" s="1">
        <v>325</v>
      </c>
      <c r="I167" s="1">
        <v>325</v>
      </c>
      <c r="J167" s="1">
        <v>1125</v>
      </c>
      <c r="L167" s="4"/>
    </row>
    <row r="168" spans="1:12" x14ac:dyDescent="0.2">
      <c r="B168" s="8" t="s">
        <v>6</v>
      </c>
      <c r="C168" s="35">
        <v>55.76</v>
      </c>
      <c r="D168" s="35">
        <v>41.13</v>
      </c>
      <c r="E168" s="35">
        <v>55.76</v>
      </c>
      <c r="F168" s="35">
        <v>55.76</v>
      </c>
      <c r="G168" s="35">
        <v>55.76</v>
      </c>
      <c r="H168" s="35">
        <v>41.13</v>
      </c>
      <c r="I168" s="35">
        <v>41.13</v>
      </c>
      <c r="J168" s="35">
        <v>55.76</v>
      </c>
      <c r="L168" s="4"/>
    </row>
    <row r="169" spans="1:12" x14ac:dyDescent="0.2">
      <c r="B169" s="9" t="s">
        <v>10</v>
      </c>
      <c r="C169" s="4">
        <f t="shared" ref="C169:J169" si="21">C165-C167</f>
        <v>-650</v>
      </c>
      <c r="D169" s="4">
        <f t="shared" si="21"/>
        <v>100</v>
      </c>
      <c r="E169" s="4">
        <f t="shared" si="21"/>
        <v>-650</v>
      </c>
      <c r="F169" s="4">
        <f t="shared" si="21"/>
        <v>-650</v>
      </c>
      <c r="G169" s="4">
        <f t="shared" si="21"/>
        <v>-650</v>
      </c>
      <c r="H169" s="4">
        <f t="shared" si="21"/>
        <v>100</v>
      </c>
      <c r="I169" s="4">
        <f t="shared" si="21"/>
        <v>100</v>
      </c>
      <c r="J169" s="4">
        <f t="shared" si="21"/>
        <v>-650</v>
      </c>
      <c r="L169" s="4"/>
    </row>
    <row r="170" spans="1:12" x14ac:dyDescent="0.2">
      <c r="B170" s="2" t="s">
        <v>7</v>
      </c>
      <c r="C170" s="36">
        <v>32.5</v>
      </c>
      <c r="D170" s="36">
        <v>25.5</v>
      </c>
      <c r="E170" s="36">
        <v>32.5</v>
      </c>
      <c r="F170" s="36">
        <v>32.5</v>
      </c>
      <c r="G170" s="36">
        <v>32.5</v>
      </c>
      <c r="H170" s="36">
        <v>25.5</v>
      </c>
      <c r="I170" s="36">
        <v>25.5</v>
      </c>
      <c r="J170" s="36">
        <v>32.5</v>
      </c>
      <c r="L170" s="4"/>
    </row>
    <row r="171" spans="1:12" x14ac:dyDescent="0.2">
      <c r="B171" s="2"/>
      <c r="C171" s="14"/>
      <c r="E171" s="1"/>
      <c r="F171" s="35"/>
      <c r="G171" s="1"/>
      <c r="H171" s="35"/>
      <c r="L171" s="4"/>
    </row>
    <row r="172" spans="1:12" x14ac:dyDescent="0.2">
      <c r="B172" s="2" t="s">
        <v>9</v>
      </c>
      <c r="C172" s="16">
        <f t="shared" ref="C172:J172" si="22">(C165*C166)*(-1)</f>
        <v>-24153.75</v>
      </c>
      <c r="D172" s="16">
        <f t="shared" si="22"/>
        <v>-16949</v>
      </c>
      <c r="E172" s="16">
        <f t="shared" si="22"/>
        <v>-24153.75</v>
      </c>
      <c r="F172" s="16">
        <f t="shared" si="22"/>
        <v>-24153.75</v>
      </c>
      <c r="G172" s="16">
        <f t="shared" si="22"/>
        <v>-24153.75</v>
      </c>
      <c r="H172" s="16">
        <f t="shared" si="22"/>
        <v>-16949</v>
      </c>
      <c r="I172" s="16">
        <f t="shared" si="22"/>
        <v>-16949</v>
      </c>
      <c r="J172" s="16">
        <f t="shared" si="22"/>
        <v>-24153.75</v>
      </c>
      <c r="L172" s="4"/>
    </row>
    <row r="173" spans="1:12" x14ac:dyDescent="0.2">
      <c r="B173" s="2" t="s">
        <v>8</v>
      </c>
      <c r="C173" s="14">
        <f t="shared" ref="C173:J173" si="23">C167*C168</f>
        <v>62730</v>
      </c>
      <c r="D173" s="14">
        <f t="shared" si="23"/>
        <v>13367.25</v>
      </c>
      <c r="E173" s="14">
        <f t="shared" si="23"/>
        <v>62730</v>
      </c>
      <c r="F173" s="14">
        <f t="shared" si="23"/>
        <v>62730</v>
      </c>
      <c r="G173" s="14">
        <f t="shared" si="23"/>
        <v>62730</v>
      </c>
      <c r="H173" s="14">
        <f t="shared" si="23"/>
        <v>13367.25</v>
      </c>
      <c r="I173" s="14">
        <f t="shared" si="23"/>
        <v>13367.25</v>
      </c>
      <c r="J173" s="14">
        <f t="shared" si="23"/>
        <v>62730</v>
      </c>
      <c r="L173" s="4"/>
    </row>
    <row r="174" spans="1:12" x14ac:dyDescent="0.2">
      <c r="B174" s="9" t="s">
        <v>12</v>
      </c>
      <c r="C174" s="14">
        <f t="shared" ref="C174:J174" si="24">SUM(C172:C173)</f>
        <v>38576.25</v>
      </c>
      <c r="D174" s="14">
        <f t="shared" si="24"/>
        <v>-3581.75</v>
      </c>
      <c r="E174" s="14">
        <f t="shared" si="24"/>
        <v>38576.25</v>
      </c>
      <c r="F174" s="14">
        <f t="shared" si="24"/>
        <v>38576.25</v>
      </c>
      <c r="G174" s="14">
        <f t="shared" si="24"/>
        <v>38576.25</v>
      </c>
      <c r="H174" s="14">
        <f t="shared" si="24"/>
        <v>-3581.75</v>
      </c>
      <c r="I174" s="14">
        <f t="shared" si="24"/>
        <v>-3581.75</v>
      </c>
      <c r="J174" s="14">
        <f t="shared" si="24"/>
        <v>38576.25</v>
      </c>
      <c r="L174" s="4"/>
    </row>
    <row r="175" spans="1:12" x14ac:dyDescent="0.2">
      <c r="A175" s="10"/>
      <c r="B175" s="1" t="s">
        <v>13</v>
      </c>
      <c r="C175" s="16">
        <f t="shared" ref="C175:J175" si="25">C169*C170</f>
        <v>-21125</v>
      </c>
      <c r="D175" s="16">
        <f t="shared" si="25"/>
        <v>2550</v>
      </c>
      <c r="E175" s="16">
        <f t="shared" si="25"/>
        <v>-21125</v>
      </c>
      <c r="F175" s="16">
        <f t="shared" si="25"/>
        <v>-21125</v>
      </c>
      <c r="G175" s="16">
        <f t="shared" si="25"/>
        <v>-21125</v>
      </c>
      <c r="H175" s="16">
        <f t="shared" si="25"/>
        <v>2550</v>
      </c>
      <c r="I175" s="16">
        <f t="shared" si="25"/>
        <v>2550</v>
      </c>
      <c r="J175" s="16">
        <f t="shared" si="25"/>
        <v>-21125</v>
      </c>
    </row>
    <row r="176" spans="1:12" x14ac:dyDescent="0.2">
      <c r="A176" s="11"/>
      <c r="E176" s="1"/>
      <c r="G176" s="1"/>
      <c r="H176" s="1"/>
      <c r="I176" s="1"/>
      <c r="J176" s="1"/>
    </row>
    <row r="177" spans="1:11" s="5" customFormat="1" x14ac:dyDescent="0.2">
      <c r="A177" s="10"/>
      <c r="B177" s="5" t="s">
        <v>11</v>
      </c>
      <c r="C177" s="15">
        <f t="shared" ref="C177:J177" si="26">SUM(C174:C175)</f>
        <v>17451.25</v>
      </c>
      <c r="D177" s="15">
        <f t="shared" si="26"/>
        <v>-1031.75</v>
      </c>
      <c r="E177" s="15">
        <f t="shared" si="26"/>
        <v>17451.25</v>
      </c>
      <c r="F177" s="15">
        <f t="shared" si="26"/>
        <v>17451.25</v>
      </c>
      <c r="G177" s="15">
        <f t="shared" si="26"/>
        <v>17451.25</v>
      </c>
      <c r="H177" s="15">
        <f t="shared" si="26"/>
        <v>-1031.75</v>
      </c>
      <c r="I177" s="15">
        <f t="shared" si="26"/>
        <v>-1031.75</v>
      </c>
      <c r="J177" s="15">
        <f t="shared" si="26"/>
        <v>17451.25</v>
      </c>
      <c r="K177" s="9"/>
    </row>
    <row r="178" spans="1:11" x14ac:dyDescent="0.2">
      <c r="A178" s="12"/>
      <c r="B178" s="5" t="s">
        <v>30</v>
      </c>
      <c r="C178" s="15">
        <f t="shared" ref="C178:J178" si="27">C177*16</f>
        <v>279220</v>
      </c>
      <c r="D178" s="15">
        <f t="shared" si="27"/>
        <v>-16508</v>
      </c>
      <c r="E178" s="15">
        <f t="shared" si="27"/>
        <v>279220</v>
      </c>
      <c r="F178" s="15">
        <f t="shared" si="27"/>
        <v>279220</v>
      </c>
      <c r="G178" s="15">
        <f t="shared" si="27"/>
        <v>279220</v>
      </c>
      <c r="H178" s="15">
        <f t="shared" si="27"/>
        <v>-16508</v>
      </c>
      <c r="I178" s="15">
        <f t="shared" si="27"/>
        <v>-16508</v>
      </c>
      <c r="J178" s="15">
        <f t="shared" si="27"/>
        <v>279220</v>
      </c>
      <c r="K178" s="35">
        <f>SUM(C178:J178)</f>
        <v>1346576</v>
      </c>
    </row>
    <row r="179" spans="1:11" x14ac:dyDescent="0.2">
      <c r="A179" s="13"/>
    </row>
    <row r="180" spans="1:11" x14ac:dyDescent="0.2">
      <c r="A180" s="11"/>
    </row>
    <row r="181" spans="1:11" x14ac:dyDescent="0.2">
      <c r="A181" s="5" t="s">
        <v>15</v>
      </c>
      <c r="B181" s="17" t="s">
        <v>16</v>
      </c>
      <c r="C181" s="7">
        <v>37249</v>
      </c>
      <c r="D181" s="7">
        <v>37250</v>
      </c>
      <c r="E181" s="7">
        <v>37251</v>
      </c>
      <c r="F181" s="7">
        <v>37252</v>
      </c>
      <c r="G181" s="7">
        <v>37253</v>
      </c>
      <c r="H181" s="7">
        <v>37254</v>
      </c>
      <c r="I181" s="7">
        <v>37255</v>
      </c>
      <c r="J181" s="7">
        <v>37256</v>
      </c>
      <c r="K181" s="9"/>
    </row>
    <row r="182" spans="1:11" x14ac:dyDescent="0.2">
      <c r="B182" s="5" t="s">
        <v>4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</row>
    <row r="183" spans="1:11" x14ac:dyDescent="0.2">
      <c r="B183" s="8" t="s">
        <v>6</v>
      </c>
      <c r="C183" s="35">
        <v>36.450000000000003</v>
      </c>
      <c r="D183" s="35">
        <v>22</v>
      </c>
      <c r="E183" s="35">
        <v>36.450000000000003</v>
      </c>
      <c r="F183" s="35">
        <v>36.450000000000003</v>
      </c>
      <c r="G183" s="35">
        <v>36.450000000000003</v>
      </c>
      <c r="H183" s="35">
        <v>22</v>
      </c>
      <c r="I183" s="35">
        <v>22</v>
      </c>
      <c r="J183" s="35">
        <v>36.450000000000003</v>
      </c>
    </row>
    <row r="184" spans="1:11" x14ac:dyDescent="0.2">
      <c r="B184" s="5" t="s">
        <v>5</v>
      </c>
      <c r="C184" s="1">
        <v>50</v>
      </c>
      <c r="D184" s="1">
        <v>50</v>
      </c>
      <c r="E184" s="1">
        <v>50</v>
      </c>
      <c r="F184" s="1">
        <v>50</v>
      </c>
      <c r="G184" s="1">
        <v>50</v>
      </c>
      <c r="H184" s="1">
        <v>50</v>
      </c>
      <c r="I184" s="1">
        <v>50</v>
      </c>
      <c r="J184" s="1">
        <v>50</v>
      </c>
    </row>
    <row r="185" spans="1:11" x14ac:dyDescent="0.2">
      <c r="B185" s="8" t="s">
        <v>6</v>
      </c>
      <c r="C185" s="35">
        <v>30.8</v>
      </c>
      <c r="D185" s="35">
        <v>22.25</v>
      </c>
      <c r="E185" s="35">
        <v>30.8</v>
      </c>
      <c r="F185" s="35">
        <v>30.8</v>
      </c>
      <c r="G185" s="35">
        <v>30.8</v>
      </c>
      <c r="H185" s="35">
        <v>22.25</v>
      </c>
      <c r="I185" s="35">
        <v>22.25</v>
      </c>
      <c r="J185" s="35">
        <v>30.8</v>
      </c>
    </row>
    <row r="186" spans="1:11" x14ac:dyDescent="0.2">
      <c r="B186" s="9" t="s">
        <v>10</v>
      </c>
      <c r="C186" s="4">
        <f t="shared" ref="C186:J186" si="28">C182-C184</f>
        <v>-50</v>
      </c>
      <c r="D186" s="4">
        <f t="shared" si="28"/>
        <v>-50</v>
      </c>
      <c r="E186" s="4">
        <f t="shared" si="28"/>
        <v>-50</v>
      </c>
      <c r="F186" s="4">
        <f t="shared" si="28"/>
        <v>-50</v>
      </c>
      <c r="G186" s="4">
        <f t="shared" si="28"/>
        <v>-50</v>
      </c>
      <c r="H186" s="4">
        <f t="shared" si="28"/>
        <v>-50</v>
      </c>
      <c r="I186" s="4">
        <f t="shared" si="28"/>
        <v>-50</v>
      </c>
      <c r="J186" s="4">
        <f t="shared" si="28"/>
        <v>-50</v>
      </c>
    </row>
    <row r="187" spans="1:11" x14ac:dyDescent="0.2">
      <c r="B187" s="2" t="s">
        <v>7</v>
      </c>
      <c r="C187" s="36">
        <v>23</v>
      </c>
      <c r="D187" s="36">
        <v>18</v>
      </c>
      <c r="E187" s="36">
        <v>23</v>
      </c>
      <c r="F187" s="36">
        <v>23</v>
      </c>
      <c r="G187" s="36">
        <v>23</v>
      </c>
      <c r="H187" s="36">
        <v>18</v>
      </c>
      <c r="I187" s="36">
        <v>18</v>
      </c>
      <c r="J187" s="36">
        <v>23</v>
      </c>
    </row>
    <row r="188" spans="1:11" x14ac:dyDescent="0.2">
      <c r="B188" s="2"/>
      <c r="C188" s="14"/>
      <c r="E188" s="1"/>
      <c r="F188" s="35"/>
      <c r="G188" s="1"/>
      <c r="H188" s="35"/>
    </row>
    <row r="189" spans="1:11" x14ac:dyDescent="0.2">
      <c r="B189" s="2" t="s">
        <v>9</v>
      </c>
      <c r="C189" s="16">
        <f t="shared" ref="C189:J189" si="29">(C182*C183)*(-1)</f>
        <v>0</v>
      </c>
      <c r="D189" s="16">
        <f t="shared" si="29"/>
        <v>0</v>
      </c>
      <c r="E189" s="16">
        <f t="shared" si="29"/>
        <v>0</v>
      </c>
      <c r="F189" s="16">
        <f t="shared" si="29"/>
        <v>0</v>
      </c>
      <c r="G189" s="16">
        <f t="shared" si="29"/>
        <v>0</v>
      </c>
      <c r="H189" s="16">
        <f t="shared" si="29"/>
        <v>0</v>
      </c>
      <c r="I189" s="16">
        <f t="shared" si="29"/>
        <v>0</v>
      </c>
      <c r="J189" s="16">
        <f t="shared" si="29"/>
        <v>0</v>
      </c>
    </row>
    <row r="190" spans="1:11" x14ac:dyDescent="0.2">
      <c r="B190" s="2" t="s">
        <v>8</v>
      </c>
      <c r="C190" s="14">
        <f t="shared" ref="C190:J190" si="30">C184*C185</f>
        <v>1540</v>
      </c>
      <c r="D190" s="14">
        <f t="shared" si="30"/>
        <v>1112.5</v>
      </c>
      <c r="E190" s="14">
        <f t="shared" si="30"/>
        <v>1540</v>
      </c>
      <c r="F190" s="14">
        <f t="shared" si="30"/>
        <v>1540</v>
      </c>
      <c r="G190" s="14">
        <f t="shared" si="30"/>
        <v>1540</v>
      </c>
      <c r="H190" s="14">
        <f t="shared" si="30"/>
        <v>1112.5</v>
      </c>
      <c r="I190" s="14">
        <f t="shared" si="30"/>
        <v>1112.5</v>
      </c>
      <c r="J190" s="14">
        <f t="shared" si="30"/>
        <v>1540</v>
      </c>
    </row>
    <row r="191" spans="1:11" x14ac:dyDescent="0.2">
      <c r="B191" s="9" t="s">
        <v>12</v>
      </c>
      <c r="C191" s="14">
        <f t="shared" ref="C191:J191" si="31">SUM(C189:C190)</f>
        <v>1540</v>
      </c>
      <c r="D191" s="14">
        <f t="shared" si="31"/>
        <v>1112.5</v>
      </c>
      <c r="E191" s="14">
        <f t="shared" si="31"/>
        <v>1540</v>
      </c>
      <c r="F191" s="14">
        <f t="shared" si="31"/>
        <v>1540</v>
      </c>
      <c r="G191" s="14">
        <f t="shared" si="31"/>
        <v>1540</v>
      </c>
      <c r="H191" s="14">
        <f t="shared" si="31"/>
        <v>1112.5</v>
      </c>
      <c r="I191" s="14">
        <f t="shared" si="31"/>
        <v>1112.5</v>
      </c>
      <c r="J191" s="14">
        <f t="shared" si="31"/>
        <v>1540</v>
      </c>
    </row>
    <row r="192" spans="1:11" x14ac:dyDescent="0.2">
      <c r="A192" s="10"/>
      <c r="B192" s="1" t="s">
        <v>13</v>
      </c>
      <c r="C192" s="16">
        <f t="shared" ref="C192:J192" si="32">C186*C187</f>
        <v>-1150</v>
      </c>
      <c r="D192" s="16">
        <f t="shared" si="32"/>
        <v>-900</v>
      </c>
      <c r="E192" s="16">
        <f t="shared" si="32"/>
        <v>-1150</v>
      </c>
      <c r="F192" s="16">
        <f t="shared" si="32"/>
        <v>-1150</v>
      </c>
      <c r="G192" s="16">
        <f t="shared" si="32"/>
        <v>-1150</v>
      </c>
      <c r="H192" s="16">
        <f t="shared" si="32"/>
        <v>-900</v>
      </c>
      <c r="I192" s="16">
        <f t="shared" si="32"/>
        <v>-900</v>
      </c>
      <c r="J192" s="16">
        <f t="shared" si="32"/>
        <v>-1150</v>
      </c>
    </row>
    <row r="193" spans="1:12" x14ac:dyDescent="0.2">
      <c r="A193" s="11"/>
    </row>
    <row r="194" spans="1:12" x14ac:dyDescent="0.2">
      <c r="A194" s="10"/>
      <c r="B194" s="5" t="s">
        <v>11</v>
      </c>
      <c r="C194" s="15">
        <f t="shared" ref="C194:J194" si="33">SUM(C191:C192)</f>
        <v>390</v>
      </c>
      <c r="D194" s="15">
        <f t="shared" si="33"/>
        <v>212.5</v>
      </c>
      <c r="E194" s="15">
        <f t="shared" si="33"/>
        <v>390</v>
      </c>
      <c r="F194" s="15">
        <f t="shared" si="33"/>
        <v>390</v>
      </c>
      <c r="G194" s="15">
        <f t="shared" si="33"/>
        <v>390</v>
      </c>
      <c r="H194" s="15">
        <f t="shared" si="33"/>
        <v>212.5</v>
      </c>
      <c r="I194" s="15">
        <f t="shared" si="33"/>
        <v>212.5</v>
      </c>
      <c r="J194" s="15">
        <f t="shared" si="33"/>
        <v>390</v>
      </c>
      <c r="K194" s="9"/>
    </row>
    <row r="195" spans="1:12" x14ac:dyDescent="0.2">
      <c r="A195" s="12"/>
      <c r="B195" s="5" t="s">
        <v>30</v>
      </c>
      <c r="C195" s="15">
        <f t="shared" ref="C195:J195" si="34">C194*16</f>
        <v>6240</v>
      </c>
      <c r="D195" s="15">
        <f t="shared" si="34"/>
        <v>3400</v>
      </c>
      <c r="E195" s="15">
        <f t="shared" si="34"/>
        <v>6240</v>
      </c>
      <c r="F195" s="15">
        <f t="shared" si="34"/>
        <v>6240</v>
      </c>
      <c r="G195" s="15">
        <f t="shared" si="34"/>
        <v>6240</v>
      </c>
      <c r="H195" s="15">
        <f t="shared" si="34"/>
        <v>3400</v>
      </c>
      <c r="I195" s="15">
        <f t="shared" si="34"/>
        <v>3400</v>
      </c>
      <c r="J195" s="15">
        <f t="shared" si="34"/>
        <v>6240</v>
      </c>
      <c r="K195" s="35">
        <f>SUM(C195:J195)</f>
        <v>41400</v>
      </c>
    </row>
    <row r="198" spans="1:12" s="5" customFormat="1" x14ac:dyDescent="0.2">
      <c r="A198" s="5" t="s">
        <v>15</v>
      </c>
      <c r="B198" s="17" t="s">
        <v>33</v>
      </c>
      <c r="C198" s="7">
        <v>37249</v>
      </c>
      <c r="D198" s="7">
        <v>37250</v>
      </c>
      <c r="E198" s="7">
        <v>37251</v>
      </c>
      <c r="F198" s="7">
        <v>37252</v>
      </c>
      <c r="G198" s="7">
        <v>37253</v>
      </c>
      <c r="H198" s="7">
        <v>37254</v>
      </c>
      <c r="I198" s="7">
        <v>37255</v>
      </c>
      <c r="J198" s="7">
        <v>37256</v>
      </c>
      <c r="K198" s="9"/>
      <c r="L198" s="9"/>
    </row>
    <row r="199" spans="1:12" x14ac:dyDescent="0.2">
      <c r="B199" s="5" t="s">
        <v>4</v>
      </c>
      <c r="C199" s="1">
        <v>50</v>
      </c>
      <c r="D199" s="18"/>
      <c r="E199" s="1">
        <v>50</v>
      </c>
      <c r="F199" s="1">
        <v>50</v>
      </c>
      <c r="G199" s="1">
        <v>50</v>
      </c>
      <c r="H199" s="37"/>
      <c r="I199" s="20"/>
      <c r="J199" s="1">
        <v>50</v>
      </c>
      <c r="L199" s="4"/>
    </row>
    <row r="200" spans="1:12" x14ac:dyDescent="0.2">
      <c r="B200" s="8" t="s">
        <v>6</v>
      </c>
      <c r="C200" s="35">
        <v>22.2</v>
      </c>
      <c r="D200" s="37"/>
      <c r="E200" s="35">
        <v>22.2</v>
      </c>
      <c r="F200" s="35">
        <v>22.2</v>
      </c>
      <c r="G200" s="35">
        <v>22.2</v>
      </c>
      <c r="H200" s="37"/>
      <c r="I200" s="20"/>
      <c r="J200" s="35">
        <v>22.2</v>
      </c>
      <c r="L200" s="4"/>
    </row>
    <row r="201" spans="1:12" x14ac:dyDescent="0.2">
      <c r="B201" s="5" t="s">
        <v>5</v>
      </c>
      <c r="C201" s="1">
        <v>150</v>
      </c>
      <c r="D201" s="18"/>
      <c r="E201" s="1">
        <v>150</v>
      </c>
      <c r="F201" s="1">
        <v>150</v>
      </c>
      <c r="G201" s="1">
        <v>150</v>
      </c>
      <c r="H201" s="37"/>
      <c r="I201" s="20"/>
      <c r="J201" s="1">
        <v>150</v>
      </c>
      <c r="L201" s="4"/>
    </row>
    <row r="202" spans="1:12" x14ac:dyDescent="0.2">
      <c r="B202" s="8" t="s">
        <v>6</v>
      </c>
      <c r="C202" s="35">
        <v>35.43</v>
      </c>
      <c r="D202" s="37"/>
      <c r="E202" s="35">
        <v>35.43</v>
      </c>
      <c r="F202" s="35">
        <v>35.43</v>
      </c>
      <c r="G202" s="35">
        <v>35.43</v>
      </c>
      <c r="H202" s="37"/>
      <c r="I202" s="20"/>
      <c r="J202" s="35">
        <v>35.43</v>
      </c>
      <c r="L202" s="4"/>
    </row>
    <row r="203" spans="1:12" x14ac:dyDescent="0.2">
      <c r="B203" s="9" t="s">
        <v>10</v>
      </c>
      <c r="C203" s="4">
        <f>C199-C201</f>
        <v>-100</v>
      </c>
      <c r="D203" s="20"/>
      <c r="E203" s="4">
        <f>E199-E201</f>
        <v>-100</v>
      </c>
      <c r="F203" s="4">
        <f>F199-F201</f>
        <v>-100</v>
      </c>
      <c r="G203" s="4">
        <f>G199-G201</f>
        <v>-100</v>
      </c>
      <c r="H203" s="37"/>
      <c r="I203" s="20"/>
      <c r="J203" s="4">
        <f>J199-J201</f>
        <v>-100</v>
      </c>
      <c r="L203" s="4"/>
    </row>
    <row r="204" spans="1:12" x14ac:dyDescent="0.2">
      <c r="B204" s="2" t="s">
        <v>7</v>
      </c>
      <c r="C204" s="36">
        <v>23</v>
      </c>
      <c r="D204" s="18"/>
      <c r="E204" s="36">
        <v>23</v>
      </c>
      <c r="F204" s="36">
        <v>23</v>
      </c>
      <c r="G204" s="36">
        <v>23</v>
      </c>
      <c r="H204" s="37"/>
      <c r="I204" s="37"/>
      <c r="J204" s="36">
        <v>23</v>
      </c>
      <c r="L204" s="4"/>
    </row>
    <row r="205" spans="1:12" x14ac:dyDescent="0.2">
      <c r="B205" s="2"/>
      <c r="C205" s="14"/>
      <c r="D205" s="18"/>
      <c r="E205" s="1"/>
      <c r="F205" s="35"/>
      <c r="G205" s="1"/>
      <c r="H205" s="37"/>
      <c r="I205" s="20"/>
      <c r="L205" s="4"/>
    </row>
    <row r="206" spans="1:12" x14ac:dyDescent="0.2">
      <c r="B206" s="2" t="s">
        <v>9</v>
      </c>
      <c r="C206" s="16">
        <f>(C199*C200)*(-1)</f>
        <v>-1110</v>
      </c>
      <c r="D206" s="21"/>
      <c r="E206" s="16">
        <f>(E199*E200)*(-1)</f>
        <v>-1110</v>
      </c>
      <c r="F206" s="16">
        <f>(F199*F200)*(-1)</f>
        <v>-1110</v>
      </c>
      <c r="G206" s="16">
        <f>(G199*G200)*(-1)</f>
        <v>-1110</v>
      </c>
      <c r="H206" s="21"/>
      <c r="I206" s="21"/>
      <c r="J206" s="16">
        <f>(J199*J200)*(-1)</f>
        <v>-1110</v>
      </c>
      <c r="L206" s="4"/>
    </row>
    <row r="207" spans="1:12" x14ac:dyDescent="0.2">
      <c r="B207" s="2" t="s">
        <v>8</v>
      </c>
      <c r="C207" s="14">
        <f>C201*C202</f>
        <v>5314.5</v>
      </c>
      <c r="D207" s="22"/>
      <c r="E207" s="14">
        <f>E201*E202</f>
        <v>5314.5</v>
      </c>
      <c r="F207" s="14">
        <f>F201*F202</f>
        <v>5314.5</v>
      </c>
      <c r="G207" s="14">
        <f>G201*G202</f>
        <v>5314.5</v>
      </c>
      <c r="H207" s="22"/>
      <c r="I207" s="22"/>
      <c r="J207" s="14">
        <f>J201*J202</f>
        <v>5314.5</v>
      </c>
      <c r="L207" s="4"/>
    </row>
    <row r="208" spans="1:12" x14ac:dyDescent="0.2">
      <c r="B208" s="9" t="s">
        <v>12</v>
      </c>
      <c r="C208" s="14">
        <f>SUM(C206:C207)</f>
        <v>4204.5</v>
      </c>
      <c r="D208" s="22"/>
      <c r="E208" s="14">
        <f>SUM(E206:E207)</f>
        <v>4204.5</v>
      </c>
      <c r="F208" s="14">
        <f>SUM(F206:F207)</f>
        <v>4204.5</v>
      </c>
      <c r="G208" s="14">
        <f>SUM(G206:G207)</f>
        <v>4204.5</v>
      </c>
      <c r="H208" s="22"/>
      <c r="I208" s="22"/>
      <c r="J208" s="14">
        <f>SUM(J206:J207)</f>
        <v>4204.5</v>
      </c>
      <c r="L208" s="4"/>
    </row>
    <row r="209" spans="1:12" x14ac:dyDescent="0.2">
      <c r="A209" s="10"/>
      <c r="B209" s="1" t="s">
        <v>13</v>
      </c>
      <c r="C209" s="16">
        <f>C203*C204</f>
        <v>-2300</v>
      </c>
      <c r="D209" s="21"/>
      <c r="E209" s="16">
        <f>E203*E204</f>
        <v>-2300</v>
      </c>
      <c r="F209" s="16">
        <f>F203*F204</f>
        <v>-2300</v>
      </c>
      <c r="G209" s="16">
        <f>G203*G204</f>
        <v>-2300</v>
      </c>
      <c r="H209" s="21"/>
      <c r="I209" s="21"/>
      <c r="J209" s="16">
        <f>J203*J204</f>
        <v>-2300</v>
      </c>
    </row>
    <row r="210" spans="1:12" x14ac:dyDescent="0.2">
      <c r="A210" s="11"/>
      <c r="D210" s="18"/>
      <c r="E210" s="1"/>
      <c r="G210" s="1"/>
      <c r="H210" s="18"/>
      <c r="I210" s="18"/>
      <c r="J210" s="1"/>
    </row>
    <row r="211" spans="1:12" s="5" customFormat="1" x14ac:dyDescent="0.2">
      <c r="A211" s="10"/>
      <c r="B211" s="5" t="s">
        <v>11</v>
      </c>
      <c r="C211" s="15">
        <f>SUM(C208:C209)</f>
        <v>1904.5</v>
      </c>
      <c r="D211" s="31"/>
      <c r="E211" s="15">
        <f>SUM(E208:E209)</f>
        <v>1904.5</v>
      </c>
      <c r="F211" s="15">
        <f>SUM(F208:F209)</f>
        <v>1904.5</v>
      </c>
      <c r="G211" s="15">
        <f>SUM(G208:G209)</f>
        <v>1904.5</v>
      </c>
      <c r="H211" s="31"/>
      <c r="I211" s="31"/>
      <c r="J211" s="15">
        <f>SUM(J208:J209)</f>
        <v>1904.5</v>
      </c>
      <c r="K211" s="9"/>
    </row>
    <row r="212" spans="1:12" x14ac:dyDescent="0.2">
      <c r="A212" s="12"/>
      <c r="B212" s="5" t="s">
        <v>30</v>
      </c>
      <c r="C212" s="15">
        <f>C211*16</f>
        <v>30472</v>
      </c>
      <c r="D212" s="31"/>
      <c r="E212" s="15">
        <f>E211*16</f>
        <v>30472</v>
      </c>
      <c r="F212" s="15">
        <f>F211*16</f>
        <v>30472</v>
      </c>
      <c r="G212" s="15">
        <f>G211*16</f>
        <v>30472</v>
      </c>
      <c r="H212" s="31"/>
      <c r="I212" s="31"/>
      <c r="J212" s="15">
        <f>J211*16</f>
        <v>30472</v>
      </c>
      <c r="K212" s="35">
        <f>SUM(C212:J212)</f>
        <v>152360</v>
      </c>
    </row>
    <row r="213" spans="1:12" x14ac:dyDescent="0.2">
      <c r="A213" s="13"/>
    </row>
    <row r="214" spans="1:12" x14ac:dyDescent="0.2">
      <c r="A214" s="13"/>
    </row>
    <row r="215" spans="1:12" s="5" customFormat="1" x14ac:dyDescent="0.2">
      <c r="A215" s="5" t="s">
        <v>25</v>
      </c>
      <c r="B215" s="17" t="s">
        <v>24</v>
      </c>
      <c r="C215" s="7">
        <v>37249</v>
      </c>
      <c r="D215" s="7">
        <v>37250</v>
      </c>
      <c r="E215" s="7">
        <v>37251</v>
      </c>
      <c r="F215" s="7">
        <v>37252</v>
      </c>
      <c r="G215" s="7">
        <v>37253</v>
      </c>
      <c r="H215" s="7">
        <v>37254</v>
      </c>
      <c r="I215" s="7">
        <v>37255</v>
      </c>
      <c r="J215" s="7">
        <v>37256</v>
      </c>
      <c r="K215" s="9"/>
      <c r="L215" s="9"/>
    </row>
    <row r="216" spans="1:12" x14ac:dyDescent="0.2">
      <c r="B216" s="5" t="s">
        <v>4</v>
      </c>
      <c r="C216" s="1">
        <v>0</v>
      </c>
      <c r="D216" s="18"/>
      <c r="E216" s="1">
        <v>0</v>
      </c>
      <c r="F216" s="1">
        <v>0</v>
      </c>
      <c r="G216" s="1">
        <v>0</v>
      </c>
      <c r="H216" s="37"/>
      <c r="I216" s="20"/>
      <c r="J216" s="1">
        <v>0</v>
      </c>
      <c r="L216" s="4"/>
    </row>
    <row r="217" spans="1:12" x14ac:dyDescent="0.2">
      <c r="B217" s="8" t="s">
        <v>6</v>
      </c>
      <c r="C217" s="35">
        <v>0</v>
      </c>
      <c r="D217" s="37"/>
      <c r="E217" s="35">
        <v>0</v>
      </c>
      <c r="F217" s="35">
        <v>0</v>
      </c>
      <c r="G217" s="35">
        <v>0</v>
      </c>
      <c r="H217" s="37"/>
      <c r="I217" s="20"/>
      <c r="J217" s="35">
        <v>0</v>
      </c>
      <c r="L217" s="4"/>
    </row>
    <row r="218" spans="1:12" x14ac:dyDescent="0.2">
      <c r="B218" s="5" t="s">
        <v>5</v>
      </c>
      <c r="C218" s="1">
        <v>50</v>
      </c>
      <c r="D218" s="18"/>
      <c r="E218" s="1">
        <v>50</v>
      </c>
      <c r="F218" s="1">
        <v>50</v>
      </c>
      <c r="G218" s="1">
        <v>50</v>
      </c>
      <c r="H218" s="37"/>
      <c r="I218" s="20"/>
      <c r="J218" s="1">
        <v>50</v>
      </c>
      <c r="L218" s="4"/>
    </row>
    <row r="219" spans="1:12" x14ac:dyDescent="0.2">
      <c r="B219" s="8" t="s">
        <v>6</v>
      </c>
      <c r="C219" s="35">
        <v>68</v>
      </c>
      <c r="D219" s="37"/>
      <c r="E219" s="35">
        <v>68</v>
      </c>
      <c r="F219" s="35">
        <v>68</v>
      </c>
      <c r="G219" s="35">
        <v>68</v>
      </c>
      <c r="H219" s="37"/>
      <c r="I219" s="20"/>
      <c r="J219" s="35">
        <v>68</v>
      </c>
      <c r="L219" s="4"/>
    </row>
    <row r="220" spans="1:12" x14ac:dyDescent="0.2">
      <c r="B220" s="9" t="s">
        <v>10</v>
      </c>
      <c r="C220" s="4">
        <f>C216-C218</f>
        <v>-50</v>
      </c>
      <c r="D220" s="20"/>
      <c r="E220" s="4">
        <f>E216-E218</f>
        <v>-50</v>
      </c>
      <c r="F220" s="4">
        <f>F216-F218</f>
        <v>-50</v>
      </c>
      <c r="G220" s="4">
        <f>G216-G218</f>
        <v>-50</v>
      </c>
      <c r="H220" s="37"/>
      <c r="I220" s="20"/>
      <c r="J220" s="4">
        <f>J216-J218</f>
        <v>-50</v>
      </c>
      <c r="L220" s="4"/>
    </row>
    <row r="221" spans="1:12" x14ac:dyDescent="0.2">
      <c r="B221" s="2" t="s">
        <v>7</v>
      </c>
      <c r="C221" s="36">
        <v>32.5</v>
      </c>
      <c r="D221" s="37"/>
      <c r="E221" s="36">
        <v>32.5</v>
      </c>
      <c r="F221" s="36">
        <v>32.5</v>
      </c>
      <c r="G221" s="36">
        <v>32.5</v>
      </c>
      <c r="H221" s="37"/>
      <c r="I221" s="37"/>
      <c r="J221" s="36">
        <v>32.5</v>
      </c>
      <c r="L221" s="4"/>
    </row>
    <row r="222" spans="1:12" x14ac:dyDescent="0.2">
      <c r="B222" s="2"/>
      <c r="C222" s="14"/>
      <c r="D222" s="18"/>
      <c r="E222" s="1"/>
      <c r="F222" s="35"/>
      <c r="G222" s="1"/>
      <c r="H222" s="37"/>
      <c r="I222" s="20"/>
      <c r="L222" s="4"/>
    </row>
    <row r="223" spans="1:12" x14ac:dyDescent="0.2">
      <c r="B223" s="2" t="s">
        <v>9</v>
      </c>
      <c r="C223" s="16">
        <f>(C216*C217)*(-1)</f>
        <v>0</v>
      </c>
      <c r="D223" s="21"/>
      <c r="E223" s="16">
        <f>(E216*E217)*(-1)</f>
        <v>0</v>
      </c>
      <c r="F223" s="16">
        <f>(F216*F217)*(-1)</f>
        <v>0</v>
      </c>
      <c r="G223" s="16">
        <f>(G216*G217)*(-1)</f>
        <v>0</v>
      </c>
      <c r="H223" s="21"/>
      <c r="I223" s="21"/>
      <c r="J223" s="16">
        <f>(J216*J217)*(-1)</f>
        <v>0</v>
      </c>
      <c r="L223" s="4"/>
    </row>
    <row r="224" spans="1:12" x14ac:dyDescent="0.2">
      <c r="B224" s="2" t="s">
        <v>8</v>
      </c>
      <c r="C224" s="14">
        <f>C218*C219</f>
        <v>3400</v>
      </c>
      <c r="D224" s="22"/>
      <c r="E224" s="14">
        <f>E218*E219</f>
        <v>3400</v>
      </c>
      <c r="F224" s="14">
        <f>F218*F219</f>
        <v>3400</v>
      </c>
      <c r="G224" s="14">
        <f>G218*G219</f>
        <v>3400</v>
      </c>
      <c r="H224" s="22"/>
      <c r="I224" s="22"/>
      <c r="J224" s="14">
        <f>J218*J219</f>
        <v>3400</v>
      </c>
      <c r="L224" s="4"/>
    </row>
    <row r="225" spans="1:12" x14ac:dyDescent="0.2">
      <c r="B225" s="9" t="s">
        <v>12</v>
      </c>
      <c r="C225" s="14">
        <f>SUM(C223:C224)</f>
        <v>3400</v>
      </c>
      <c r="D225" s="22"/>
      <c r="E225" s="14">
        <f>SUM(E223:E224)</f>
        <v>3400</v>
      </c>
      <c r="F225" s="14">
        <f>SUM(F223:F224)</f>
        <v>3400</v>
      </c>
      <c r="G225" s="14">
        <f>SUM(G223:G224)</f>
        <v>3400</v>
      </c>
      <c r="H225" s="22"/>
      <c r="I225" s="22"/>
      <c r="J225" s="14">
        <f>SUM(J223:J224)</f>
        <v>3400</v>
      </c>
      <c r="L225" s="4"/>
    </row>
    <row r="226" spans="1:12" x14ac:dyDescent="0.2">
      <c r="A226" s="10"/>
      <c r="B226" s="1" t="s">
        <v>13</v>
      </c>
      <c r="C226" s="16">
        <f>C220*C221</f>
        <v>-1625</v>
      </c>
      <c r="D226" s="21"/>
      <c r="E226" s="16">
        <f>E220*E221</f>
        <v>-1625</v>
      </c>
      <c r="F226" s="16">
        <f>F220*F221</f>
        <v>-1625</v>
      </c>
      <c r="G226" s="16">
        <f>G220*G221</f>
        <v>-1625</v>
      </c>
      <c r="H226" s="21"/>
      <c r="I226" s="21"/>
      <c r="J226" s="16">
        <f>J220*J221</f>
        <v>-1625</v>
      </c>
    </row>
    <row r="227" spans="1:12" x14ac:dyDescent="0.2">
      <c r="A227" s="11"/>
      <c r="D227" s="18"/>
      <c r="E227" s="1"/>
      <c r="G227" s="1"/>
      <c r="H227" s="18"/>
      <c r="I227" s="18"/>
      <c r="J227" s="1"/>
    </row>
    <row r="228" spans="1:12" s="5" customFormat="1" x14ac:dyDescent="0.2">
      <c r="A228" s="10"/>
      <c r="B228" s="5" t="s">
        <v>11</v>
      </c>
      <c r="C228" s="15">
        <f>SUM(C225:C226)</f>
        <v>1775</v>
      </c>
      <c r="D228" s="31"/>
      <c r="E228" s="15">
        <f>SUM(E225:E226)</f>
        <v>1775</v>
      </c>
      <c r="F228" s="15">
        <f>SUM(F225:F226)</f>
        <v>1775</v>
      </c>
      <c r="G228" s="15">
        <f>SUM(G225:G226)</f>
        <v>1775</v>
      </c>
      <c r="H228" s="31"/>
      <c r="I228" s="31"/>
      <c r="J228" s="15">
        <f>SUM(J225:J226)</f>
        <v>1775</v>
      </c>
      <c r="K228" s="9"/>
    </row>
    <row r="229" spans="1:12" x14ac:dyDescent="0.2">
      <c r="A229" s="12"/>
      <c r="B229" s="5" t="s">
        <v>30</v>
      </c>
      <c r="C229" s="15">
        <f>C228*16</f>
        <v>28400</v>
      </c>
      <c r="D229" s="31"/>
      <c r="E229" s="15">
        <f>E228*16</f>
        <v>28400</v>
      </c>
      <c r="F229" s="15">
        <f>F228*16</f>
        <v>28400</v>
      </c>
      <c r="G229" s="15">
        <f>G228*16</f>
        <v>28400</v>
      </c>
      <c r="H229" s="31"/>
      <c r="I229" s="31"/>
      <c r="J229" s="15">
        <f>J228*16</f>
        <v>28400</v>
      </c>
      <c r="K229" s="35">
        <f>SUM(C229:J229)</f>
        <v>142000</v>
      </c>
    </row>
    <row r="230" spans="1:12" x14ac:dyDescent="0.2">
      <c r="A230" s="12"/>
      <c r="B230" s="5"/>
      <c r="C230" s="15"/>
      <c r="D230" s="15"/>
      <c r="E230" s="15"/>
      <c r="F230" s="15"/>
      <c r="G230" s="15"/>
      <c r="H230" s="15"/>
      <c r="I230" s="15"/>
      <c r="J230" s="15"/>
    </row>
    <row r="231" spans="1:12" x14ac:dyDescent="0.2">
      <c r="A231" s="12"/>
      <c r="B231" s="5"/>
      <c r="C231" s="15"/>
      <c r="D231" s="15"/>
      <c r="E231" s="15"/>
      <c r="F231" s="15"/>
      <c r="G231" s="15"/>
      <c r="H231" s="15"/>
      <c r="I231" s="15"/>
      <c r="J231" s="15"/>
    </row>
    <row r="232" spans="1:12" s="5" customFormat="1" x14ac:dyDescent="0.2">
      <c r="A232" s="5" t="s">
        <v>26</v>
      </c>
      <c r="B232" s="17" t="s">
        <v>24</v>
      </c>
      <c r="C232" s="7">
        <v>37249</v>
      </c>
      <c r="D232" s="7">
        <v>37250</v>
      </c>
      <c r="E232" s="7">
        <v>37251</v>
      </c>
      <c r="F232" s="7">
        <v>37252</v>
      </c>
      <c r="G232" s="7">
        <v>37253</v>
      </c>
      <c r="H232" s="7">
        <v>37254</v>
      </c>
      <c r="I232" s="7">
        <v>37255</v>
      </c>
      <c r="J232" s="7">
        <v>37256</v>
      </c>
      <c r="K232" s="9"/>
      <c r="L232" s="9"/>
    </row>
    <row r="233" spans="1:12" x14ac:dyDescent="0.2">
      <c r="B233" s="5" t="s">
        <v>4</v>
      </c>
      <c r="C233" s="1">
        <v>0</v>
      </c>
      <c r="D233" s="18"/>
      <c r="E233" s="1">
        <v>0</v>
      </c>
      <c r="F233" s="1">
        <v>0</v>
      </c>
      <c r="G233" s="1">
        <v>0</v>
      </c>
      <c r="H233" s="37"/>
      <c r="I233" s="20"/>
      <c r="J233" s="1">
        <v>0</v>
      </c>
      <c r="L233" s="4"/>
    </row>
    <row r="234" spans="1:12" x14ac:dyDescent="0.2">
      <c r="B234" s="8" t="s">
        <v>6</v>
      </c>
      <c r="C234" s="35">
        <v>0</v>
      </c>
      <c r="D234" s="37"/>
      <c r="E234" s="35">
        <v>0</v>
      </c>
      <c r="F234" s="35">
        <v>0</v>
      </c>
      <c r="G234" s="35">
        <v>0</v>
      </c>
      <c r="H234" s="37"/>
      <c r="I234" s="20"/>
      <c r="J234" s="35">
        <v>0</v>
      </c>
      <c r="L234" s="4"/>
    </row>
    <row r="235" spans="1:12" x14ac:dyDescent="0.2">
      <c r="B235" s="5" t="s">
        <v>5</v>
      </c>
      <c r="C235" s="1">
        <v>36.5</v>
      </c>
      <c r="D235" s="18"/>
      <c r="E235" s="1">
        <v>36.5</v>
      </c>
      <c r="F235" s="1">
        <v>36.5</v>
      </c>
      <c r="G235" s="1">
        <v>36.5</v>
      </c>
      <c r="H235" s="37"/>
      <c r="I235" s="20"/>
      <c r="J235" s="1">
        <v>36.5</v>
      </c>
      <c r="L235" s="4"/>
    </row>
    <row r="236" spans="1:12" x14ac:dyDescent="0.2">
      <c r="B236" s="8" t="s">
        <v>6</v>
      </c>
      <c r="C236" s="35">
        <v>41.8</v>
      </c>
      <c r="D236" s="37"/>
      <c r="E236" s="35">
        <v>41.8</v>
      </c>
      <c r="F236" s="35">
        <v>41.8</v>
      </c>
      <c r="G236" s="35">
        <v>41.8</v>
      </c>
      <c r="H236" s="37"/>
      <c r="I236" s="20"/>
      <c r="J236" s="35">
        <v>41.8</v>
      </c>
      <c r="L236" s="4"/>
    </row>
    <row r="237" spans="1:12" x14ac:dyDescent="0.2">
      <c r="B237" s="9" t="s">
        <v>10</v>
      </c>
      <c r="C237" s="4">
        <f>C233-C235</f>
        <v>-36.5</v>
      </c>
      <c r="D237" s="20"/>
      <c r="E237" s="4">
        <f>E233-E235</f>
        <v>-36.5</v>
      </c>
      <c r="F237" s="4">
        <f>F233-F235</f>
        <v>-36.5</v>
      </c>
      <c r="G237" s="4">
        <f>G233-G235</f>
        <v>-36.5</v>
      </c>
      <c r="H237" s="37"/>
      <c r="I237" s="20"/>
      <c r="J237" s="4">
        <f>J233-J235</f>
        <v>-36.5</v>
      </c>
      <c r="L237" s="4"/>
    </row>
    <row r="238" spans="1:12" x14ac:dyDescent="0.2">
      <c r="B238" s="2" t="s">
        <v>7</v>
      </c>
      <c r="C238" s="36">
        <v>32.5</v>
      </c>
      <c r="D238" s="37"/>
      <c r="E238" s="36">
        <v>32.5</v>
      </c>
      <c r="F238" s="36">
        <v>32.5</v>
      </c>
      <c r="G238" s="36">
        <v>32.5</v>
      </c>
      <c r="H238" s="37"/>
      <c r="I238" s="37"/>
      <c r="J238" s="36">
        <v>32.5</v>
      </c>
      <c r="L238" s="4"/>
    </row>
    <row r="239" spans="1:12" x14ac:dyDescent="0.2">
      <c r="B239" s="2"/>
      <c r="C239" s="14"/>
      <c r="D239" s="18"/>
      <c r="E239" s="1"/>
      <c r="F239" s="35"/>
      <c r="G239" s="1"/>
      <c r="H239" s="37"/>
      <c r="I239" s="20"/>
      <c r="L239" s="4"/>
    </row>
    <row r="240" spans="1:12" x14ac:dyDescent="0.2">
      <c r="B240" s="2" t="s">
        <v>9</v>
      </c>
      <c r="C240" s="16">
        <f>(C233*C234)*(-1)</f>
        <v>0</v>
      </c>
      <c r="D240" s="21"/>
      <c r="E240" s="16">
        <f>(E233*E234)*(-1)</f>
        <v>0</v>
      </c>
      <c r="F240" s="16">
        <f>(F233*F234)*(-1)</f>
        <v>0</v>
      </c>
      <c r="G240" s="16">
        <f>(G233*G234)*(-1)</f>
        <v>0</v>
      </c>
      <c r="H240" s="21"/>
      <c r="I240" s="21"/>
      <c r="J240" s="16">
        <f>(J233*J234)*(-1)</f>
        <v>0</v>
      </c>
      <c r="L240" s="4"/>
    </row>
    <row r="241" spans="1:12" x14ac:dyDescent="0.2">
      <c r="B241" s="2" t="s">
        <v>8</v>
      </c>
      <c r="C241" s="14">
        <f>C235*C236</f>
        <v>1525.6999999999998</v>
      </c>
      <c r="D241" s="22"/>
      <c r="E241" s="14">
        <f>E235*E236</f>
        <v>1525.6999999999998</v>
      </c>
      <c r="F241" s="14">
        <f>F235*F236</f>
        <v>1525.6999999999998</v>
      </c>
      <c r="G241" s="14">
        <f>G235*G236</f>
        <v>1525.6999999999998</v>
      </c>
      <c r="H241" s="22"/>
      <c r="I241" s="22"/>
      <c r="J241" s="14">
        <f>J235*J236</f>
        <v>1525.6999999999998</v>
      </c>
      <c r="L241" s="4"/>
    </row>
    <row r="242" spans="1:12" x14ac:dyDescent="0.2">
      <c r="B242" s="9" t="s">
        <v>12</v>
      </c>
      <c r="C242" s="14">
        <f>SUM(C240:C241)</f>
        <v>1525.6999999999998</v>
      </c>
      <c r="D242" s="22"/>
      <c r="E242" s="14">
        <f>SUM(E240:E241)</f>
        <v>1525.6999999999998</v>
      </c>
      <c r="F242" s="14">
        <f>SUM(F240:F241)</f>
        <v>1525.6999999999998</v>
      </c>
      <c r="G242" s="14">
        <f>SUM(G240:G241)</f>
        <v>1525.6999999999998</v>
      </c>
      <c r="H242" s="22"/>
      <c r="I242" s="22"/>
      <c r="J242" s="14">
        <f>SUM(J240:J241)</f>
        <v>1525.6999999999998</v>
      </c>
      <c r="L242" s="4"/>
    </row>
    <row r="243" spans="1:12" x14ac:dyDescent="0.2">
      <c r="A243" s="10"/>
      <c r="B243" s="1" t="s">
        <v>13</v>
      </c>
      <c r="C243" s="16">
        <f>C237*C238</f>
        <v>-1186.25</v>
      </c>
      <c r="D243" s="21"/>
      <c r="E243" s="16">
        <f>E237*E238</f>
        <v>-1186.25</v>
      </c>
      <c r="F243" s="16">
        <f>F237*F238</f>
        <v>-1186.25</v>
      </c>
      <c r="G243" s="16">
        <f>G237*G238</f>
        <v>-1186.25</v>
      </c>
      <c r="H243" s="21"/>
      <c r="I243" s="21"/>
      <c r="J243" s="16">
        <f>J237*J238</f>
        <v>-1186.25</v>
      </c>
    </row>
    <row r="244" spans="1:12" x14ac:dyDescent="0.2">
      <c r="A244" s="11"/>
      <c r="D244" s="18"/>
      <c r="E244" s="1"/>
      <c r="G244" s="1"/>
      <c r="H244" s="18"/>
      <c r="I244" s="18"/>
      <c r="J244" s="1"/>
    </row>
    <row r="245" spans="1:12" s="5" customFormat="1" x14ac:dyDescent="0.2">
      <c r="A245" s="10"/>
      <c r="B245" s="5" t="s">
        <v>11</v>
      </c>
      <c r="C245" s="15">
        <f>SUM(C242:C243)</f>
        <v>339.44999999999982</v>
      </c>
      <c r="D245" s="31"/>
      <c r="E245" s="15">
        <f>SUM(E242:E243)</f>
        <v>339.44999999999982</v>
      </c>
      <c r="F245" s="15">
        <f>SUM(F242:F243)</f>
        <v>339.44999999999982</v>
      </c>
      <c r="G245" s="15">
        <f>SUM(G242:G243)</f>
        <v>339.44999999999982</v>
      </c>
      <c r="H245" s="31"/>
      <c r="I245" s="31"/>
      <c r="J245" s="15">
        <f>SUM(J242:J243)</f>
        <v>339.44999999999982</v>
      </c>
      <c r="K245" s="9"/>
    </row>
    <row r="246" spans="1:12" x14ac:dyDescent="0.2">
      <c r="A246" s="12"/>
      <c r="B246" s="5" t="s">
        <v>30</v>
      </c>
      <c r="C246" s="15">
        <f>C245*16</f>
        <v>5431.1999999999971</v>
      </c>
      <c r="D246" s="31"/>
      <c r="E246" s="15">
        <f>E245*16</f>
        <v>5431.1999999999971</v>
      </c>
      <c r="F246" s="15">
        <f>F245*16</f>
        <v>5431.1999999999971</v>
      </c>
      <c r="G246" s="15">
        <f>G245*16</f>
        <v>5431.1999999999971</v>
      </c>
      <c r="H246" s="31"/>
      <c r="I246" s="31"/>
      <c r="J246" s="15">
        <f>J245*16</f>
        <v>5431.1999999999971</v>
      </c>
      <c r="K246" s="35">
        <f>SUM(C246:J246)</f>
        <v>27155.999999999985</v>
      </c>
    </row>
    <row r="247" spans="1:12" x14ac:dyDescent="0.2">
      <c r="A247" s="12"/>
      <c r="B247" s="5"/>
      <c r="C247" s="15"/>
      <c r="D247" s="15"/>
      <c r="E247" s="15"/>
      <c r="F247" s="15"/>
      <c r="G247" s="15"/>
      <c r="H247" s="15"/>
      <c r="I247" s="15"/>
      <c r="J247" s="15"/>
    </row>
    <row r="249" spans="1:12" x14ac:dyDescent="0.2">
      <c r="A249" s="13"/>
    </row>
    <row r="250" spans="1:12" s="5" customFormat="1" x14ac:dyDescent="0.2">
      <c r="A250" s="5" t="s">
        <v>34</v>
      </c>
      <c r="B250" s="17" t="s">
        <v>35</v>
      </c>
      <c r="C250" s="7">
        <v>37249</v>
      </c>
      <c r="D250" s="7">
        <v>37250</v>
      </c>
      <c r="E250" s="7">
        <v>37251</v>
      </c>
      <c r="F250" s="7">
        <v>37252</v>
      </c>
      <c r="G250" s="7">
        <v>37253</v>
      </c>
      <c r="H250" s="7">
        <v>37254</v>
      </c>
      <c r="I250" s="7">
        <v>37255</v>
      </c>
      <c r="J250" s="7">
        <v>37256</v>
      </c>
      <c r="K250" s="9"/>
      <c r="L250" s="9"/>
    </row>
    <row r="251" spans="1:12" x14ac:dyDescent="0.2">
      <c r="B251" s="5" t="s">
        <v>4</v>
      </c>
      <c r="C251" s="1">
        <v>0</v>
      </c>
      <c r="D251" s="18"/>
      <c r="E251" s="1">
        <v>0</v>
      </c>
      <c r="F251" s="1">
        <v>0</v>
      </c>
      <c r="G251" s="1">
        <v>0</v>
      </c>
      <c r="H251" s="37"/>
      <c r="I251" s="20"/>
      <c r="J251" s="1">
        <v>0</v>
      </c>
      <c r="L251" s="4"/>
    </row>
    <row r="252" spans="1:12" x14ac:dyDescent="0.2">
      <c r="B252" s="8" t="s">
        <v>6</v>
      </c>
      <c r="C252" s="35">
        <v>0</v>
      </c>
      <c r="D252" s="37"/>
      <c r="E252" s="35">
        <v>0</v>
      </c>
      <c r="F252" s="35">
        <v>0</v>
      </c>
      <c r="G252" s="35">
        <v>0</v>
      </c>
      <c r="H252" s="37"/>
      <c r="I252" s="20"/>
      <c r="J252" s="35">
        <v>0</v>
      </c>
      <c r="L252" s="4"/>
    </row>
    <row r="253" spans="1:12" x14ac:dyDescent="0.2">
      <c r="B253" s="5" t="s">
        <v>5</v>
      </c>
      <c r="C253" s="1">
        <v>50</v>
      </c>
      <c r="D253" s="18"/>
      <c r="E253" s="1">
        <v>50</v>
      </c>
      <c r="F253" s="1">
        <v>50</v>
      </c>
      <c r="G253" s="1">
        <v>50</v>
      </c>
      <c r="H253" s="37"/>
      <c r="I253" s="20"/>
      <c r="J253" s="1">
        <v>50</v>
      </c>
      <c r="L253" s="4"/>
    </row>
    <row r="254" spans="1:12" x14ac:dyDescent="0.2">
      <c r="B254" s="8" t="s">
        <v>6</v>
      </c>
      <c r="C254" s="35">
        <v>30.05</v>
      </c>
      <c r="D254" s="37"/>
      <c r="E254" s="35">
        <v>30.05</v>
      </c>
      <c r="F254" s="35">
        <v>30.05</v>
      </c>
      <c r="G254" s="35">
        <v>30.05</v>
      </c>
      <c r="H254" s="37"/>
      <c r="I254" s="20"/>
      <c r="J254" s="35">
        <v>30.05</v>
      </c>
      <c r="L254" s="4"/>
    </row>
    <row r="255" spans="1:12" x14ac:dyDescent="0.2">
      <c r="B255" s="9" t="s">
        <v>10</v>
      </c>
      <c r="C255" s="4">
        <f>C251-C253</f>
        <v>-50</v>
      </c>
      <c r="D255" s="20"/>
      <c r="E255" s="4">
        <f>E251-E253</f>
        <v>-50</v>
      </c>
      <c r="F255" s="4">
        <f>F251-F253</f>
        <v>-50</v>
      </c>
      <c r="G255" s="4">
        <f>G251-G253</f>
        <v>-50</v>
      </c>
      <c r="H255" s="37"/>
      <c r="I255" s="20"/>
      <c r="J255" s="4">
        <f>J251-J253</f>
        <v>-50</v>
      </c>
      <c r="L255" s="4"/>
    </row>
    <row r="256" spans="1:12" x14ac:dyDescent="0.2">
      <c r="B256" s="2" t="s">
        <v>7</v>
      </c>
      <c r="C256" s="36">
        <v>21</v>
      </c>
      <c r="D256" s="37"/>
      <c r="E256" s="36">
        <v>21</v>
      </c>
      <c r="F256" s="36">
        <v>21</v>
      </c>
      <c r="G256" s="36">
        <v>21</v>
      </c>
      <c r="H256" s="37"/>
      <c r="I256" s="37"/>
      <c r="J256" s="36">
        <v>21</v>
      </c>
      <c r="L256" s="4"/>
    </row>
    <row r="257" spans="1:12" x14ac:dyDescent="0.2">
      <c r="B257" s="2"/>
      <c r="C257" s="14"/>
      <c r="D257" s="18"/>
      <c r="E257" s="1"/>
      <c r="F257" s="35"/>
      <c r="G257" s="1"/>
      <c r="H257" s="37"/>
      <c r="I257" s="20"/>
      <c r="L257" s="4"/>
    </row>
    <row r="258" spans="1:12" x14ac:dyDescent="0.2">
      <c r="B258" s="2" t="s">
        <v>9</v>
      </c>
      <c r="C258" s="16">
        <f>(C251*C252)*(-1)</f>
        <v>0</v>
      </c>
      <c r="D258" s="21"/>
      <c r="E258" s="16">
        <f>(E251*E252)*(-1)</f>
        <v>0</v>
      </c>
      <c r="F258" s="16">
        <f>(F251*F252)*(-1)</f>
        <v>0</v>
      </c>
      <c r="G258" s="16">
        <f>(G251*G252)*(-1)</f>
        <v>0</v>
      </c>
      <c r="H258" s="21"/>
      <c r="I258" s="21"/>
      <c r="J258" s="16">
        <f>(J251*J252)*(-1)</f>
        <v>0</v>
      </c>
      <c r="L258" s="4"/>
    </row>
    <row r="259" spans="1:12" x14ac:dyDescent="0.2">
      <c r="B259" s="2" t="s">
        <v>8</v>
      </c>
      <c r="C259" s="14">
        <f>C253*C254</f>
        <v>1502.5</v>
      </c>
      <c r="D259" s="22"/>
      <c r="E259" s="14">
        <f>E253*E254</f>
        <v>1502.5</v>
      </c>
      <c r="F259" s="14">
        <f>F253*F254</f>
        <v>1502.5</v>
      </c>
      <c r="G259" s="14">
        <f>G253*G254</f>
        <v>1502.5</v>
      </c>
      <c r="H259" s="22"/>
      <c r="I259" s="22"/>
      <c r="J259" s="14">
        <f>J253*J254</f>
        <v>1502.5</v>
      </c>
      <c r="L259" s="4"/>
    </row>
    <row r="260" spans="1:12" x14ac:dyDescent="0.2">
      <c r="B260" s="9" t="s">
        <v>12</v>
      </c>
      <c r="C260" s="14">
        <f>SUM(C258:C259)</f>
        <v>1502.5</v>
      </c>
      <c r="D260" s="22"/>
      <c r="E260" s="14">
        <f>SUM(E258:E259)</f>
        <v>1502.5</v>
      </c>
      <c r="F260" s="14">
        <f>SUM(F258:F259)</f>
        <v>1502.5</v>
      </c>
      <c r="G260" s="14">
        <f>SUM(G258:G259)</f>
        <v>1502.5</v>
      </c>
      <c r="H260" s="22"/>
      <c r="I260" s="22"/>
      <c r="J260" s="14">
        <f>SUM(J258:J259)</f>
        <v>1502.5</v>
      </c>
      <c r="L260" s="4"/>
    </row>
    <row r="261" spans="1:12" x14ac:dyDescent="0.2">
      <c r="A261" s="10"/>
      <c r="B261" s="1" t="s">
        <v>13</v>
      </c>
      <c r="C261" s="16">
        <f>C255*C256</f>
        <v>-1050</v>
      </c>
      <c r="D261" s="21"/>
      <c r="E261" s="16">
        <f>E255*E256</f>
        <v>-1050</v>
      </c>
      <c r="F261" s="16">
        <f>F255*F256</f>
        <v>-1050</v>
      </c>
      <c r="G261" s="16">
        <f>G255*G256</f>
        <v>-1050</v>
      </c>
      <c r="H261" s="21"/>
      <c r="I261" s="21"/>
      <c r="J261" s="16">
        <f>J255*J256</f>
        <v>-1050</v>
      </c>
    </row>
    <row r="262" spans="1:12" x14ac:dyDescent="0.2">
      <c r="A262" s="11"/>
      <c r="D262" s="18"/>
      <c r="E262" s="1"/>
      <c r="G262" s="1"/>
      <c r="H262" s="18"/>
      <c r="I262" s="18"/>
      <c r="J262" s="1"/>
    </row>
    <row r="263" spans="1:12" s="5" customFormat="1" x14ac:dyDescent="0.2">
      <c r="A263" s="10"/>
      <c r="B263" s="5" t="s">
        <v>11</v>
      </c>
      <c r="C263" s="15">
        <f>SUM(C260:C261)</f>
        <v>452.5</v>
      </c>
      <c r="D263" s="31"/>
      <c r="E263" s="15">
        <f>SUM(E260:E261)</f>
        <v>452.5</v>
      </c>
      <c r="F263" s="15">
        <f>SUM(F260:F261)</f>
        <v>452.5</v>
      </c>
      <c r="G263" s="15">
        <f>SUM(G260:G261)</f>
        <v>452.5</v>
      </c>
      <c r="H263" s="31"/>
      <c r="I263" s="31"/>
      <c r="J263" s="15">
        <f>SUM(J260:J261)</f>
        <v>452.5</v>
      </c>
      <c r="K263" s="9"/>
    </row>
    <row r="264" spans="1:12" x14ac:dyDescent="0.2">
      <c r="A264" s="12"/>
      <c r="B264" s="5" t="s">
        <v>30</v>
      </c>
      <c r="C264" s="15">
        <f>C263*16</f>
        <v>7240</v>
      </c>
      <c r="D264" s="31"/>
      <c r="E264" s="15">
        <f>E263*16</f>
        <v>7240</v>
      </c>
      <c r="F264" s="15">
        <f>F263*16</f>
        <v>7240</v>
      </c>
      <c r="G264" s="15">
        <f>G263*16</f>
        <v>7240</v>
      </c>
      <c r="H264" s="31"/>
      <c r="I264" s="31"/>
      <c r="J264" s="15">
        <f>J263*16</f>
        <v>7240</v>
      </c>
      <c r="K264" s="35">
        <f>SUM(C264:J264)</f>
        <v>36200</v>
      </c>
    </row>
    <row r="265" spans="1:12" x14ac:dyDescent="0.2">
      <c r="A265" s="12"/>
      <c r="B265" s="5"/>
      <c r="C265" s="15"/>
      <c r="D265" s="15"/>
      <c r="E265" s="15"/>
      <c r="F265" s="15"/>
      <c r="G265" s="15"/>
      <c r="H265" s="15"/>
      <c r="I265" s="15"/>
      <c r="J265" s="15"/>
    </row>
    <row r="267" spans="1:12" s="5" customFormat="1" x14ac:dyDescent="0.2">
      <c r="A267" s="5" t="s">
        <v>34</v>
      </c>
      <c r="B267" s="17" t="s">
        <v>39</v>
      </c>
      <c r="C267" s="7">
        <v>37249</v>
      </c>
      <c r="D267" s="7">
        <v>37250</v>
      </c>
      <c r="E267" s="7">
        <v>37251</v>
      </c>
      <c r="F267" s="7">
        <v>37252</v>
      </c>
      <c r="G267" s="7">
        <v>37253</v>
      </c>
      <c r="H267" s="7">
        <v>37254</v>
      </c>
      <c r="I267" s="7">
        <v>37255</v>
      </c>
      <c r="J267" s="7">
        <v>37256</v>
      </c>
      <c r="K267" s="9"/>
      <c r="L267" s="9"/>
    </row>
    <row r="268" spans="1:12" x14ac:dyDescent="0.2">
      <c r="A268" s="33"/>
      <c r="B268" s="33" t="s">
        <v>4</v>
      </c>
      <c r="C268" s="25">
        <v>50</v>
      </c>
      <c r="D268" s="18"/>
      <c r="E268" s="25">
        <v>50</v>
      </c>
      <c r="F268" s="25">
        <v>50</v>
      </c>
      <c r="G268" s="25">
        <v>50</v>
      </c>
      <c r="H268" s="18"/>
      <c r="I268" s="18"/>
      <c r="J268" s="25">
        <v>50</v>
      </c>
      <c r="K268" s="26"/>
      <c r="L268" s="4"/>
    </row>
    <row r="269" spans="1:12" x14ac:dyDescent="0.2">
      <c r="A269" s="33"/>
      <c r="B269" s="39" t="s">
        <v>6</v>
      </c>
      <c r="C269" s="36">
        <v>28.15</v>
      </c>
      <c r="D269" s="37"/>
      <c r="E269" s="36">
        <v>28.15</v>
      </c>
      <c r="F269" s="36">
        <v>28.15</v>
      </c>
      <c r="G269" s="36">
        <v>28.15</v>
      </c>
      <c r="H269" s="37"/>
      <c r="I269" s="37"/>
      <c r="J269" s="36">
        <v>28.15</v>
      </c>
      <c r="K269" s="26"/>
      <c r="L269" s="4"/>
    </row>
    <row r="270" spans="1:12" x14ac:dyDescent="0.2">
      <c r="A270" s="33"/>
      <c r="B270" s="33" t="s">
        <v>5</v>
      </c>
      <c r="C270" s="25">
        <v>0</v>
      </c>
      <c r="D270" s="18"/>
      <c r="E270" s="25">
        <v>0</v>
      </c>
      <c r="F270" s="25">
        <v>0</v>
      </c>
      <c r="G270" s="25">
        <v>0</v>
      </c>
      <c r="H270" s="18"/>
      <c r="I270" s="18"/>
      <c r="J270" s="25">
        <v>0</v>
      </c>
      <c r="K270" s="26"/>
      <c r="L270" s="4"/>
    </row>
    <row r="271" spans="1:12" x14ac:dyDescent="0.2">
      <c r="A271" s="33"/>
      <c r="B271" s="39" t="s">
        <v>6</v>
      </c>
      <c r="C271" s="36">
        <v>0</v>
      </c>
      <c r="D271" s="37"/>
      <c r="E271" s="36">
        <v>0</v>
      </c>
      <c r="F271" s="36">
        <v>0</v>
      </c>
      <c r="G271" s="36">
        <v>0</v>
      </c>
      <c r="H271" s="37"/>
      <c r="I271" s="37"/>
      <c r="J271" s="36">
        <v>0</v>
      </c>
      <c r="K271" s="26"/>
      <c r="L271" s="4"/>
    </row>
    <row r="272" spans="1:12" x14ac:dyDescent="0.2">
      <c r="A272" s="33"/>
      <c r="B272" s="40" t="s">
        <v>10</v>
      </c>
      <c r="C272" s="26">
        <f>C268-C270</f>
        <v>50</v>
      </c>
      <c r="D272" s="20"/>
      <c r="E272" s="26">
        <f>E268-E270</f>
        <v>50</v>
      </c>
      <c r="F272" s="26">
        <f>F268-F270</f>
        <v>50</v>
      </c>
      <c r="G272" s="26">
        <f>G268-G270</f>
        <v>50</v>
      </c>
      <c r="H272" s="20"/>
      <c r="I272" s="20"/>
      <c r="J272" s="26">
        <f>J268-J270</f>
        <v>50</v>
      </c>
      <c r="K272" s="26"/>
      <c r="L272" s="4"/>
    </row>
    <row r="273" spans="1:12" x14ac:dyDescent="0.2">
      <c r="A273" s="33"/>
      <c r="B273" s="41" t="s">
        <v>7</v>
      </c>
      <c r="C273" s="36">
        <v>21</v>
      </c>
      <c r="D273" s="37"/>
      <c r="E273" s="36">
        <v>21</v>
      </c>
      <c r="F273" s="36">
        <v>21</v>
      </c>
      <c r="G273" s="36">
        <v>21</v>
      </c>
      <c r="H273" s="37"/>
      <c r="I273" s="37"/>
      <c r="J273" s="36">
        <v>21</v>
      </c>
      <c r="K273" s="26"/>
      <c r="L273" s="4"/>
    </row>
    <row r="274" spans="1:12" x14ac:dyDescent="0.2">
      <c r="A274" s="33"/>
      <c r="B274" s="41"/>
      <c r="C274" s="28"/>
      <c r="D274" s="18"/>
      <c r="E274" s="36"/>
      <c r="F274" s="36"/>
      <c r="G274" s="25"/>
      <c r="H274" s="18"/>
      <c r="I274" s="18"/>
      <c r="J274" s="26"/>
      <c r="K274" s="26"/>
      <c r="L274" s="4"/>
    </row>
    <row r="275" spans="1:12" x14ac:dyDescent="0.2">
      <c r="A275" s="33"/>
      <c r="B275" s="41" t="s">
        <v>9</v>
      </c>
      <c r="C275" s="27">
        <f>(C268*C269)*(-1)</f>
        <v>-1407.5</v>
      </c>
      <c r="D275" s="21"/>
      <c r="E275" s="27">
        <f>(E268*E269)*(-1)</f>
        <v>-1407.5</v>
      </c>
      <c r="F275" s="27">
        <f>(F268*F269)*(-1)</f>
        <v>-1407.5</v>
      </c>
      <c r="G275" s="27">
        <f>(G268*G269)*(-1)</f>
        <v>-1407.5</v>
      </c>
      <c r="H275" s="21"/>
      <c r="I275" s="21"/>
      <c r="J275" s="27">
        <f>(J268*J269)*(-1)</f>
        <v>-1407.5</v>
      </c>
      <c r="K275" s="26"/>
      <c r="L275" s="4"/>
    </row>
    <row r="276" spans="1:12" x14ac:dyDescent="0.2">
      <c r="A276" s="33"/>
      <c r="B276" s="41" t="s">
        <v>8</v>
      </c>
      <c r="C276" s="28">
        <f>C270*C271</f>
        <v>0</v>
      </c>
      <c r="D276" s="22"/>
      <c r="E276" s="28">
        <f>E270*E271</f>
        <v>0</v>
      </c>
      <c r="F276" s="28">
        <f>F270*F271</f>
        <v>0</v>
      </c>
      <c r="G276" s="28">
        <f>G270*G271</f>
        <v>0</v>
      </c>
      <c r="H276" s="22"/>
      <c r="I276" s="22"/>
      <c r="J276" s="28">
        <f>J270*J271</f>
        <v>0</v>
      </c>
      <c r="K276" s="26"/>
      <c r="L276" s="4"/>
    </row>
    <row r="277" spans="1:12" x14ac:dyDescent="0.2">
      <c r="A277" s="33"/>
      <c r="B277" s="40" t="s">
        <v>12</v>
      </c>
      <c r="C277" s="28">
        <f>SUM(C275:C276)</f>
        <v>-1407.5</v>
      </c>
      <c r="D277" s="22"/>
      <c r="E277" s="28">
        <f>SUM(E275:E276)</f>
        <v>-1407.5</v>
      </c>
      <c r="F277" s="28">
        <f>SUM(F275:F276)</f>
        <v>-1407.5</v>
      </c>
      <c r="G277" s="28">
        <f>SUM(G275:G276)</f>
        <v>-1407.5</v>
      </c>
      <c r="H277" s="22"/>
      <c r="I277" s="22"/>
      <c r="J277" s="28">
        <f>SUM(J275:J276)</f>
        <v>-1407.5</v>
      </c>
      <c r="K277" s="26"/>
      <c r="L277" s="4"/>
    </row>
    <row r="278" spans="1:12" x14ac:dyDescent="0.2">
      <c r="A278" s="10"/>
      <c r="B278" s="25" t="s">
        <v>13</v>
      </c>
      <c r="C278" s="27">
        <f>C272*C273</f>
        <v>1050</v>
      </c>
      <c r="D278" s="21"/>
      <c r="E278" s="27">
        <f>E272*E273</f>
        <v>1050</v>
      </c>
      <c r="F278" s="27">
        <f>F272*F273</f>
        <v>1050</v>
      </c>
      <c r="G278" s="27">
        <f>G272*G273</f>
        <v>1050</v>
      </c>
      <c r="H278" s="21"/>
      <c r="I278" s="21"/>
      <c r="J278" s="27">
        <f>J272*J273</f>
        <v>1050</v>
      </c>
      <c r="K278" s="26"/>
    </row>
    <row r="279" spans="1:12" x14ac:dyDescent="0.2">
      <c r="A279" s="11"/>
      <c r="B279" s="25"/>
      <c r="C279" s="25"/>
      <c r="D279" s="18"/>
      <c r="E279" s="25"/>
      <c r="F279" s="25"/>
      <c r="G279" s="25"/>
      <c r="H279" s="18"/>
      <c r="I279" s="18"/>
      <c r="J279" s="25"/>
      <c r="K279" s="26"/>
    </row>
    <row r="280" spans="1:12" s="5" customFormat="1" x14ac:dyDescent="0.2">
      <c r="A280" s="10"/>
      <c r="B280" s="33" t="s">
        <v>11</v>
      </c>
      <c r="C280" s="29">
        <f>SUM(C277:C278)</f>
        <v>-357.5</v>
      </c>
      <c r="D280" s="31"/>
      <c r="E280" s="29">
        <f>SUM(E277:E278)</f>
        <v>-357.5</v>
      </c>
      <c r="F280" s="29">
        <f>SUM(F277:F278)</f>
        <v>-357.5</v>
      </c>
      <c r="G280" s="29">
        <f>SUM(G277:G278)</f>
        <v>-357.5</v>
      </c>
      <c r="H280" s="31"/>
      <c r="I280" s="31"/>
      <c r="J280" s="29">
        <f>SUM(J277:J278)</f>
        <v>-357.5</v>
      </c>
      <c r="K280" s="40"/>
    </row>
    <row r="281" spans="1:12" x14ac:dyDescent="0.2">
      <c r="A281" s="12"/>
      <c r="B281" s="33" t="s">
        <v>30</v>
      </c>
      <c r="C281" s="29">
        <f>C280*16</f>
        <v>-5720</v>
      </c>
      <c r="D281" s="31"/>
      <c r="E281" s="29">
        <f>E280*16</f>
        <v>-5720</v>
      </c>
      <c r="F281" s="29">
        <f>F280*16</f>
        <v>-5720</v>
      </c>
      <c r="G281" s="29">
        <f>G280*16</f>
        <v>-5720</v>
      </c>
      <c r="H281" s="31"/>
      <c r="I281" s="31"/>
      <c r="J281" s="29">
        <f>J280*16</f>
        <v>-5720</v>
      </c>
      <c r="K281" s="36">
        <f>SUM(C281:J281)</f>
        <v>-28600</v>
      </c>
    </row>
    <row r="282" spans="1:12" x14ac:dyDescent="0.2">
      <c r="A282" s="12"/>
      <c r="B282" s="33"/>
      <c r="C282" s="29"/>
      <c r="D282" s="29"/>
      <c r="E282" s="29"/>
      <c r="F282" s="29"/>
      <c r="G282" s="29"/>
      <c r="H282" s="29"/>
      <c r="I282" s="29"/>
      <c r="J282" s="29"/>
      <c r="K282" s="36"/>
    </row>
    <row r="283" spans="1:12" x14ac:dyDescent="0.2">
      <c r="A283" s="12"/>
      <c r="B283" s="5"/>
      <c r="C283" s="15"/>
      <c r="D283" s="15"/>
      <c r="E283" s="15"/>
      <c r="F283" s="15"/>
      <c r="G283" s="15"/>
      <c r="H283" s="15"/>
      <c r="I283" s="15"/>
      <c r="J283" s="15"/>
    </row>
    <row r="284" spans="1:12" s="5" customFormat="1" x14ac:dyDescent="0.2">
      <c r="A284" s="5" t="s">
        <v>34</v>
      </c>
      <c r="B284" s="17" t="s">
        <v>41</v>
      </c>
      <c r="C284" s="7">
        <v>37249</v>
      </c>
      <c r="D284" s="7">
        <v>37250</v>
      </c>
      <c r="E284" s="7">
        <v>37251</v>
      </c>
      <c r="F284" s="7">
        <v>37252</v>
      </c>
      <c r="G284" s="7">
        <v>37253</v>
      </c>
      <c r="H284" s="7">
        <v>37254</v>
      </c>
      <c r="I284" s="7">
        <v>37255</v>
      </c>
      <c r="J284" s="7">
        <v>37256</v>
      </c>
      <c r="K284" s="9"/>
      <c r="L284" s="9"/>
    </row>
    <row r="285" spans="1:12" x14ac:dyDescent="0.2">
      <c r="A285" s="33"/>
      <c r="B285" s="33" t="s">
        <v>4</v>
      </c>
      <c r="C285" s="25">
        <v>300</v>
      </c>
      <c r="D285" s="18"/>
      <c r="E285" s="25">
        <v>300</v>
      </c>
      <c r="F285" s="25">
        <v>300</v>
      </c>
      <c r="G285" s="25">
        <v>300</v>
      </c>
      <c r="H285" s="18"/>
      <c r="I285" s="18"/>
      <c r="J285" s="25">
        <v>300</v>
      </c>
      <c r="K285" s="26"/>
      <c r="L285" s="4"/>
    </row>
    <row r="286" spans="1:12" x14ac:dyDescent="0.2">
      <c r="A286" s="33"/>
      <c r="B286" s="39" t="s">
        <v>6</v>
      </c>
      <c r="C286" s="36">
        <v>29.53</v>
      </c>
      <c r="D286" s="37"/>
      <c r="E286" s="36">
        <v>29.53</v>
      </c>
      <c r="F286" s="36">
        <v>29.53</v>
      </c>
      <c r="G286" s="36">
        <v>29.53</v>
      </c>
      <c r="H286" s="37"/>
      <c r="I286" s="37"/>
      <c r="J286" s="36">
        <v>29.53</v>
      </c>
      <c r="K286" s="26"/>
      <c r="L286" s="4"/>
    </row>
    <row r="287" spans="1:12" x14ac:dyDescent="0.2">
      <c r="A287" s="33"/>
      <c r="B287" s="33" t="s">
        <v>5</v>
      </c>
      <c r="C287" s="25">
        <v>300</v>
      </c>
      <c r="D287" s="18"/>
      <c r="E287" s="25">
        <v>300</v>
      </c>
      <c r="F287" s="25">
        <v>300</v>
      </c>
      <c r="G287" s="25">
        <v>300</v>
      </c>
      <c r="H287" s="18"/>
      <c r="I287" s="18"/>
      <c r="J287" s="25">
        <v>300</v>
      </c>
      <c r="K287" s="26"/>
      <c r="L287" s="4"/>
    </row>
    <row r="288" spans="1:12" x14ac:dyDescent="0.2">
      <c r="A288" s="33"/>
      <c r="B288" s="39" t="s">
        <v>6</v>
      </c>
      <c r="C288" s="36">
        <v>24.49</v>
      </c>
      <c r="D288" s="37"/>
      <c r="E288" s="36">
        <v>24.49</v>
      </c>
      <c r="F288" s="36">
        <v>24.49</v>
      </c>
      <c r="G288" s="36">
        <v>24.49</v>
      </c>
      <c r="H288" s="37"/>
      <c r="I288" s="37"/>
      <c r="J288" s="36">
        <v>24.49</v>
      </c>
      <c r="K288" s="26"/>
      <c r="L288" s="4"/>
    </row>
    <row r="289" spans="1:12" x14ac:dyDescent="0.2">
      <c r="A289" s="33"/>
      <c r="B289" s="40" t="s">
        <v>10</v>
      </c>
      <c r="C289" s="26">
        <f>C285-C287</f>
        <v>0</v>
      </c>
      <c r="D289" s="20"/>
      <c r="E289" s="26">
        <f>E285-E287</f>
        <v>0</v>
      </c>
      <c r="F289" s="26">
        <f>F285-F287</f>
        <v>0</v>
      </c>
      <c r="G289" s="26">
        <f>G285-G287</f>
        <v>0</v>
      </c>
      <c r="H289" s="20"/>
      <c r="I289" s="20"/>
      <c r="J289" s="26">
        <f>J285-J287</f>
        <v>0</v>
      </c>
      <c r="K289" s="26"/>
      <c r="L289" s="4"/>
    </row>
    <row r="290" spans="1:12" x14ac:dyDescent="0.2">
      <c r="A290" s="33"/>
      <c r="B290" s="41" t="s">
        <v>7</v>
      </c>
      <c r="C290" s="36">
        <v>21</v>
      </c>
      <c r="D290" s="37"/>
      <c r="E290" s="36">
        <v>21</v>
      </c>
      <c r="F290" s="36">
        <v>21</v>
      </c>
      <c r="G290" s="36">
        <v>21</v>
      </c>
      <c r="H290" s="37"/>
      <c r="I290" s="37"/>
      <c r="J290" s="36">
        <v>21</v>
      </c>
      <c r="K290" s="26"/>
      <c r="L290" s="4"/>
    </row>
    <row r="291" spans="1:12" x14ac:dyDescent="0.2">
      <c r="A291" s="33"/>
      <c r="B291" s="41"/>
      <c r="C291" s="28"/>
      <c r="D291" s="18"/>
      <c r="E291" s="36"/>
      <c r="F291" s="36"/>
      <c r="G291" s="25"/>
      <c r="H291" s="18"/>
      <c r="I291" s="18"/>
      <c r="J291" s="26"/>
      <c r="K291" s="26"/>
      <c r="L291" s="4"/>
    </row>
    <row r="292" spans="1:12" x14ac:dyDescent="0.2">
      <c r="A292" s="33"/>
      <c r="B292" s="41" t="s">
        <v>9</v>
      </c>
      <c r="C292" s="27">
        <f>(C285*C286)*(-1)</f>
        <v>-8859</v>
      </c>
      <c r="D292" s="21"/>
      <c r="E292" s="27">
        <f>(E285*E286)*(-1)</f>
        <v>-8859</v>
      </c>
      <c r="F292" s="27">
        <f>(F285*F286)*(-1)</f>
        <v>-8859</v>
      </c>
      <c r="G292" s="27">
        <f>(G285*G286)*(-1)</f>
        <v>-8859</v>
      </c>
      <c r="H292" s="21"/>
      <c r="I292" s="21"/>
      <c r="J292" s="27">
        <f>(J285*J286)*(-1)</f>
        <v>-8859</v>
      </c>
      <c r="K292" s="26"/>
      <c r="L292" s="4"/>
    </row>
    <row r="293" spans="1:12" x14ac:dyDescent="0.2">
      <c r="A293" s="33"/>
      <c r="B293" s="41" t="s">
        <v>8</v>
      </c>
      <c r="C293" s="28">
        <f>C287*C288</f>
        <v>7346.9999999999991</v>
      </c>
      <c r="D293" s="22"/>
      <c r="E293" s="28">
        <f>E287*E288</f>
        <v>7346.9999999999991</v>
      </c>
      <c r="F293" s="28">
        <f>F287*F288</f>
        <v>7346.9999999999991</v>
      </c>
      <c r="G293" s="28">
        <f>G287*G288</f>
        <v>7346.9999999999991</v>
      </c>
      <c r="H293" s="22"/>
      <c r="I293" s="22"/>
      <c r="J293" s="28">
        <f>J287*J288</f>
        <v>7346.9999999999991</v>
      </c>
      <c r="K293" s="26"/>
      <c r="L293" s="4"/>
    </row>
    <row r="294" spans="1:12" x14ac:dyDescent="0.2">
      <c r="A294" s="33"/>
      <c r="B294" s="40" t="s">
        <v>12</v>
      </c>
      <c r="C294" s="28">
        <f>SUM(C292:C293)</f>
        <v>-1512.0000000000009</v>
      </c>
      <c r="D294" s="22"/>
      <c r="E294" s="28">
        <f>SUM(E292:E293)</f>
        <v>-1512.0000000000009</v>
      </c>
      <c r="F294" s="28">
        <f>SUM(F292:F293)</f>
        <v>-1512.0000000000009</v>
      </c>
      <c r="G294" s="28">
        <f>SUM(G292:G293)</f>
        <v>-1512.0000000000009</v>
      </c>
      <c r="H294" s="22"/>
      <c r="I294" s="22"/>
      <c r="J294" s="28">
        <f>SUM(J292:J293)</f>
        <v>-1512.0000000000009</v>
      </c>
      <c r="K294" s="26"/>
      <c r="L294" s="4"/>
    </row>
    <row r="295" spans="1:12" x14ac:dyDescent="0.2">
      <c r="A295" s="10"/>
      <c r="B295" s="25" t="s">
        <v>13</v>
      </c>
      <c r="C295" s="27">
        <f>C289*C290</f>
        <v>0</v>
      </c>
      <c r="D295" s="21"/>
      <c r="E295" s="27">
        <f>E289*E290</f>
        <v>0</v>
      </c>
      <c r="F295" s="27">
        <f>F289*F290</f>
        <v>0</v>
      </c>
      <c r="G295" s="27">
        <f>G289*G290</f>
        <v>0</v>
      </c>
      <c r="H295" s="21"/>
      <c r="I295" s="21"/>
      <c r="J295" s="27">
        <f>J289*J290</f>
        <v>0</v>
      </c>
      <c r="K295" s="26"/>
    </row>
    <row r="296" spans="1:12" x14ac:dyDescent="0.2">
      <c r="A296" s="11"/>
      <c r="B296" s="25"/>
      <c r="C296" s="25"/>
      <c r="D296" s="18"/>
      <c r="E296" s="25"/>
      <c r="F296" s="25"/>
      <c r="G296" s="25"/>
      <c r="H296" s="18"/>
      <c r="I296" s="18"/>
      <c r="J296" s="25"/>
      <c r="K296" s="26"/>
    </row>
    <row r="297" spans="1:12" s="5" customFormat="1" x14ac:dyDescent="0.2">
      <c r="A297" s="10"/>
      <c r="B297" s="33" t="s">
        <v>11</v>
      </c>
      <c r="C297" s="29">
        <f>SUM(C294:C295)</f>
        <v>-1512.0000000000009</v>
      </c>
      <c r="D297" s="31"/>
      <c r="E297" s="29">
        <f>SUM(E294:E295)</f>
        <v>-1512.0000000000009</v>
      </c>
      <c r="F297" s="29">
        <f>SUM(F294:F295)</f>
        <v>-1512.0000000000009</v>
      </c>
      <c r="G297" s="29">
        <f>SUM(G294:G295)</f>
        <v>-1512.0000000000009</v>
      </c>
      <c r="H297" s="31"/>
      <c r="I297" s="31"/>
      <c r="J297" s="29">
        <f>SUM(J294:J295)</f>
        <v>-1512.0000000000009</v>
      </c>
      <c r="K297" s="40"/>
    </row>
    <row r="298" spans="1:12" x14ac:dyDescent="0.2">
      <c r="A298" s="12"/>
      <c r="B298" s="33" t="s">
        <v>30</v>
      </c>
      <c r="C298" s="29">
        <f>C297*16</f>
        <v>-24192.000000000015</v>
      </c>
      <c r="D298" s="31"/>
      <c r="E298" s="29">
        <f>E297*16</f>
        <v>-24192.000000000015</v>
      </c>
      <c r="F298" s="29">
        <f>F297*16</f>
        <v>-24192.000000000015</v>
      </c>
      <c r="G298" s="29">
        <f>G297*16</f>
        <v>-24192.000000000015</v>
      </c>
      <c r="H298" s="31"/>
      <c r="I298" s="31"/>
      <c r="J298" s="29">
        <f>J297*16</f>
        <v>-24192.000000000015</v>
      </c>
      <c r="K298" s="36">
        <f>SUM(C298:J298)</f>
        <v>-120960.00000000007</v>
      </c>
    </row>
    <row r="299" spans="1:12" x14ac:dyDescent="0.2">
      <c r="A299" s="12"/>
      <c r="B299" s="33"/>
      <c r="C299" s="29"/>
      <c r="D299" s="29"/>
      <c r="E299" s="29"/>
      <c r="F299" s="29"/>
      <c r="G299" s="29"/>
      <c r="H299" s="29"/>
      <c r="I299" s="29"/>
      <c r="J299" s="29"/>
      <c r="K299" s="36"/>
    </row>
    <row r="300" spans="1:12" x14ac:dyDescent="0.2">
      <c r="A300" s="12"/>
      <c r="B300" s="5"/>
      <c r="C300" s="15"/>
      <c r="D300" s="15"/>
      <c r="E300" s="15"/>
      <c r="F300" s="15"/>
      <c r="G300" s="15"/>
      <c r="H300" s="15"/>
      <c r="I300" s="15"/>
      <c r="J300" s="15"/>
    </row>
    <row r="301" spans="1:12" s="5" customFormat="1" x14ac:dyDescent="0.2">
      <c r="A301" s="5" t="s">
        <v>34</v>
      </c>
      <c r="B301" s="17" t="s">
        <v>44</v>
      </c>
      <c r="C301" s="7">
        <v>37249</v>
      </c>
      <c r="D301" s="7">
        <v>37250</v>
      </c>
      <c r="E301" s="7">
        <v>37251</v>
      </c>
      <c r="F301" s="7">
        <v>37252</v>
      </c>
      <c r="G301" s="7">
        <v>37253</v>
      </c>
      <c r="H301" s="7">
        <v>37254</v>
      </c>
      <c r="I301" s="7">
        <v>37255</v>
      </c>
      <c r="J301" s="7">
        <v>37256</v>
      </c>
      <c r="K301" s="9"/>
      <c r="L301" s="9"/>
    </row>
    <row r="302" spans="1:12" x14ac:dyDescent="0.2">
      <c r="B302" s="5" t="s">
        <v>4</v>
      </c>
      <c r="C302" s="1">
        <v>1300</v>
      </c>
      <c r="D302" s="18"/>
      <c r="E302" s="1">
        <v>1300</v>
      </c>
      <c r="F302" s="1">
        <v>1300</v>
      </c>
      <c r="G302" s="1">
        <v>1300</v>
      </c>
      <c r="H302" s="19"/>
      <c r="I302" s="20"/>
      <c r="J302" s="1">
        <v>1300</v>
      </c>
      <c r="L302" s="4"/>
    </row>
    <row r="303" spans="1:12" x14ac:dyDescent="0.2">
      <c r="B303" s="8" t="s">
        <v>6</v>
      </c>
      <c r="C303" s="3">
        <v>28.75</v>
      </c>
      <c r="D303" s="18"/>
      <c r="E303" s="3">
        <v>28.75</v>
      </c>
      <c r="F303" s="3">
        <v>28.75</v>
      </c>
      <c r="G303" s="3">
        <v>28.75</v>
      </c>
      <c r="H303" s="19"/>
      <c r="I303" s="20"/>
      <c r="J303" s="3">
        <v>28.75</v>
      </c>
      <c r="L303" s="4"/>
    </row>
    <row r="304" spans="1:12" x14ac:dyDescent="0.2">
      <c r="B304" s="5" t="s">
        <v>5</v>
      </c>
      <c r="C304" s="1">
        <v>1300</v>
      </c>
      <c r="D304" s="18"/>
      <c r="E304" s="1">
        <v>1300</v>
      </c>
      <c r="F304" s="1">
        <v>1300</v>
      </c>
      <c r="G304" s="1">
        <v>1300</v>
      </c>
      <c r="H304" s="19"/>
      <c r="I304" s="20"/>
      <c r="J304" s="1">
        <v>1300</v>
      </c>
      <c r="L304" s="4"/>
    </row>
    <row r="305" spans="1:12" x14ac:dyDescent="0.2">
      <c r="B305" s="8" t="s">
        <v>6</v>
      </c>
      <c r="C305" s="3">
        <v>26.73</v>
      </c>
      <c r="D305" s="18"/>
      <c r="E305" s="3">
        <v>26.73</v>
      </c>
      <c r="F305" s="3">
        <v>26.73</v>
      </c>
      <c r="G305" s="3">
        <v>26.73</v>
      </c>
      <c r="H305" s="19"/>
      <c r="I305" s="20"/>
      <c r="J305" s="3">
        <v>26.73</v>
      </c>
      <c r="L305" s="4"/>
    </row>
    <row r="306" spans="1:12" x14ac:dyDescent="0.2">
      <c r="B306" s="9" t="s">
        <v>10</v>
      </c>
      <c r="C306" s="4">
        <f>C302-C304</f>
        <v>0</v>
      </c>
      <c r="D306" s="18"/>
      <c r="E306" s="4">
        <f>E302-E304</f>
        <v>0</v>
      </c>
      <c r="F306" s="4">
        <f>F302-F304</f>
        <v>0</v>
      </c>
      <c r="G306" s="4">
        <f>G302-G304</f>
        <v>0</v>
      </c>
      <c r="H306" s="19"/>
      <c r="I306" s="20"/>
      <c r="J306" s="4">
        <f>J302-J304</f>
        <v>0</v>
      </c>
      <c r="L306" s="4"/>
    </row>
    <row r="307" spans="1:12" x14ac:dyDescent="0.2">
      <c r="B307" s="2" t="s">
        <v>7</v>
      </c>
      <c r="C307" s="3">
        <v>23</v>
      </c>
      <c r="D307" s="18"/>
      <c r="E307" s="3">
        <v>23</v>
      </c>
      <c r="F307" s="3">
        <v>23</v>
      </c>
      <c r="G307" s="3">
        <v>23</v>
      </c>
      <c r="H307" s="19"/>
      <c r="I307" s="19"/>
      <c r="J307" s="3">
        <v>23</v>
      </c>
      <c r="L307" s="4"/>
    </row>
    <row r="308" spans="1:12" x14ac:dyDescent="0.2">
      <c r="B308" s="2"/>
      <c r="C308" s="14"/>
      <c r="D308" s="18"/>
      <c r="E308" s="1"/>
      <c r="F308" s="3"/>
      <c r="G308" s="1"/>
      <c r="H308" s="19"/>
      <c r="I308" s="20"/>
      <c r="L308" s="4"/>
    </row>
    <row r="309" spans="1:12" x14ac:dyDescent="0.2">
      <c r="B309" s="2" t="s">
        <v>9</v>
      </c>
      <c r="C309" s="16">
        <f>(C302*C303)*(-1)</f>
        <v>-37375</v>
      </c>
      <c r="D309" s="21"/>
      <c r="E309" s="16">
        <f t="shared" ref="E309:J309" si="35">(E302*E303)*(-1)</f>
        <v>-37375</v>
      </c>
      <c r="F309" s="16">
        <f t="shared" si="35"/>
        <v>-37375</v>
      </c>
      <c r="G309" s="16">
        <f t="shared" si="35"/>
        <v>-37375</v>
      </c>
      <c r="H309" s="21"/>
      <c r="I309" s="21"/>
      <c r="J309" s="16">
        <f t="shared" si="35"/>
        <v>-37375</v>
      </c>
      <c r="L309" s="4"/>
    </row>
    <row r="310" spans="1:12" x14ac:dyDescent="0.2">
      <c r="B310" s="2" t="s">
        <v>8</v>
      </c>
      <c r="C310" s="14">
        <f>C304*C305</f>
        <v>34749</v>
      </c>
      <c r="D310" s="22"/>
      <c r="E310" s="14">
        <f t="shared" ref="E310:J310" si="36">E304*E305</f>
        <v>34749</v>
      </c>
      <c r="F310" s="14">
        <f t="shared" si="36"/>
        <v>34749</v>
      </c>
      <c r="G310" s="14">
        <f t="shared" si="36"/>
        <v>34749</v>
      </c>
      <c r="H310" s="22"/>
      <c r="I310" s="22"/>
      <c r="J310" s="14">
        <f t="shared" si="36"/>
        <v>34749</v>
      </c>
      <c r="L310" s="4"/>
    </row>
    <row r="311" spans="1:12" x14ac:dyDescent="0.2">
      <c r="B311" s="9" t="s">
        <v>12</v>
      </c>
      <c r="C311" s="14">
        <f>SUM(C309:C310)</f>
        <v>-2626</v>
      </c>
      <c r="D311" s="22"/>
      <c r="E311" s="14">
        <f t="shared" ref="E311:J311" si="37">SUM(E309:E310)</f>
        <v>-2626</v>
      </c>
      <c r="F311" s="14">
        <f t="shared" si="37"/>
        <v>-2626</v>
      </c>
      <c r="G311" s="14">
        <f t="shared" si="37"/>
        <v>-2626</v>
      </c>
      <c r="H311" s="22"/>
      <c r="I311" s="22"/>
      <c r="J311" s="14">
        <f t="shared" si="37"/>
        <v>-2626</v>
      </c>
      <c r="L311" s="4"/>
    </row>
    <row r="312" spans="1:12" x14ac:dyDescent="0.2">
      <c r="A312" s="10"/>
      <c r="B312" s="1" t="s">
        <v>13</v>
      </c>
      <c r="C312" s="16">
        <f>C306*C307</f>
        <v>0</v>
      </c>
      <c r="D312" s="21"/>
      <c r="E312" s="16">
        <f t="shared" ref="E312:J312" si="38">E306*E307</f>
        <v>0</v>
      </c>
      <c r="F312" s="16">
        <f t="shared" si="38"/>
        <v>0</v>
      </c>
      <c r="G312" s="16">
        <f t="shared" si="38"/>
        <v>0</v>
      </c>
      <c r="H312" s="21"/>
      <c r="I312" s="21"/>
      <c r="J312" s="16">
        <f t="shared" si="38"/>
        <v>0</v>
      </c>
    </row>
    <row r="313" spans="1:12" x14ac:dyDescent="0.2">
      <c r="A313" s="11"/>
      <c r="D313" s="18"/>
      <c r="E313" s="1"/>
      <c r="G313" s="1"/>
      <c r="H313" s="18"/>
      <c r="I313" s="18"/>
      <c r="J313" s="1"/>
    </row>
    <row r="314" spans="1:12" s="5" customFormat="1" x14ac:dyDescent="0.2">
      <c r="A314" s="10"/>
      <c r="B314" s="5" t="s">
        <v>11</v>
      </c>
      <c r="C314" s="15">
        <f>SUM(C311:C312)</f>
        <v>-2626</v>
      </c>
      <c r="D314" s="31"/>
      <c r="E314" s="15">
        <f t="shared" ref="E314:J314" si="39">SUM(E311:E312)</f>
        <v>-2626</v>
      </c>
      <c r="F314" s="15">
        <f t="shared" si="39"/>
        <v>-2626</v>
      </c>
      <c r="G314" s="15">
        <f t="shared" si="39"/>
        <v>-2626</v>
      </c>
      <c r="H314" s="31"/>
      <c r="I314" s="31"/>
      <c r="J314" s="15">
        <f t="shared" si="39"/>
        <v>-2626</v>
      </c>
      <c r="K314" s="9"/>
    </row>
    <row r="315" spans="1:12" x14ac:dyDescent="0.2">
      <c r="A315" s="12"/>
      <c r="B315" s="5" t="s">
        <v>14</v>
      </c>
      <c r="C315" s="15">
        <f>C314*16</f>
        <v>-42016</v>
      </c>
      <c r="D315" s="31"/>
      <c r="E315" s="15">
        <f t="shared" ref="E315:J315" si="40">E314*16</f>
        <v>-42016</v>
      </c>
      <c r="F315" s="15">
        <f t="shared" si="40"/>
        <v>-42016</v>
      </c>
      <c r="G315" s="15">
        <f t="shared" si="40"/>
        <v>-42016</v>
      </c>
      <c r="H315" s="31"/>
      <c r="I315" s="31"/>
      <c r="J315" s="15">
        <f t="shared" si="40"/>
        <v>-42016</v>
      </c>
      <c r="K315" s="36">
        <f>SUM(C315:J315)</f>
        <v>-210080</v>
      </c>
    </row>
    <row r="316" spans="1:12" x14ac:dyDescent="0.2">
      <c r="A316" s="12"/>
      <c r="B316" s="5"/>
      <c r="C316" s="15"/>
      <c r="E316" s="3"/>
      <c r="G316" s="3"/>
    </row>
    <row r="317" spans="1:12" s="5" customFormat="1" x14ac:dyDescent="0.2">
      <c r="A317" s="5" t="s">
        <v>36</v>
      </c>
      <c r="B317" s="17" t="s">
        <v>35</v>
      </c>
      <c r="C317" s="7">
        <v>37249</v>
      </c>
      <c r="D317" s="7">
        <v>37250</v>
      </c>
      <c r="E317" s="7">
        <v>37251</v>
      </c>
      <c r="F317" s="7">
        <v>37252</v>
      </c>
      <c r="G317" s="7">
        <v>37253</v>
      </c>
      <c r="H317" s="7">
        <v>37254</v>
      </c>
      <c r="I317" s="7">
        <v>37255</v>
      </c>
      <c r="J317" s="7">
        <v>37256</v>
      </c>
      <c r="K317" s="9"/>
      <c r="L317" s="9"/>
    </row>
    <row r="318" spans="1:12" x14ac:dyDescent="0.2">
      <c r="B318" s="5" t="s">
        <v>4</v>
      </c>
      <c r="C318" s="1">
        <v>150</v>
      </c>
      <c r="D318" s="18"/>
      <c r="E318" s="1">
        <v>150</v>
      </c>
      <c r="F318" s="1">
        <v>150</v>
      </c>
      <c r="G318" s="1">
        <v>150</v>
      </c>
      <c r="H318" s="37"/>
      <c r="I318" s="20"/>
      <c r="J318" s="1">
        <v>150</v>
      </c>
      <c r="L318" s="4"/>
    </row>
    <row r="319" spans="1:12" x14ac:dyDescent="0.2">
      <c r="B319" s="8" t="s">
        <v>6</v>
      </c>
      <c r="C319" s="35">
        <v>31.45</v>
      </c>
      <c r="D319" s="37"/>
      <c r="E319" s="35">
        <v>31.45</v>
      </c>
      <c r="F319" s="35">
        <v>31.45</v>
      </c>
      <c r="G319" s="35">
        <v>31.45</v>
      </c>
      <c r="H319" s="37"/>
      <c r="I319" s="20"/>
      <c r="J319" s="35">
        <v>31.45</v>
      </c>
      <c r="L319" s="4"/>
    </row>
    <row r="320" spans="1:12" x14ac:dyDescent="0.2">
      <c r="B320" s="5" t="s">
        <v>5</v>
      </c>
      <c r="C320" s="1">
        <v>100</v>
      </c>
      <c r="D320" s="18"/>
      <c r="E320" s="1">
        <v>100</v>
      </c>
      <c r="F320" s="1">
        <v>100</v>
      </c>
      <c r="G320" s="1">
        <v>100</v>
      </c>
      <c r="H320" s="37"/>
      <c r="I320" s="20"/>
      <c r="J320" s="1">
        <v>100</v>
      </c>
      <c r="L320" s="4"/>
    </row>
    <row r="321" spans="1:12" x14ac:dyDescent="0.2">
      <c r="B321" s="8" t="s">
        <v>6</v>
      </c>
      <c r="C321" s="35">
        <v>29.7</v>
      </c>
      <c r="D321" s="37"/>
      <c r="E321" s="35">
        <v>29.7</v>
      </c>
      <c r="F321" s="35">
        <v>29.7</v>
      </c>
      <c r="G321" s="35">
        <v>29.7</v>
      </c>
      <c r="H321" s="37"/>
      <c r="I321" s="20"/>
      <c r="J321" s="35">
        <v>29.7</v>
      </c>
      <c r="L321" s="4"/>
    </row>
    <row r="322" spans="1:12" x14ac:dyDescent="0.2">
      <c r="B322" s="9" t="s">
        <v>10</v>
      </c>
      <c r="C322" s="4">
        <f>C318-C320</f>
        <v>50</v>
      </c>
      <c r="D322" s="20"/>
      <c r="E322" s="4">
        <f>E318-E320</f>
        <v>50</v>
      </c>
      <c r="F322" s="4">
        <f>F318-F320</f>
        <v>50</v>
      </c>
      <c r="G322" s="4">
        <f>G318-G320</f>
        <v>50</v>
      </c>
      <c r="H322" s="37"/>
      <c r="I322" s="20"/>
      <c r="J322" s="4">
        <f>J318-J320</f>
        <v>50</v>
      </c>
      <c r="L322" s="4"/>
    </row>
    <row r="323" spans="1:12" x14ac:dyDescent="0.2">
      <c r="B323" s="2" t="s">
        <v>7</v>
      </c>
      <c r="C323" s="36">
        <v>21</v>
      </c>
      <c r="D323" s="37"/>
      <c r="E323" s="36">
        <v>21</v>
      </c>
      <c r="F323" s="36">
        <v>21</v>
      </c>
      <c r="G323" s="36">
        <v>21</v>
      </c>
      <c r="H323" s="37"/>
      <c r="I323" s="37"/>
      <c r="J323" s="36">
        <v>21</v>
      </c>
      <c r="L323" s="4"/>
    </row>
    <row r="324" spans="1:12" x14ac:dyDescent="0.2">
      <c r="B324" s="2"/>
      <c r="C324" s="14"/>
      <c r="D324" s="18"/>
      <c r="E324" s="1"/>
      <c r="F324" s="35"/>
      <c r="G324" s="1"/>
      <c r="H324" s="37"/>
      <c r="I324" s="20"/>
      <c r="L324" s="4"/>
    </row>
    <row r="325" spans="1:12" x14ac:dyDescent="0.2">
      <c r="B325" s="2" t="s">
        <v>9</v>
      </c>
      <c r="C325" s="16">
        <f>(C318*C319)*(-1)</f>
        <v>-4717.5</v>
      </c>
      <c r="D325" s="21"/>
      <c r="E325" s="16">
        <f>(E318*E319)*(-1)</f>
        <v>-4717.5</v>
      </c>
      <c r="F325" s="16">
        <f>(F318*F319)*(-1)</f>
        <v>-4717.5</v>
      </c>
      <c r="G325" s="16">
        <f>(G318*G319)*(-1)</f>
        <v>-4717.5</v>
      </c>
      <c r="H325" s="21"/>
      <c r="I325" s="21"/>
      <c r="J325" s="16">
        <f>(J318*J319)*(-1)</f>
        <v>-4717.5</v>
      </c>
      <c r="L325" s="4"/>
    </row>
    <row r="326" spans="1:12" x14ac:dyDescent="0.2">
      <c r="B326" s="2" t="s">
        <v>8</v>
      </c>
      <c r="C326" s="14">
        <f>C320*C321</f>
        <v>2970</v>
      </c>
      <c r="D326" s="22"/>
      <c r="E326" s="14">
        <f>E320*E321</f>
        <v>2970</v>
      </c>
      <c r="F326" s="14">
        <f>F320*F321</f>
        <v>2970</v>
      </c>
      <c r="G326" s="14">
        <f>G320*G321</f>
        <v>2970</v>
      </c>
      <c r="H326" s="22"/>
      <c r="I326" s="22"/>
      <c r="J326" s="14">
        <f>J320*J321</f>
        <v>2970</v>
      </c>
      <c r="L326" s="4"/>
    </row>
    <row r="327" spans="1:12" x14ac:dyDescent="0.2">
      <c r="B327" s="9" t="s">
        <v>12</v>
      </c>
      <c r="C327" s="14">
        <f>SUM(C325:C326)</f>
        <v>-1747.5</v>
      </c>
      <c r="D327" s="22"/>
      <c r="E327" s="14">
        <f>SUM(E325:E326)</f>
        <v>-1747.5</v>
      </c>
      <c r="F327" s="14">
        <f>SUM(F325:F326)</f>
        <v>-1747.5</v>
      </c>
      <c r="G327" s="14">
        <f>SUM(G325:G326)</f>
        <v>-1747.5</v>
      </c>
      <c r="H327" s="22"/>
      <c r="I327" s="22"/>
      <c r="J327" s="14">
        <f>SUM(J325:J326)</f>
        <v>-1747.5</v>
      </c>
      <c r="L327" s="4"/>
    </row>
    <row r="328" spans="1:12" x14ac:dyDescent="0.2">
      <c r="A328" s="10"/>
      <c r="B328" s="1" t="s">
        <v>13</v>
      </c>
      <c r="C328" s="16">
        <f>C322*C323</f>
        <v>1050</v>
      </c>
      <c r="D328" s="21"/>
      <c r="E328" s="16">
        <f>E322*E323</f>
        <v>1050</v>
      </c>
      <c r="F328" s="16">
        <f>F322*F323</f>
        <v>1050</v>
      </c>
      <c r="G328" s="16">
        <f>G322*G323</f>
        <v>1050</v>
      </c>
      <c r="H328" s="21"/>
      <c r="I328" s="21"/>
      <c r="J328" s="16">
        <f>J322*J323</f>
        <v>1050</v>
      </c>
    </row>
    <row r="329" spans="1:12" x14ac:dyDescent="0.2">
      <c r="A329" s="11"/>
      <c r="D329" s="18"/>
      <c r="E329" s="1"/>
      <c r="G329" s="1"/>
      <c r="H329" s="18"/>
      <c r="I329" s="18"/>
      <c r="J329" s="1"/>
    </row>
    <row r="330" spans="1:12" s="5" customFormat="1" x14ac:dyDescent="0.2">
      <c r="A330" s="10"/>
      <c r="B330" s="5" t="s">
        <v>11</v>
      </c>
      <c r="C330" s="15">
        <f>SUM(C327:C328)</f>
        <v>-697.5</v>
      </c>
      <c r="D330" s="31"/>
      <c r="E330" s="15">
        <f>SUM(E327:E328)</f>
        <v>-697.5</v>
      </c>
      <c r="F330" s="15">
        <f>SUM(F327:F328)</f>
        <v>-697.5</v>
      </c>
      <c r="G330" s="15">
        <f>SUM(G327:G328)</f>
        <v>-697.5</v>
      </c>
      <c r="H330" s="31"/>
      <c r="I330" s="31"/>
      <c r="J330" s="15">
        <f>SUM(J327:J328)</f>
        <v>-697.5</v>
      </c>
      <c r="K330" s="9"/>
    </row>
    <row r="331" spans="1:12" x14ac:dyDescent="0.2">
      <c r="A331" s="12"/>
      <c r="B331" s="5" t="s">
        <v>30</v>
      </c>
      <c r="C331" s="15">
        <f>C330*16</f>
        <v>-11160</v>
      </c>
      <c r="D331" s="31"/>
      <c r="E331" s="15">
        <f>E330*16</f>
        <v>-11160</v>
      </c>
      <c r="F331" s="15">
        <f>F330*16</f>
        <v>-11160</v>
      </c>
      <c r="G331" s="15">
        <f>G330*16</f>
        <v>-11160</v>
      </c>
      <c r="H331" s="31"/>
      <c r="I331" s="31"/>
      <c r="J331" s="15">
        <f>J330*16</f>
        <v>-11160</v>
      </c>
      <c r="K331" s="35">
        <f>SUM(C331:J331)</f>
        <v>-55800</v>
      </c>
    </row>
    <row r="332" spans="1:12" x14ac:dyDescent="0.2">
      <c r="A332" s="12"/>
      <c r="B332" s="5"/>
      <c r="C332" s="15"/>
      <c r="D332" s="31"/>
      <c r="E332" s="15"/>
      <c r="F332" s="15"/>
      <c r="G332" s="15"/>
      <c r="H332" s="31"/>
      <c r="I332" s="31"/>
      <c r="J332" s="15"/>
      <c r="K332" s="35"/>
    </row>
    <row r="333" spans="1:12" x14ac:dyDescent="0.2">
      <c r="A333" s="12"/>
      <c r="B333" s="5"/>
      <c r="C333" s="15"/>
      <c r="D333" s="15"/>
      <c r="E333" s="15"/>
      <c r="F333" s="15"/>
      <c r="G333" s="15"/>
      <c r="H333" s="15"/>
      <c r="I333" s="15"/>
      <c r="J333" s="15"/>
    </row>
    <row r="334" spans="1:12" s="5" customFormat="1" x14ac:dyDescent="0.2">
      <c r="A334" s="5" t="s">
        <v>36</v>
      </c>
      <c r="B334" s="17" t="s">
        <v>37</v>
      </c>
      <c r="C334" s="7">
        <v>37249</v>
      </c>
      <c r="D334" s="7">
        <v>37250</v>
      </c>
      <c r="E334" s="7">
        <v>37251</v>
      </c>
      <c r="F334" s="7">
        <v>37252</v>
      </c>
      <c r="G334" s="7">
        <v>37253</v>
      </c>
      <c r="H334" s="7">
        <v>37254</v>
      </c>
      <c r="I334" s="7">
        <v>37255</v>
      </c>
      <c r="J334" s="7">
        <v>37256</v>
      </c>
      <c r="K334" s="9"/>
      <c r="L334" s="9"/>
    </row>
    <row r="335" spans="1:12" x14ac:dyDescent="0.2">
      <c r="B335" s="5" t="s">
        <v>4</v>
      </c>
      <c r="C335" s="18"/>
      <c r="D335" s="25">
        <v>50</v>
      </c>
      <c r="E335" s="18"/>
      <c r="F335" s="18"/>
      <c r="G335" s="18"/>
      <c r="H335" s="25">
        <v>50</v>
      </c>
      <c r="I335" s="25">
        <v>50</v>
      </c>
      <c r="J335" s="18"/>
      <c r="L335" s="4"/>
    </row>
    <row r="336" spans="1:12" x14ac:dyDescent="0.2">
      <c r="B336" s="8" t="s">
        <v>6</v>
      </c>
      <c r="C336" s="37"/>
      <c r="D336" s="36">
        <v>22.1</v>
      </c>
      <c r="E336" s="37"/>
      <c r="F336" s="37"/>
      <c r="G336" s="37"/>
      <c r="H336" s="36">
        <v>22.1</v>
      </c>
      <c r="I336" s="36">
        <v>22.1</v>
      </c>
      <c r="J336" s="37"/>
      <c r="L336" s="4"/>
    </row>
    <row r="337" spans="1:12" x14ac:dyDescent="0.2">
      <c r="B337" s="5" t="s">
        <v>5</v>
      </c>
      <c r="C337" s="18"/>
      <c r="D337" s="25">
        <v>0</v>
      </c>
      <c r="E337" s="18"/>
      <c r="F337" s="18"/>
      <c r="G337" s="18"/>
      <c r="H337" s="25">
        <v>0</v>
      </c>
      <c r="I337" s="25">
        <v>0</v>
      </c>
      <c r="J337" s="18"/>
      <c r="L337" s="4"/>
    </row>
    <row r="338" spans="1:12" x14ac:dyDescent="0.2">
      <c r="B338" s="8" t="s">
        <v>6</v>
      </c>
      <c r="C338" s="37"/>
      <c r="D338" s="36">
        <v>0</v>
      </c>
      <c r="E338" s="37"/>
      <c r="F338" s="37"/>
      <c r="G338" s="37"/>
      <c r="H338" s="36">
        <v>0</v>
      </c>
      <c r="I338" s="36">
        <v>0</v>
      </c>
      <c r="J338" s="37"/>
      <c r="L338" s="4"/>
    </row>
    <row r="339" spans="1:12" x14ac:dyDescent="0.2">
      <c r="B339" s="9" t="s">
        <v>10</v>
      </c>
      <c r="C339" s="20"/>
      <c r="D339" s="26"/>
      <c r="E339" s="20"/>
      <c r="F339" s="20"/>
      <c r="G339" s="20"/>
      <c r="H339" s="26"/>
      <c r="I339" s="26"/>
      <c r="J339" s="20"/>
      <c r="L339" s="4"/>
    </row>
    <row r="340" spans="1:12" x14ac:dyDescent="0.2">
      <c r="B340" s="2" t="s">
        <v>7</v>
      </c>
      <c r="C340" s="37"/>
      <c r="D340" s="36">
        <v>18</v>
      </c>
      <c r="E340" s="37"/>
      <c r="F340" s="37"/>
      <c r="G340" s="37"/>
      <c r="H340" s="36">
        <v>18</v>
      </c>
      <c r="I340" s="36">
        <v>18</v>
      </c>
      <c r="J340" s="37"/>
      <c r="L340" s="4"/>
    </row>
    <row r="341" spans="1:12" x14ac:dyDescent="0.2">
      <c r="B341" s="2"/>
      <c r="C341" s="22"/>
      <c r="D341" s="25"/>
      <c r="E341" s="18"/>
      <c r="F341" s="37"/>
      <c r="G341" s="18"/>
      <c r="H341" s="25"/>
      <c r="I341" s="25"/>
      <c r="J341" s="20"/>
      <c r="L341" s="4"/>
    </row>
    <row r="342" spans="1:12" x14ac:dyDescent="0.2">
      <c r="B342" s="2" t="s">
        <v>9</v>
      </c>
      <c r="C342" s="21"/>
      <c r="D342" s="16">
        <f>(D335*D336)*(-1)</f>
        <v>-1105</v>
      </c>
      <c r="E342" s="21"/>
      <c r="F342" s="21"/>
      <c r="G342" s="21"/>
      <c r="H342" s="16">
        <f>(H335*H336)*(-1)</f>
        <v>-1105</v>
      </c>
      <c r="I342" s="16">
        <f>(I335*I336)*(-1)</f>
        <v>-1105</v>
      </c>
      <c r="J342" s="21"/>
      <c r="L342" s="4"/>
    </row>
    <row r="343" spans="1:12" x14ac:dyDescent="0.2">
      <c r="B343" s="2" t="s">
        <v>8</v>
      </c>
      <c r="C343" s="22"/>
      <c r="D343" s="14">
        <f>D337*D338</f>
        <v>0</v>
      </c>
      <c r="E343" s="22"/>
      <c r="F343" s="22"/>
      <c r="G343" s="22"/>
      <c r="H343" s="14">
        <f>H337*H338</f>
        <v>0</v>
      </c>
      <c r="I343" s="14">
        <f>I337*I338</f>
        <v>0</v>
      </c>
      <c r="J343" s="22"/>
      <c r="L343" s="4"/>
    </row>
    <row r="344" spans="1:12" x14ac:dyDescent="0.2">
      <c r="B344" s="9" t="s">
        <v>12</v>
      </c>
      <c r="C344" s="22"/>
      <c r="D344" s="14">
        <f>SUM(D342:D343)</f>
        <v>-1105</v>
      </c>
      <c r="E344" s="22"/>
      <c r="F344" s="22"/>
      <c r="G344" s="22"/>
      <c r="H344" s="14">
        <f>SUM(H342:H343)</f>
        <v>-1105</v>
      </c>
      <c r="I344" s="14">
        <f>SUM(I342:I343)</f>
        <v>-1105</v>
      </c>
      <c r="J344" s="22"/>
      <c r="L344" s="4"/>
    </row>
    <row r="345" spans="1:12" x14ac:dyDescent="0.2">
      <c r="A345" s="10"/>
      <c r="B345" s="1" t="s">
        <v>13</v>
      </c>
      <c r="C345" s="21"/>
      <c r="D345" s="16">
        <f>D339*D340</f>
        <v>0</v>
      </c>
      <c r="E345" s="21"/>
      <c r="F345" s="21"/>
      <c r="G345" s="21"/>
      <c r="H345" s="16">
        <f>H339*H340</f>
        <v>0</v>
      </c>
      <c r="I345" s="16">
        <f>I339*I340</f>
        <v>0</v>
      </c>
      <c r="J345" s="21"/>
    </row>
    <row r="346" spans="1:12" x14ac:dyDescent="0.2">
      <c r="A346" s="11"/>
      <c r="C346" s="18"/>
      <c r="E346" s="18"/>
      <c r="F346" s="18"/>
      <c r="G346" s="18"/>
      <c r="H346" s="1"/>
      <c r="I346" s="1"/>
      <c r="J346" s="18"/>
    </row>
    <row r="347" spans="1:12" s="5" customFormat="1" x14ac:dyDescent="0.2">
      <c r="A347" s="10"/>
      <c r="B347" s="5" t="s">
        <v>11</v>
      </c>
      <c r="C347" s="31"/>
      <c r="D347" s="15">
        <f>SUM(D344:D345)</f>
        <v>-1105</v>
      </c>
      <c r="E347" s="31"/>
      <c r="F347" s="31"/>
      <c r="G347" s="31"/>
      <c r="H347" s="15">
        <f>SUM(H344:H345)</f>
        <v>-1105</v>
      </c>
      <c r="I347" s="15">
        <f>SUM(I344:I345)</f>
        <v>-1105</v>
      </c>
      <c r="J347" s="31"/>
      <c r="K347" s="9"/>
    </row>
    <row r="348" spans="1:12" x14ac:dyDescent="0.2">
      <c r="A348" s="12"/>
      <c r="B348" s="5" t="s">
        <v>30</v>
      </c>
      <c r="C348" s="31"/>
      <c r="D348" s="15">
        <f>D347*16</f>
        <v>-17680</v>
      </c>
      <c r="E348" s="31"/>
      <c r="F348" s="31"/>
      <c r="G348" s="31"/>
      <c r="H348" s="15">
        <f>H347*16</f>
        <v>-17680</v>
      </c>
      <c r="I348" s="15">
        <f>I347*16</f>
        <v>-17680</v>
      </c>
      <c r="J348" s="31"/>
      <c r="K348" s="35">
        <f>SUM(C348:J348)</f>
        <v>-53040</v>
      </c>
    </row>
    <row r="349" spans="1:12" s="25" customFormat="1" x14ac:dyDescent="0.2">
      <c r="A349" s="12"/>
      <c r="B349" s="33"/>
      <c r="C349" s="29"/>
      <c r="D349" s="29"/>
      <c r="E349" s="29"/>
      <c r="F349" s="29"/>
      <c r="G349" s="29"/>
      <c r="H349" s="29"/>
      <c r="I349" s="29"/>
      <c r="J349" s="29"/>
      <c r="K349" s="36"/>
    </row>
    <row r="350" spans="1:12" x14ac:dyDescent="0.2">
      <c r="A350" s="12"/>
      <c r="B350" s="5"/>
      <c r="C350" s="15"/>
      <c r="D350" s="15"/>
      <c r="E350" s="15"/>
      <c r="F350" s="15"/>
      <c r="G350" s="15"/>
      <c r="H350" s="15"/>
      <c r="I350" s="15"/>
      <c r="J350" s="15"/>
    </row>
    <row r="351" spans="1:12" s="5" customFormat="1" x14ac:dyDescent="0.2">
      <c r="A351" s="5" t="s">
        <v>36</v>
      </c>
      <c r="B351" s="17" t="s">
        <v>45</v>
      </c>
      <c r="C351" s="7">
        <v>37249</v>
      </c>
      <c r="D351" s="7">
        <v>37250</v>
      </c>
      <c r="E351" s="7">
        <v>37251</v>
      </c>
      <c r="F351" s="7">
        <v>37252</v>
      </c>
      <c r="G351" s="7">
        <v>37253</v>
      </c>
      <c r="H351" s="7">
        <v>37254</v>
      </c>
      <c r="I351" s="7">
        <v>37255</v>
      </c>
      <c r="J351" s="7">
        <v>37256</v>
      </c>
      <c r="K351" s="9"/>
      <c r="L351" s="9"/>
    </row>
    <row r="352" spans="1:12" x14ac:dyDescent="0.2">
      <c r="B352" s="5" t="s">
        <v>4</v>
      </c>
      <c r="C352" s="1">
        <v>500</v>
      </c>
      <c r="D352" s="18"/>
      <c r="E352" s="1">
        <v>500</v>
      </c>
      <c r="F352" s="1">
        <v>500</v>
      </c>
      <c r="G352" s="1">
        <v>500</v>
      </c>
      <c r="H352" s="19"/>
      <c r="I352" s="20"/>
      <c r="J352" s="1">
        <v>500</v>
      </c>
      <c r="L352" s="4"/>
    </row>
    <row r="353" spans="1:12" x14ac:dyDescent="0.2">
      <c r="B353" s="8" t="s">
        <v>6</v>
      </c>
      <c r="C353" s="3">
        <v>26.91</v>
      </c>
      <c r="D353" s="18"/>
      <c r="E353" s="3">
        <v>26.91</v>
      </c>
      <c r="F353" s="3">
        <v>26.91</v>
      </c>
      <c r="G353" s="3">
        <v>26.91</v>
      </c>
      <c r="H353" s="19"/>
      <c r="I353" s="20"/>
      <c r="J353" s="3">
        <v>26.91</v>
      </c>
      <c r="L353" s="4"/>
    </row>
    <row r="354" spans="1:12" x14ac:dyDescent="0.2">
      <c r="B354" s="5" t="s">
        <v>5</v>
      </c>
      <c r="C354" s="1">
        <v>950</v>
      </c>
      <c r="D354" s="18"/>
      <c r="E354" s="1">
        <v>950</v>
      </c>
      <c r="F354" s="1">
        <v>950</v>
      </c>
      <c r="G354" s="1">
        <v>950</v>
      </c>
      <c r="H354" s="19"/>
      <c r="I354" s="20"/>
      <c r="J354" s="1">
        <v>950</v>
      </c>
      <c r="L354" s="4"/>
    </row>
    <row r="355" spans="1:12" x14ac:dyDescent="0.2">
      <c r="B355" s="8" t="s">
        <v>6</v>
      </c>
      <c r="C355" s="3">
        <v>27.53</v>
      </c>
      <c r="D355" s="18"/>
      <c r="E355" s="3">
        <v>27.53</v>
      </c>
      <c r="F355" s="3">
        <v>27.53</v>
      </c>
      <c r="G355" s="3">
        <v>27.53</v>
      </c>
      <c r="H355" s="19"/>
      <c r="I355" s="20"/>
      <c r="J355" s="3">
        <v>27.53</v>
      </c>
      <c r="L355" s="4"/>
    </row>
    <row r="356" spans="1:12" x14ac:dyDescent="0.2">
      <c r="B356" s="9" t="s">
        <v>10</v>
      </c>
      <c r="C356" s="4">
        <f>C352-C354</f>
        <v>-450</v>
      </c>
      <c r="D356" s="18"/>
      <c r="E356" s="4">
        <f>E352-E354</f>
        <v>-450</v>
      </c>
      <c r="F356" s="4">
        <f>F352-F354</f>
        <v>-450</v>
      </c>
      <c r="G356" s="4">
        <f>G352-G354</f>
        <v>-450</v>
      </c>
      <c r="H356" s="19"/>
      <c r="I356" s="20"/>
      <c r="J356" s="4">
        <f>J352-J354</f>
        <v>-450</v>
      </c>
      <c r="L356" s="4"/>
    </row>
    <row r="357" spans="1:12" x14ac:dyDescent="0.2">
      <c r="B357" s="2" t="s">
        <v>7</v>
      </c>
      <c r="C357" s="3">
        <v>23</v>
      </c>
      <c r="D357" s="18"/>
      <c r="E357" s="3">
        <v>23</v>
      </c>
      <c r="F357" s="3">
        <v>23</v>
      </c>
      <c r="G357" s="3">
        <v>23</v>
      </c>
      <c r="H357" s="19"/>
      <c r="I357" s="19"/>
      <c r="J357" s="3">
        <v>23</v>
      </c>
      <c r="L357" s="4"/>
    </row>
    <row r="358" spans="1:12" x14ac:dyDescent="0.2">
      <c r="B358" s="2"/>
      <c r="C358" s="14"/>
      <c r="D358" s="18"/>
      <c r="E358" s="3"/>
      <c r="F358" s="3"/>
      <c r="G358" s="1"/>
      <c r="H358" s="19"/>
      <c r="I358" s="20"/>
      <c r="L358" s="4"/>
    </row>
    <row r="359" spans="1:12" x14ac:dyDescent="0.2">
      <c r="B359" s="2" t="s">
        <v>9</v>
      </c>
      <c r="C359" s="16">
        <f>(C352*C353)*(-1)</f>
        <v>-13455</v>
      </c>
      <c r="D359" s="21"/>
      <c r="E359" s="16">
        <f>(E352*E353)*(-1)</f>
        <v>-13455</v>
      </c>
      <c r="F359" s="16">
        <f>(F352*F353)*(-1)</f>
        <v>-13455</v>
      </c>
      <c r="G359" s="16">
        <f>(G352*G353)*(-1)</f>
        <v>-13455</v>
      </c>
      <c r="H359" s="21"/>
      <c r="I359" s="21"/>
      <c r="J359" s="16">
        <f>(J352*J353)*(-1)</f>
        <v>-13455</v>
      </c>
      <c r="L359" s="4"/>
    </row>
    <row r="360" spans="1:12" x14ac:dyDescent="0.2">
      <c r="B360" s="2" t="s">
        <v>8</v>
      </c>
      <c r="C360" s="14">
        <f>C354*C355</f>
        <v>26153.5</v>
      </c>
      <c r="D360" s="22"/>
      <c r="E360" s="14">
        <f>E354*E355</f>
        <v>26153.5</v>
      </c>
      <c r="F360" s="14">
        <f>F354*F355</f>
        <v>26153.5</v>
      </c>
      <c r="G360" s="14">
        <f>G354*G355</f>
        <v>26153.5</v>
      </c>
      <c r="H360" s="22"/>
      <c r="I360" s="22"/>
      <c r="J360" s="14">
        <f>J354*J355</f>
        <v>26153.5</v>
      </c>
      <c r="L360" s="4"/>
    </row>
    <row r="361" spans="1:12" x14ac:dyDescent="0.2">
      <c r="B361" s="9" t="s">
        <v>12</v>
      </c>
      <c r="C361" s="14">
        <f>SUM(C359:C360)</f>
        <v>12698.5</v>
      </c>
      <c r="D361" s="22"/>
      <c r="E361" s="14">
        <f t="shared" ref="E361:J361" si="41">SUM(E359:E360)</f>
        <v>12698.5</v>
      </c>
      <c r="F361" s="14">
        <f t="shared" si="41"/>
        <v>12698.5</v>
      </c>
      <c r="G361" s="14">
        <f t="shared" si="41"/>
        <v>12698.5</v>
      </c>
      <c r="H361" s="22"/>
      <c r="I361" s="22"/>
      <c r="J361" s="14">
        <f t="shared" si="41"/>
        <v>12698.5</v>
      </c>
      <c r="L361" s="4"/>
    </row>
    <row r="362" spans="1:12" x14ac:dyDescent="0.2">
      <c r="A362" s="10"/>
      <c r="B362" s="1" t="s">
        <v>13</v>
      </c>
      <c r="C362" s="16">
        <f>C356*C357</f>
        <v>-10350</v>
      </c>
      <c r="D362" s="21"/>
      <c r="E362" s="16">
        <f>E356*E357</f>
        <v>-10350</v>
      </c>
      <c r="F362" s="16">
        <f>F356*F357</f>
        <v>-10350</v>
      </c>
      <c r="G362" s="16">
        <f>G356*G357</f>
        <v>-10350</v>
      </c>
      <c r="H362" s="21"/>
      <c r="I362" s="21"/>
      <c r="J362" s="16">
        <f>J356*J357</f>
        <v>-10350</v>
      </c>
    </row>
    <row r="363" spans="1:12" x14ac:dyDescent="0.2">
      <c r="A363" s="11"/>
      <c r="D363" s="18"/>
      <c r="E363" s="1"/>
      <c r="G363" s="1"/>
      <c r="H363" s="18"/>
      <c r="I363" s="18"/>
      <c r="J363" s="1"/>
    </row>
    <row r="364" spans="1:12" s="5" customFormat="1" x14ac:dyDescent="0.2">
      <c r="A364" s="10"/>
      <c r="B364" s="5" t="s">
        <v>11</v>
      </c>
      <c r="C364" s="15">
        <f>SUM(C361:C362)</f>
        <v>2348.5</v>
      </c>
      <c r="D364" s="31"/>
      <c r="E364" s="15">
        <f>SUM(E361:E362)</f>
        <v>2348.5</v>
      </c>
      <c r="F364" s="15">
        <f>SUM(F361:F362)</f>
        <v>2348.5</v>
      </c>
      <c r="G364" s="15">
        <f>SUM(G361:G362)</f>
        <v>2348.5</v>
      </c>
      <c r="H364" s="31"/>
      <c r="I364" s="31"/>
      <c r="J364" s="15">
        <f>SUM(J361:J362)</f>
        <v>2348.5</v>
      </c>
      <c r="K364" s="9"/>
    </row>
    <row r="365" spans="1:12" x14ac:dyDescent="0.2">
      <c r="A365" s="12"/>
      <c r="B365" s="5" t="s">
        <v>14</v>
      </c>
      <c r="C365" s="15">
        <f>C364*16</f>
        <v>37576</v>
      </c>
      <c r="D365" s="31"/>
      <c r="E365" s="15">
        <f t="shared" ref="E365:J365" si="42">E364*16</f>
        <v>37576</v>
      </c>
      <c r="F365" s="15">
        <f t="shared" si="42"/>
        <v>37576</v>
      </c>
      <c r="G365" s="15">
        <f t="shared" si="42"/>
        <v>37576</v>
      </c>
      <c r="H365" s="31"/>
      <c r="I365" s="31"/>
      <c r="J365" s="15">
        <f t="shared" si="42"/>
        <v>37576</v>
      </c>
      <c r="K365" s="35">
        <f>SUM(C365:J365)</f>
        <v>187880</v>
      </c>
    </row>
    <row r="366" spans="1:12" x14ac:dyDescent="0.2">
      <c r="A366" s="12"/>
      <c r="B366" s="5"/>
      <c r="C366" s="15"/>
      <c r="E366" s="3"/>
      <c r="G366" s="3"/>
    </row>
    <row r="367" spans="1:12" x14ac:dyDescent="0.2">
      <c r="A367" s="12"/>
      <c r="B367" s="5"/>
      <c r="C367" s="15"/>
      <c r="E367" s="3"/>
      <c r="G367" s="3"/>
    </row>
    <row r="368" spans="1:12" s="5" customFormat="1" x14ac:dyDescent="0.2">
      <c r="A368" s="5" t="s">
        <v>36</v>
      </c>
      <c r="B368" s="17" t="s">
        <v>42</v>
      </c>
      <c r="C368" s="7">
        <v>37249</v>
      </c>
      <c r="D368" s="7">
        <v>37250</v>
      </c>
      <c r="E368" s="7">
        <v>37251</v>
      </c>
      <c r="F368" s="7">
        <v>37252</v>
      </c>
      <c r="G368" s="7">
        <v>37253</v>
      </c>
      <c r="H368" s="7">
        <v>37254</v>
      </c>
      <c r="I368" s="7">
        <v>37255</v>
      </c>
      <c r="J368" s="7">
        <v>37256</v>
      </c>
      <c r="K368" s="9"/>
      <c r="L368" s="9"/>
    </row>
    <row r="369" spans="1:12" x14ac:dyDescent="0.2">
      <c r="B369" s="5" t="s">
        <v>4</v>
      </c>
      <c r="C369" s="25">
        <v>250</v>
      </c>
      <c r="D369" s="1">
        <v>0</v>
      </c>
      <c r="E369" s="25">
        <v>250</v>
      </c>
      <c r="F369" s="25">
        <v>250</v>
      </c>
      <c r="G369" s="25">
        <v>250</v>
      </c>
      <c r="H369" s="1">
        <v>0</v>
      </c>
      <c r="I369" s="1">
        <v>0</v>
      </c>
      <c r="J369" s="25">
        <v>250</v>
      </c>
      <c r="L369" s="4"/>
    </row>
    <row r="370" spans="1:12" x14ac:dyDescent="0.2">
      <c r="B370" s="8" t="s">
        <v>6</v>
      </c>
      <c r="C370" s="36">
        <v>31.38</v>
      </c>
      <c r="D370" s="35">
        <v>0</v>
      </c>
      <c r="E370" s="36">
        <v>31.38</v>
      </c>
      <c r="F370" s="36">
        <v>31.38</v>
      </c>
      <c r="G370" s="36">
        <v>31.38</v>
      </c>
      <c r="H370" s="35">
        <v>0</v>
      </c>
      <c r="I370" s="35">
        <v>0</v>
      </c>
      <c r="J370" s="36">
        <v>31.38</v>
      </c>
      <c r="L370" s="4"/>
    </row>
    <row r="371" spans="1:12" x14ac:dyDescent="0.2">
      <c r="B371" s="5" t="s">
        <v>5</v>
      </c>
      <c r="C371" s="25">
        <v>350</v>
      </c>
      <c r="D371" s="1">
        <v>50</v>
      </c>
      <c r="E371" s="25">
        <v>350</v>
      </c>
      <c r="F371" s="25">
        <v>350</v>
      </c>
      <c r="G371" s="25">
        <v>350</v>
      </c>
      <c r="H371" s="1">
        <v>50</v>
      </c>
      <c r="I371" s="1">
        <v>50</v>
      </c>
      <c r="J371" s="25">
        <v>350</v>
      </c>
      <c r="L371" s="4"/>
    </row>
    <row r="372" spans="1:12" x14ac:dyDescent="0.2">
      <c r="B372" s="8" t="s">
        <v>6</v>
      </c>
      <c r="C372" s="36">
        <v>33.35</v>
      </c>
      <c r="D372" s="35">
        <v>17</v>
      </c>
      <c r="E372" s="36">
        <v>33.35</v>
      </c>
      <c r="F372" s="36">
        <v>33.35</v>
      </c>
      <c r="G372" s="36">
        <v>33.35</v>
      </c>
      <c r="H372" s="35">
        <v>17</v>
      </c>
      <c r="I372" s="35">
        <v>17</v>
      </c>
      <c r="J372" s="36">
        <v>33.35</v>
      </c>
      <c r="L372" s="4"/>
    </row>
    <row r="373" spans="1:12" x14ac:dyDescent="0.2">
      <c r="B373" s="9" t="s">
        <v>10</v>
      </c>
      <c r="C373" s="26">
        <f t="shared" ref="C373:J373" si="43">C369-C371</f>
        <v>-100</v>
      </c>
      <c r="D373" s="4">
        <f t="shared" si="43"/>
        <v>-50</v>
      </c>
      <c r="E373" s="26">
        <f t="shared" si="43"/>
        <v>-100</v>
      </c>
      <c r="F373" s="26">
        <f t="shared" si="43"/>
        <v>-100</v>
      </c>
      <c r="G373" s="26">
        <f t="shared" si="43"/>
        <v>-100</v>
      </c>
      <c r="H373" s="4">
        <f t="shared" si="43"/>
        <v>-50</v>
      </c>
      <c r="I373" s="4">
        <f t="shared" si="43"/>
        <v>-50</v>
      </c>
      <c r="J373" s="26">
        <f t="shared" si="43"/>
        <v>-100</v>
      </c>
      <c r="L373" s="4"/>
    </row>
    <row r="374" spans="1:12" x14ac:dyDescent="0.2">
      <c r="B374" s="2" t="s">
        <v>7</v>
      </c>
      <c r="C374" s="36">
        <v>21</v>
      </c>
      <c r="D374" s="36">
        <v>18</v>
      </c>
      <c r="E374" s="36">
        <v>21</v>
      </c>
      <c r="F374" s="36">
        <v>21</v>
      </c>
      <c r="G374" s="36">
        <v>21</v>
      </c>
      <c r="H374" s="36">
        <v>18</v>
      </c>
      <c r="I374" s="36">
        <v>18</v>
      </c>
      <c r="J374" s="36">
        <v>21</v>
      </c>
      <c r="L374" s="4"/>
    </row>
    <row r="375" spans="1:12" x14ac:dyDescent="0.2">
      <c r="B375" s="2"/>
      <c r="C375" s="28"/>
      <c r="D375" s="28"/>
      <c r="E375" s="25"/>
      <c r="F375" s="36"/>
      <c r="G375" s="25"/>
      <c r="H375" s="28"/>
      <c r="I375" s="28"/>
      <c r="J375" s="26"/>
      <c r="L375" s="4"/>
    </row>
    <row r="376" spans="1:12" x14ac:dyDescent="0.2">
      <c r="B376" s="2" t="s">
        <v>9</v>
      </c>
      <c r="C376" s="27">
        <f t="shared" ref="C376:J376" si="44">(C369*C370)*(-1)</f>
        <v>-7845</v>
      </c>
      <c r="D376" s="27">
        <f t="shared" si="44"/>
        <v>0</v>
      </c>
      <c r="E376" s="27">
        <f t="shared" si="44"/>
        <v>-7845</v>
      </c>
      <c r="F376" s="27">
        <f t="shared" si="44"/>
        <v>-7845</v>
      </c>
      <c r="G376" s="27">
        <f t="shared" si="44"/>
        <v>-7845</v>
      </c>
      <c r="H376" s="27">
        <f t="shared" si="44"/>
        <v>0</v>
      </c>
      <c r="I376" s="27">
        <f t="shared" si="44"/>
        <v>0</v>
      </c>
      <c r="J376" s="27">
        <f t="shared" si="44"/>
        <v>-7845</v>
      </c>
      <c r="L376" s="4"/>
    </row>
    <row r="377" spans="1:12" x14ac:dyDescent="0.2">
      <c r="B377" s="2" t="s">
        <v>8</v>
      </c>
      <c r="C377" s="28">
        <f t="shared" ref="C377:J377" si="45">C371*C372</f>
        <v>11672.5</v>
      </c>
      <c r="D377" s="28">
        <f t="shared" si="45"/>
        <v>850</v>
      </c>
      <c r="E377" s="28">
        <f t="shared" si="45"/>
        <v>11672.5</v>
      </c>
      <c r="F377" s="28">
        <f t="shared" si="45"/>
        <v>11672.5</v>
      </c>
      <c r="G377" s="28">
        <f t="shared" si="45"/>
        <v>11672.5</v>
      </c>
      <c r="H377" s="28">
        <f t="shared" si="45"/>
        <v>850</v>
      </c>
      <c r="I377" s="28">
        <f t="shared" si="45"/>
        <v>850</v>
      </c>
      <c r="J377" s="28">
        <f t="shared" si="45"/>
        <v>11672.5</v>
      </c>
      <c r="L377" s="4"/>
    </row>
    <row r="378" spans="1:12" x14ac:dyDescent="0.2">
      <c r="B378" s="9" t="s">
        <v>12</v>
      </c>
      <c r="C378" s="28">
        <f t="shared" ref="C378:J378" si="46">SUM(C376:C377)</f>
        <v>3827.5</v>
      </c>
      <c r="D378" s="28">
        <f t="shared" si="46"/>
        <v>850</v>
      </c>
      <c r="E378" s="28">
        <f t="shared" si="46"/>
        <v>3827.5</v>
      </c>
      <c r="F378" s="28">
        <f t="shared" si="46"/>
        <v>3827.5</v>
      </c>
      <c r="G378" s="28">
        <f t="shared" si="46"/>
        <v>3827.5</v>
      </c>
      <c r="H378" s="28">
        <f t="shared" si="46"/>
        <v>850</v>
      </c>
      <c r="I378" s="28">
        <f t="shared" si="46"/>
        <v>850</v>
      </c>
      <c r="J378" s="28">
        <f t="shared" si="46"/>
        <v>3827.5</v>
      </c>
      <c r="L378" s="4"/>
    </row>
    <row r="379" spans="1:12" x14ac:dyDescent="0.2">
      <c r="A379" s="10"/>
      <c r="B379" s="1" t="s">
        <v>13</v>
      </c>
      <c r="C379" s="27">
        <f t="shared" ref="C379:J379" si="47">C373*C374</f>
        <v>-2100</v>
      </c>
      <c r="D379" s="27">
        <f t="shared" si="47"/>
        <v>-900</v>
      </c>
      <c r="E379" s="27">
        <f t="shared" si="47"/>
        <v>-2100</v>
      </c>
      <c r="F379" s="27">
        <f t="shared" si="47"/>
        <v>-2100</v>
      </c>
      <c r="G379" s="27">
        <f t="shared" si="47"/>
        <v>-2100</v>
      </c>
      <c r="H379" s="27">
        <f t="shared" si="47"/>
        <v>-900</v>
      </c>
      <c r="I379" s="27">
        <f t="shared" si="47"/>
        <v>-900</v>
      </c>
      <c r="J379" s="27">
        <f t="shared" si="47"/>
        <v>-2100</v>
      </c>
    </row>
    <row r="380" spans="1:12" x14ac:dyDescent="0.2">
      <c r="A380" s="11"/>
      <c r="C380" s="25"/>
      <c r="D380" s="25"/>
      <c r="E380" s="25"/>
      <c r="F380" s="25"/>
      <c r="G380" s="25"/>
      <c r="H380" s="25"/>
      <c r="I380" s="25"/>
      <c r="J380" s="25"/>
    </row>
    <row r="381" spans="1:12" s="5" customFormat="1" x14ac:dyDescent="0.2">
      <c r="A381" s="10"/>
      <c r="B381" s="5" t="s">
        <v>11</v>
      </c>
      <c r="C381" s="29">
        <f t="shared" ref="C381:J381" si="48">SUM(C378:C379)</f>
        <v>1727.5</v>
      </c>
      <c r="D381" s="29">
        <f t="shared" si="48"/>
        <v>-50</v>
      </c>
      <c r="E381" s="29">
        <f t="shared" si="48"/>
        <v>1727.5</v>
      </c>
      <c r="F381" s="29">
        <f t="shared" si="48"/>
        <v>1727.5</v>
      </c>
      <c r="G381" s="29">
        <f t="shared" si="48"/>
        <v>1727.5</v>
      </c>
      <c r="H381" s="29">
        <f t="shared" si="48"/>
        <v>-50</v>
      </c>
      <c r="I381" s="29">
        <f t="shared" si="48"/>
        <v>-50</v>
      </c>
      <c r="J381" s="29">
        <f t="shared" si="48"/>
        <v>1727.5</v>
      </c>
      <c r="K381" s="9"/>
    </row>
    <row r="382" spans="1:12" x14ac:dyDescent="0.2">
      <c r="A382" s="12"/>
      <c r="B382" s="5" t="s">
        <v>30</v>
      </c>
      <c r="C382" s="29">
        <f t="shared" ref="C382:J382" si="49">C381*16</f>
        <v>27640</v>
      </c>
      <c r="D382" s="29">
        <f t="shared" si="49"/>
        <v>-800</v>
      </c>
      <c r="E382" s="29">
        <f t="shared" si="49"/>
        <v>27640</v>
      </c>
      <c r="F382" s="29">
        <f t="shared" si="49"/>
        <v>27640</v>
      </c>
      <c r="G382" s="29">
        <f t="shared" si="49"/>
        <v>27640</v>
      </c>
      <c r="H382" s="29">
        <f t="shared" si="49"/>
        <v>-800</v>
      </c>
      <c r="I382" s="29">
        <f t="shared" si="49"/>
        <v>-800</v>
      </c>
      <c r="J382" s="29">
        <f t="shared" si="49"/>
        <v>27640</v>
      </c>
      <c r="K382" s="35">
        <f>SUM(C382:J382)</f>
        <v>135800</v>
      </c>
    </row>
    <row r="383" spans="1:12" x14ac:dyDescent="0.2">
      <c r="A383" s="12"/>
      <c r="B383" s="5"/>
      <c r="C383" s="29"/>
      <c r="D383" s="29"/>
      <c r="E383" s="29"/>
      <c r="F383" s="29"/>
      <c r="G383" s="29"/>
      <c r="H383" s="29"/>
      <c r="I383" s="29"/>
      <c r="J383" s="29"/>
      <c r="K383" s="35"/>
    </row>
    <row r="384" spans="1:12" x14ac:dyDescent="0.2">
      <c r="A384" s="12"/>
      <c r="B384" s="5"/>
      <c r="C384" s="15"/>
      <c r="D384" s="15"/>
      <c r="E384" s="15"/>
      <c r="F384" s="15"/>
      <c r="G384" s="15"/>
      <c r="H384" s="15"/>
      <c r="I384" s="15"/>
      <c r="J384" s="15"/>
    </row>
    <row r="385" spans="1:12" s="5" customFormat="1" x14ac:dyDescent="0.2">
      <c r="A385" s="5" t="s">
        <v>40</v>
      </c>
      <c r="B385" s="17" t="s">
        <v>39</v>
      </c>
      <c r="C385" s="7">
        <v>37249</v>
      </c>
      <c r="D385" s="7">
        <v>37250</v>
      </c>
      <c r="E385" s="7">
        <v>37251</v>
      </c>
      <c r="F385" s="7">
        <v>37252</v>
      </c>
      <c r="G385" s="7">
        <v>37253</v>
      </c>
      <c r="H385" s="7">
        <v>37254</v>
      </c>
      <c r="I385" s="7">
        <v>37255</v>
      </c>
      <c r="J385" s="7">
        <v>37256</v>
      </c>
      <c r="K385" s="9"/>
      <c r="L385" s="9"/>
    </row>
    <row r="386" spans="1:12" x14ac:dyDescent="0.2">
      <c r="A386" s="33"/>
      <c r="B386" s="33" t="s">
        <v>4</v>
      </c>
      <c r="C386" s="25">
        <v>150</v>
      </c>
      <c r="D386" s="18"/>
      <c r="E386" s="25">
        <v>150</v>
      </c>
      <c r="F386" s="25">
        <v>150</v>
      </c>
      <c r="G386" s="25">
        <v>150</v>
      </c>
      <c r="H386" s="18"/>
      <c r="I386" s="18"/>
      <c r="J386" s="25">
        <v>150</v>
      </c>
      <c r="K386" s="26"/>
      <c r="L386" s="4"/>
    </row>
    <row r="387" spans="1:12" x14ac:dyDescent="0.2">
      <c r="A387" s="33"/>
      <c r="B387" s="39" t="s">
        <v>6</v>
      </c>
      <c r="C387" s="36">
        <v>26.68</v>
      </c>
      <c r="D387" s="37"/>
      <c r="E387" s="36">
        <v>26.68</v>
      </c>
      <c r="F387" s="36">
        <v>26.68</v>
      </c>
      <c r="G387" s="36">
        <v>26.68</v>
      </c>
      <c r="H387" s="37"/>
      <c r="I387" s="37"/>
      <c r="J387" s="36">
        <v>26.68</v>
      </c>
      <c r="K387" s="26"/>
      <c r="L387" s="4"/>
    </row>
    <row r="388" spans="1:12" x14ac:dyDescent="0.2">
      <c r="A388" s="33"/>
      <c r="B388" s="33" t="s">
        <v>5</v>
      </c>
      <c r="C388" s="25">
        <v>50</v>
      </c>
      <c r="D388" s="18"/>
      <c r="E388" s="25">
        <v>50</v>
      </c>
      <c r="F388" s="25">
        <v>50</v>
      </c>
      <c r="G388" s="25">
        <v>50</v>
      </c>
      <c r="H388" s="18"/>
      <c r="I388" s="18"/>
      <c r="J388" s="25">
        <v>50</v>
      </c>
      <c r="K388" s="26"/>
      <c r="L388" s="4"/>
    </row>
    <row r="389" spans="1:12" x14ac:dyDescent="0.2">
      <c r="A389" s="33"/>
      <c r="B389" s="39" t="s">
        <v>6</v>
      </c>
      <c r="C389" s="36">
        <v>26.15</v>
      </c>
      <c r="D389" s="37"/>
      <c r="E389" s="36">
        <v>26.15</v>
      </c>
      <c r="F389" s="36">
        <v>26.15</v>
      </c>
      <c r="G389" s="36">
        <v>26.15</v>
      </c>
      <c r="H389" s="37"/>
      <c r="I389" s="37"/>
      <c r="J389" s="36">
        <v>26.15</v>
      </c>
      <c r="K389" s="26"/>
      <c r="L389" s="4"/>
    </row>
    <row r="390" spans="1:12" x14ac:dyDescent="0.2">
      <c r="A390" s="33"/>
      <c r="B390" s="40" t="s">
        <v>10</v>
      </c>
      <c r="C390" s="26">
        <f>C386-C388</f>
        <v>100</v>
      </c>
      <c r="D390" s="20"/>
      <c r="E390" s="26">
        <f>E386-E388</f>
        <v>100</v>
      </c>
      <c r="F390" s="26">
        <f>F386-F388</f>
        <v>100</v>
      </c>
      <c r="G390" s="26">
        <f>G386-G388</f>
        <v>100</v>
      </c>
      <c r="H390" s="20"/>
      <c r="I390" s="20"/>
      <c r="J390" s="26">
        <f>J386-J388</f>
        <v>100</v>
      </c>
      <c r="K390" s="26"/>
      <c r="L390" s="4"/>
    </row>
    <row r="391" spans="1:12" x14ac:dyDescent="0.2">
      <c r="A391" s="33"/>
      <c r="B391" s="41" t="s">
        <v>7</v>
      </c>
      <c r="C391" s="36">
        <v>21</v>
      </c>
      <c r="D391" s="37"/>
      <c r="E391" s="36">
        <v>21</v>
      </c>
      <c r="F391" s="36">
        <v>21</v>
      </c>
      <c r="G391" s="36">
        <v>21</v>
      </c>
      <c r="H391" s="37"/>
      <c r="I391" s="37"/>
      <c r="J391" s="36">
        <v>21</v>
      </c>
      <c r="K391" s="26"/>
      <c r="L391" s="4"/>
    </row>
    <row r="392" spans="1:12" x14ac:dyDescent="0.2">
      <c r="A392" s="33"/>
      <c r="B392" s="41"/>
      <c r="C392" s="28"/>
      <c r="D392" s="18"/>
      <c r="E392" s="36"/>
      <c r="F392" s="36"/>
      <c r="G392" s="25"/>
      <c r="H392" s="18"/>
      <c r="I392" s="18"/>
      <c r="J392" s="26"/>
      <c r="K392" s="26"/>
      <c r="L392" s="4"/>
    </row>
    <row r="393" spans="1:12" x14ac:dyDescent="0.2">
      <c r="A393" s="33"/>
      <c r="B393" s="41" t="s">
        <v>9</v>
      </c>
      <c r="C393" s="27">
        <f>(C386*C387)*(-1)</f>
        <v>-4002</v>
      </c>
      <c r="D393" s="21"/>
      <c r="E393" s="27">
        <f>(E386*E387)*(-1)</f>
        <v>-4002</v>
      </c>
      <c r="F393" s="27">
        <f>(F386*F387)*(-1)</f>
        <v>-4002</v>
      </c>
      <c r="G393" s="27">
        <f>(G386*G387)*(-1)</f>
        <v>-4002</v>
      </c>
      <c r="H393" s="21"/>
      <c r="I393" s="21"/>
      <c r="J393" s="27">
        <f>(J386*J387)*(-1)</f>
        <v>-4002</v>
      </c>
      <c r="K393" s="26"/>
      <c r="L393" s="4"/>
    </row>
    <row r="394" spans="1:12" x14ac:dyDescent="0.2">
      <c r="A394" s="33"/>
      <c r="B394" s="41" t="s">
        <v>8</v>
      </c>
      <c r="C394" s="28">
        <f>C388*C389</f>
        <v>1307.5</v>
      </c>
      <c r="D394" s="22"/>
      <c r="E394" s="28">
        <f>E388*E389</f>
        <v>1307.5</v>
      </c>
      <c r="F394" s="28">
        <f>F388*F389</f>
        <v>1307.5</v>
      </c>
      <c r="G394" s="28">
        <f>G388*G389</f>
        <v>1307.5</v>
      </c>
      <c r="H394" s="22"/>
      <c r="I394" s="22"/>
      <c r="J394" s="28">
        <f>J388*J389</f>
        <v>1307.5</v>
      </c>
      <c r="K394" s="26"/>
      <c r="L394" s="4"/>
    </row>
    <row r="395" spans="1:12" x14ac:dyDescent="0.2">
      <c r="A395" s="33"/>
      <c r="B395" s="40" t="s">
        <v>12</v>
      </c>
      <c r="C395" s="28">
        <f>SUM(C393:C394)</f>
        <v>-2694.5</v>
      </c>
      <c r="D395" s="22"/>
      <c r="E395" s="28">
        <f>SUM(E393:E394)</f>
        <v>-2694.5</v>
      </c>
      <c r="F395" s="28">
        <f>SUM(F393:F394)</f>
        <v>-2694.5</v>
      </c>
      <c r="G395" s="28">
        <f>SUM(G393:G394)</f>
        <v>-2694.5</v>
      </c>
      <c r="H395" s="22"/>
      <c r="I395" s="22"/>
      <c r="J395" s="28">
        <f>SUM(J393:J394)</f>
        <v>-2694.5</v>
      </c>
      <c r="K395" s="26"/>
      <c r="L395" s="4"/>
    </row>
    <row r="396" spans="1:12" x14ac:dyDescent="0.2">
      <c r="A396" s="10"/>
      <c r="B396" s="25" t="s">
        <v>13</v>
      </c>
      <c r="C396" s="27">
        <f>C390*C391</f>
        <v>2100</v>
      </c>
      <c r="D396" s="21"/>
      <c r="E396" s="27">
        <f>E390*E391</f>
        <v>2100</v>
      </c>
      <c r="F396" s="27">
        <f>F390*F391</f>
        <v>2100</v>
      </c>
      <c r="G396" s="27">
        <f>G390*G391</f>
        <v>2100</v>
      </c>
      <c r="H396" s="21"/>
      <c r="I396" s="21"/>
      <c r="J396" s="27">
        <f>J390*J391</f>
        <v>2100</v>
      </c>
      <c r="K396" s="26"/>
    </row>
    <row r="397" spans="1:12" x14ac:dyDescent="0.2">
      <c r="A397" s="11"/>
      <c r="B397" s="25"/>
      <c r="C397" s="25"/>
      <c r="D397" s="18"/>
      <c r="E397" s="25"/>
      <c r="F397" s="25"/>
      <c r="G397" s="25"/>
      <c r="H397" s="18"/>
      <c r="I397" s="18"/>
      <c r="J397" s="25"/>
      <c r="K397" s="26"/>
    </row>
    <row r="398" spans="1:12" s="5" customFormat="1" x14ac:dyDescent="0.2">
      <c r="A398" s="10"/>
      <c r="B398" s="33" t="s">
        <v>11</v>
      </c>
      <c r="C398" s="29">
        <f>SUM(C395:C396)</f>
        <v>-594.5</v>
      </c>
      <c r="D398" s="31"/>
      <c r="E398" s="29">
        <f>SUM(E395:E396)</f>
        <v>-594.5</v>
      </c>
      <c r="F398" s="29">
        <f>SUM(F395:F396)</f>
        <v>-594.5</v>
      </c>
      <c r="G398" s="29">
        <f>SUM(G395:G396)</f>
        <v>-594.5</v>
      </c>
      <c r="H398" s="31"/>
      <c r="I398" s="31"/>
      <c r="J398" s="29">
        <f>SUM(J395:J396)</f>
        <v>-594.5</v>
      </c>
      <c r="K398" s="40"/>
    </row>
    <row r="399" spans="1:12" x14ac:dyDescent="0.2">
      <c r="A399" s="12"/>
      <c r="B399" s="33" t="s">
        <v>30</v>
      </c>
      <c r="C399" s="29">
        <f>C398*16</f>
        <v>-9512</v>
      </c>
      <c r="D399" s="31"/>
      <c r="E399" s="29">
        <f>E398*16</f>
        <v>-9512</v>
      </c>
      <c r="F399" s="29">
        <f>F398*16</f>
        <v>-9512</v>
      </c>
      <c r="G399" s="29">
        <f>G398*16</f>
        <v>-9512</v>
      </c>
      <c r="H399" s="31"/>
      <c r="I399" s="31"/>
      <c r="J399" s="29">
        <f>J398*16</f>
        <v>-9512</v>
      </c>
      <c r="K399" s="36">
        <f>SUM(C399:J399)</f>
        <v>-47560</v>
      </c>
    </row>
    <row r="400" spans="1:12" x14ac:dyDescent="0.2">
      <c r="A400" s="12"/>
      <c r="B400" s="33"/>
      <c r="C400" s="29"/>
      <c r="D400" s="29"/>
      <c r="E400" s="29"/>
      <c r="F400" s="29"/>
      <c r="G400" s="29"/>
      <c r="H400" s="29"/>
      <c r="I400" s="29"/>
      <c r="J400" s="29"/>
      <c r="K400" s="36"/>
    </row>
    <row r="401" spans="1:12" x14ac:dyDescent="0.2">
      <c r="A401" s="12"/>
      <c r="B401" s="5"/>
      <c r="C401" s="15"/>
      <c r="D401" s="15"/>
      <c r="E401" s="15"/>
      <c r="F401" s="15"/>
      <c r="G401" s="15"/>
      <c r="H401" s="15"/>
      <c r="I401" s="15"/>
      <c r="J401" s="15"/>
    </row>
    <row r="402" spans="1:12" s="5" customFormat="1" x14ac:dyDescent="0.2">
      <c r="A402" s="5" t="s">
        <v>40</v>
      </c>
      <c r="B402" s="17" t="s">
        <v>41</v>
      </c>
      <c r="C402" s="7">
        <v>37249</v>
      </c>
      <c r="D402" s="7">
        <v>37250</v>
      </c>
      <c r="E402" s="7">
        <v>37251</v>
      </c>
      <c r="F402" s="7">
        <v>37252</v>
      </c>
      <c r="G402" s="7">
        <v>37253</v>
      </c>
      <c r="H402" s="7">
        <v>37254</v>
      </c>
      <c r="I402" s="7">
        <v>37255</v>
      </c>
      <c r="J402" s="7">
        <v>37256</v>
      </c>
      <c r="K402" s="9"/>
      <c r="L402" s="9"/>
    </row>
    <row r="403" spans="1:12" x14ac:dyDescent="0.2">
      <c r="A403" s="33"/>
      <c r="B403" s="33" t="s">
        <v>4</v>
      </c>
      <c r="C403" s="25">
        <v>0</v>
      </c>
      <c r="D403" s="18"/>
      <c r="E403" s="25">
        <v>0</v>
      </c>
      <c r="F403" s="25">
        <v>0</v>
      </c>
      <c r="G403" s="25">
        <v>0</v>
      </c>
      <c r="H403" s="18"/>
      <c r="I403" s="18"/>
      <c r="J403" s="25">
        <v>0</v>
      </c>
      <c r="K403" s="26"/>
      <c r="L403" s="4"/>
    </row>
    <row r="404" spans="1:12" x14ac:dyDescent="0.2">
      <c r="A404" s="33"/>
      <c r="B404" s="39" t="s">
        <v>6</v>
      </c>
      <c r="C404" s="36">
        <v>0</v>
      </c>
      <c r="D404" s="37"/>
      <c r="E404" s="36">
        <v>0</v>
      </c>
      <c r="F404" s="36">
        <v>0</v>
      </c>
      <c r="G404" s="36">
        <v>0</v>
      </c>
      <c r="H404" s="37"/>
      <c r="I404" s="37"/>
      <c r="J404" s="36">
        <v>0</v>
      </c>
      <c r="K404" s="26"/>
      <c r="L404" s="4"/>
    </row>
    <row r="405" spans="1:12" x14ac:dyDescent="0.2">
      <c r="A405" s="33"/>
      <c r="B405" s="33" t="s">
        <v>5</v>
      </c>
      <c r="C405" s="25">
        <v>150</v>
      </c>
      <c r="D405" s="18"/>
      <c r="E405" s="25">
        <v>150</v>
      </c>
      <c r="F405" s="25">
        <v>150</v>
      </c>
      <c r="G405" s="25">
        <v>150</v>
      </c>
      <c r="H405" s="18"/>
      <c r="I405" s="18"/>
      <c r="J405" s="25">
        <v>150</v>
      </c>
      <c r="K405" s="26"/>
      <c r="L405" s="4"/>
    </row>
    <row r="406" spans="1:12" x14ac:dyDescent="0.2">
      <c r="A406" s="33"/>
      <c r="B406" s="39" t="s">
        <v>6</v>
      </c>
      <c r="C406" s="36">
        <v>26.43</v>
      </c>
      <c r="D406" s="37"/>
      <c r="E406" s="36">
        <v>26.43</v>
      </c>
      <c r="F406" s="36">
        <v>26.43</v>
      </c>
      <c r="G406" s="36">
        <v>26.43</v>
      </c>
      <c r="H406" s="37"/>
      <c r="I406" s="37"/>
      <c r="J406" s="36">
        <v>26.43</v>
      </c>
      <c r="K406" s="26"/>
      <c r="L406" s="4"/>
    </row>
    <row r="407" spans="1:12" x14ac:dyDescent="0.2">
      <c r="A407" s="33"/>
      <c r="B407" s="40" t="s">
        <v>10</v>
      </c>
      <c r="C407" s="26">
        <f>C403-C405</f>
        <v>-150</v>
      </c>
      <c r="D407" s="20"/>
      <c r="E407" s="26">
        <f>E403-E405</f>
        <v>-150</v>
      </c>
      <c r="F407" s="26">
        <f>F403-F405</f>
        <v>-150</v>
      </c>
      <c r="G407" s="26">
        <f>G403-G405</f>
        <v>-150</v>
      </c>
      <c r="H407" s="20"/>
      <c r="I407" s="20"/>
      <c r="J407" s="26">
        <f>J403-J405</f>
        <v>-150</v>
      </c>
      <c r="K407" s="26"/>
      <c r="L407" s="4"/>
    </row>
    <row r="408" spans="1:12" x14ac:dyDescent="0.2">
      <c r="A408" s="33"/>
      <c r="B408" s="41" t="s">
        <v>7</v>
      </c>
      <c r="C408" s="36">
        <v>21</v>
      </c>
      <c r="D408" s="37"/>
      <c r="E408" s="36">
        <v>21</v>
      </c>
      <c r="F408" s="36">
        <v>21</v>
      </c>
      <c r="G408" s="36">
        <v>21</v>
      </c>
      <c r="H408" s="37"/>
      <c r="I408" s="37"/>
      <c r="J408" s="36">
        <v>21</v>
      </c>
      <c r="K408" s="26"/>
      <c r="L408" s="4"/>
    </row>
    <row r="409" spans="1:12" x14ac:dyDescent="0.2">
      <c r="A409" s="33"/>
      <c r="B409" s="41"/>
      <c r="C409" s="28"/>
      <c r="D409" s="18"/>
      <c r="E409" s="36"/>
      <c r="F409" s="36"/>
      <c r="G409" s="25"/>
      <c r="H409" s="18"/>
      <c r="I409" s="18"/>
      <c r="J409" s="26"/>
      <c r="K409" s="26"/>
      <c r="L409" s="4"/>
    </row>
    <row r="410" spans="1:12" x14ac:dyDescent="0.2">
      <c r="A410" s="33"/>
      <c r="B410" s="41" t="s">
        <v>9</v>
      </c>
      <c r="C410" s="27">
        <f>(C403*C404)*(-1)</f>
        <v>0</v>
      </c>
      <c r="D410" s="21"/>
      <c r="E410" s="27">
        <f>(E403*E404)*(-1)</f>
        <v>0</v>
      </c>
      <c r="F410" s="27">
        <f>(F403*F404)*(-1)</f>
        <v>0</v>
      </c>
      <c r="G410" s="27">
        <f>(G403*G404)*(-1)</f>
        <v>0</v>
      </c>
      <c r="H410" s="21"/>
      <c r="I410" s="21"/>
      <c r="J410" s="27">
        <f>(J403*J404)*(-1)</f>
        <v>0</v>
      </c>
      <c r="K410" s="26"/>
      <c r="L410" s="4"/>
    </row>
    <row r="411" spans="1:12" x14ac:dyDescent="0.2">
      <c r="A411" s="33"/>
      <c r="B411" s="41" t="s">
        <v>8</v>
      </c>
      <c r="C411" s="28">
        <f>C405*C406</f>
        <v>3964.5</v>
      </c>
      <c r="D411" s="22"/>
      <c r="E411" s="28">
        <f>E405*E406</f>
        <v>3964.5</v>
      </c>
      <c r="F411" s="28">
        <f>F405*F406</f>
        <v>3964.5</v>
      </c>
      <c r="G411" s="28">
        <f>G405*G406</f>
        <v>3964.5</v>
      </c>
      <c r="H411" s="22"/>
      <c r="I411" s="22"/>
      <c r="J411" s="28">
        <f>J405*J406</f>
        <v>3964.5</v>
      </c>
      <c r="K411" s="26"/>
      <c r="L411" s="4"/>
    </row>
    <row r="412" spans="1:12" x14ac:dyDescent="0.2">
      <c r="A412" s="33"/>
      <c r="B412" s="40" t="s">
        <v>12</v>
      </c>
      <c r="C412" s="28">
        <f>SUM(C410:C411)</f>
        <v>3964.5</v>
      </c>
      <c r="D412" s="22"/>
      <c r="E412" s="28">
        <f>SUM(E410:E411)</f>
        <v>3964.5</v>
      </c>
      <c r="F412" s="28">
        <f>SUM(F410:F411)</f>
        <v>3964.5</v>
      </c>
      <c r="G412" s="28">
        <f>SUM(G410:G411)</f>
        <v>3964.5</v>
      </c>
      <c r="H412" s="22"/>
      <c r="I412" s="22"/>
      <c r="J412" s="28">
        <f>SUM(J410:J411)</f>
        <v>3964.5</v>
      </c>
      <c r="K412" s="26"/>
      <c r="L412" s="4"/>
    </row>
    <row r="413" spans="1:12" x14ac:dyDescent="0.2">
      <c r="A413" s="10"/>
      <c r="B413" s="25" t="s">
        <v>13</v>
      </c>
      <c r="C413" s="27">
        <f>C407*C408</f>
        <v>-3150</v>
      </c>
      <c r="D413" s="21"/>
      <c r="E413" s="27">
        <f>E407*E408</f>
        <v>-3150</v>
      </c>
      <c r="F413" s="27">
        <f>F407*F408</f>
        <v>-3150</v>
      </c>
      <c r="G413" s="27">
        <f>G407*G408</f>
        <v>-3150</v>
      </c>
      <c r="H413" s="21"/>
      <c r="I413" s="21"/>
      <c r="J413" s="27">
        <f>J407*J408</f>
        <v>-3150</v>
      </c>
      <c r="K413" s="26"/>
    </row>
    <row r="414" spans="1:12" x14ac:dyDescent="0.2">
      <c r="A414" s="11"/>
      <c r="B414" s="25"/>
      <c r="C414" s="25"/>
      <c r="D414" s="18"/>
      <c r="E414" s="25"/>
      <c r="F414" s="25"/>
      <c r="G414" s="25"/>
      <c r="H414" s="18"/>
      <c r="I414" s="18"/>
      <c r="J414" s="25"/>
      <c r="K414" s="26"/>
    </row>
    <row r="415" spans="1:12" s="5" customFormat="1" x14ac:dyDescent="0.2">
      <c r="A415" s="10"/>
      <c r="B415" s="33" t="s">
        <v>11</v>
      </c>
      <c r="C415" s="29">
        <f>SUM(C412:C413)</f>
        <v>814.5</v>
      </c>
      <c r="D415" s="31"/>
      <c r="E415" s="29">
        <f>SUM(E412:E413)</f>
        <v>814.5</v>
      </c>
      <c r="F415" s="29">
        <f>SUM(F412:F413)</f>
        <v>814.5</v>
      </c>
      <c r="G415" s="29">
        <f>SUM(G412:G413)</f>
        <v>814.5</v>
      </c>
      <c r="H415" s="31"/>
      <c r="I415" s="31"/>
      <c r="J415" s="29">
        <f>SUM(J412:J413)</f>
        <v>814.5</v>
      </c>
      <c r="K415" s="40"/>
    </row>
    <row r="416" spans="1:12" x14ac:dyDescent="0.2">
      <c r="A416" s="12"/>
      <c r="B416" s="33" t="s">
        <v>30</v>
      </c>
      <c r="C416" s="29">
        <f>C415*16</f>
        <v>13032</v>
      </c>
      <c r="D416" s="31"/>
      <c r="E416" s="29">
        <f>E415*16</f>
        <v>13032</v>
      </c>
      <c r="F416" s="29">
        <f>F415*16</f>
        <v>13032</v>
      </c>
      <c r="G416" s="29">
        <f>G415*16</f>
        <v>13032</v>
      </c>
      <c r="H416" s="31"/>
      <c r="I416" s="31"/>
      <c r="J416" s="29">
        <f>J415*16</f>
        <v>13032</v>
      </c>
      <c r="K416" s="36">
        <f>SUM(C416:J416)</f>
        <v>65160</v>
      </c>
    </row>
    <row r="417" spans="1:12" x14ac:dyDescent="0.2">
      <c r="A417" s="12"/>
      <c r="B417" s="33"/>
      <c r="C417" s="29"/>
      <c r="D417" s="29"/>
      <c r="E417" s="29"/>
      <c r="F417" s="29"/>
      <c r="G417" s="29"/>
      <c r="H417" s="29"/>
      <c r="I417" s="29"/>
      <c r="J417" s="29"/>
      <c r="K417" s="36"/>
    </row>
    <row r="418" spans="1:12" x14ac:dyDescent="0.2">
      <c r="A418" s="12"/>
      <c r="B418" s="5"/>
      <c r="C418" s="15"/>
      <c r="D418" s="15"/>
      <c r="E418" s="15"/>
      <c r="F418" s="15"/>
      <c r="G418" s="15"/>
      <c r="H418" s="15"/>
      <c r="I418" s="15"/>
      <c r="J418" s="15"/>
    </row>
    <row r="419" spans="1:12" s="5" customFormat="1" x14ac:dyDescent="0.2">
      <c r="A419" s="5" t="s">
        <v>40</v>
      </c>
      <c r="B419" s="17" t="s">
        <v>45</v>
      </c>
      <c r="C419" s="7">
        <v>37249</v>
      </c>
      <c r="D419" s="7">
        <v>37250</v>
      </c>
      <c r="E419" s="7">
        <v>37251</v>
      </c>
      <c r="F419" s="7">
        <v>37252</v>
      </c>
      <c r="G419" s="7">
        <v>37253</v>
      </c>
      <c r="H419" s="7">
        <v>37254</v>
      </c>
      <c r="I419" s="7">
        <v>37255</v>
      </c>
      <c r="J419" s="7">
        <v>37256</v>
      </c>
      <c r="K419" s="9"/>
      <c r="L419" s="9"/>
    </row>
    <row r="420" spans="1:12" x14ac:dyDescent="0.2">
      <c r="B420" s="5" t="s">
        <v>4</v>
      </c>
      <c r="C420" s="1">
        <v>100</v>
      </c>
      <c r="D420" s="18"/>
      <c r="E420" s="1">
        <v>100</v>
      </c>
      <c r="F420" s="1">
        <v>100</v>
      </c>
      <c r="G420" s="1">
        <v>100</v>
      </c>
      <c r="H420" s="19"/>
      <c r="I420" s="20"/>
      <c r="J420" s="1">
        <v>100</v>
      </c>
      <c r="L420" s="4"/>
    </row>
    <row r="421" spans="1:12" x14ac:dyDescent="0.2">
      <c r="B421" s="8" t="s">
        <v>6</v>
      </c>
      <c r="C421" s="3">
        <v>26.91</v>
      </c>
      <c r="D421" s="18"/>
      <c r="E421" s="3">
        <v>26.91</v>
      </c>
      <c r="F421" s="3">
        <v>26.91</v>
      </c>
      <c r="G421" s="3">
        <v>26.91</v>
      </c>
      <c r="H421" s="19"/>
      <c r="I421" s="20"/>
      <c r="J421" s="3">
        <v>26.91</v>
      </c>
      <c r="L421" s="4"/>
    </row>
    <row r="422" spans="1:12" x14ac:dyDescent="0.2">
      <c r="B422" s="5" t="s">
        <v>5</v>
      </c>
      <c r="C422" s="1">
        <v>250</v>
      </c>
      <c r="D422" s="18"/>
      <c r="E422" s="1">
        <v>250</v>
      </c>
      <c r="F422" s="1">
        <v>250</v>
      </c>
      <c r="G422" s="1">
        <v>250</v>
      </c>
      <c r="H422" s="19"/>
      <c r="I422" s="20"/>
      <c r="J422" s="1">
        <v>250</v>
      </c>
      <c r="L422" s="4"/>
    </row>
    <row r="423" spans="1:12" x14ac:dyDescent="0.2">
      <c r="B423" s="8" t="s">
        <v>6</v>
      </c>
      <c r="C423" s="3">
        <v>30.64</v>
      </c>
      <c r="D423" s="18"/>
      <c r="E423" s="3">
        <v>30.64</v>
      </c>
      <c r="F423" s="3">
        <v>30.64</v>
      </c>
      <c r="G423" s="3">
        <v>30.64</v>
      </c>
      <c r="H423" s="19"/>
      <c r="I423" s="20"/>
      <c r="J423" s="3">
        <v>30.64</v>
      </c>
      <c r="L423" s="4"/>
    </row>
    <row r="424" spans="1:12" x14ac:dyDescent="0.2">
      <c r="B424" s="9" t="s">
        <v>10</v>
      </c>
      <c r="C424" s="4">
        <f>C420-C422</f>
        <v>-150</v>
      </c>
      <c r="D424" s="18"/>
      <c r="E424" s="4">
        <f>E420-E422</f>
        <v>-150</v>
      </c>
      <c r="F424" s="4">
        <f>F420-F422</f>
        <v>-150</v>
      </c>
      <c r="G424" s="4">
        <f>G420-G422</f>
        <v>-150</v>
      </c>
      <c r="H424" s="19"/>
      <c r="I424" s="20"/>
      <c r="J424" s="4">
        <f>J420-J422</f>
        <v>-150</v>
      </c>
      <c r="L424" s="4"/>
    </row>
    <row r="425" spans="1:12" x14ac:dyDescent="0.2">
      <c r="B425" s="2" t="s">
        <v>7</v>
      </c>
      <c r="C425" s="3">
        <v>23</v>
      </c>
      <c r="D425" s="18"/>
      <c r="E425" s="3">
        <v>23</v>
      </c>
      <c r="F425" s="3">
        <v>23</v>
      </c>
      <c r="G425" s="3">
        <v>23</v>
      </c>
      <c r="H425" s="19"/>
      <c r="I425" s="19"/>
      <c r="J425" s="3">
        <v>23</v>
      </c>
      <c r="L425" s="4"/>
    </row>
    <row r="426" spans="1:12" x14ac:dyDescent="0.2">
      <c r="B426" s="2"/>
      <c r="C426" s="14"/>
      <c r="D426" s="18"/>
      <c r="E426" s="1"/>
      <c r="F426" s="3"/>
      <c r="G426" s="1"/>
      <c r="H426" s="19"/>
      <c r="I426" s="20"/>
      <c r="L426" s="4"/>
    </row>
    <row r="427" spans="1:12" x14ac:dyDescent="0.2">
      <c r="B427" s="2" t="s">
        <v>9</v>
      </c>
      <c r="C427" s="16">
        <f>(C420*C421)*(-1)</f>
        <v>-2691</v>
      </c>
      <c r="D427" s="21"/>
      <c r="E427" s="16">
        <f t="shared" ref="E427:J427" si="50">(E420*E421)*(-1)</f>
        <v>-2691</v>
      </c>
      <c r="F427" s="16">
        <f t="shared" si="50"/>
        <v>-2691</v>
      </c>
      <c r="G427" s="16">
        <f t="shared" si="50"/>
        <v>-2691</v>
      </c>
      <c r="H427" s="21"/>
      <c r="I427" s="21"/>
      <c r="J427" s="16">
        <f t="shared" si="50"/>
        <v>-2691</v>
      </c>
      <c r="L427" s="4"/>
    </row>
    <row r="428" spans="1:12" x14ac:dyDescent="0.2">
      <c r="B428" s="2" t="s">
        <v>8</v>
      </c>
      <c r="C428" s="14">
        <f>C422*C423</f>
        <v>7660</v>
      </c>
      <c r="D428" s="22"/>
      <c r="E428" s="14">
        <f t="shared" ref="E428:J428" si="51">E422*E423</f>
        <v>7660</v>
      </c>
      <c r="F428" s="14">
        <f t="shared" si="51"/>
        <v>7660</v>
      </c>
      <c r="G428" s="14">
        <f t="shared" si="51"/>
        <v>7660</v>
      </c>
      <c r="H428" s="22"/>
      <c r="I428" s="22"/>
      <c r="J428" s="14">
        <f t="shared" si="51"/>
        <v>7660</v>
      </c>
      <c r="L428" s="4"/>
    </row>
    <row r="429" spans="1:12" x14ac:dyDescent="0.2">
      <c r="B429" s="9" t="s">
        <v>12</v>
      </c>
      <c r="C429" s="14">
        <f>SUM(C427:C428)</f>
        <v>4969</v>
      </c>
      <c r="D429" s="22"/>
      <c r="E429" s="14">
        <f t="shared" ref="E429:J429" si="52">SUM(E427:E428)</f>
        <v>4969</v>
      </c>
      <c r="F429" s="14">
        <f t="shared" si="52"/>
        <v>4969</v>
      </c>
      <c r="G429" s="14">
        <f t="shared" si="52"/>
        <v>4969</v>
      </c>
      <c r="H429" s="22"/>
      <c r="I429" s="22"/>
      <c r="J429" s="14">
        <f t="shared" si="52"/>
        <v>4969</v>
      </c>
      <c r="L429" s="4"/>
    </row>
    <row r="430" spans="1:12" x14ac:dyDescent="0.2">
      <c r="A430" s="10"/>
      <c r="B430" s="1" t="s">
        <v>13</v>
      </c>
      <c r="C430" s="16">
        <f>C424*C425</f>
        <v>-3450</v>
      </c>
      <c r="D430" s="21"/>
      <c r="E430" s="16">
        <f t="shared" ref="E430:J430" si="53">E424*E425</f>
        <v>-3450</v>
      </c>
      <c r="F430" s="16">
        <f t="shared" si="53"/>
        <v>-3450</v>
      </c>
      <c r="G430" s="16">
        <f t="shared" si="53"/>
        <v>-3450</v>
      </c>
      <c r="H430" s="21"/>
      <c r="I430" s="21"/>
      <c r="J430" s="16">
        <f t="shared" si="53"/>
        <v>-3450</v>
      </c>
    </row>
    <row r="431" spans="1:12" x14ac:dyDescent="0.2">
      <c r="A431" s="11"/>
      <c r="D431" s="18"/>
      <c r="E431" s="1"/>
      <c r="G431" s="1"/>
      <c r="H431" s="18"/>
      <c r="I431" s="18"/>
      <c r="J431" s="1"/>
    </row>
    <row r="432" spans="1:12" s="5" customFormat="1" x14ac:dyDescent="0.2">
      <c r="A432" s="10"/>
      <c r="B432" s="5" t="s">
        <v>11</v>
      </c>
      <c r="C432" s="15">
        <f>SUM(C429:C430)</f>
        <v>1519</v>
      </c>
      <c r="D432" s="31"/>
      <c r="E432" s="15">
        <f t="shared" ref="E432:J432" si="54">SUM(E429:E430)</f>
        <v>1519</v>
      </c>
      <c r="F432" s="15">
        <f t="shared" si="54"/>
        <v>1519</v>
      </c>
      <c r="G432" s="15">
        <f t="shared" si="54"/>
        <v>1519</v>
      </c>
      <c r="H432" s="31"/>
      <c r="I432" s="31"/>
      <c r="J432" s="15">
        <f t="shared" si="54"/>
        <v>1519</v>
      </c>
      <c r="K432" s="9"/>
    </row>
    <row r="433" spans="1:12" x14ac:dyDescent="0.2">
      <c r="A433" s="12"/>
      <c r="B433" s="5" t="s">
        <v>14</v>
      </c>
      <c r="C433" s="15">
        <f>C432*16</f>
        <v>24304</v>
      </c>
      <c r="D433" s="31"/>
      <c r="E433" s="15">
        <f t="shared" ref="E433:J433" si="55">E432*16</f>
        <v>24304</v>
      </c>
      <c r="F433" s="15">
        <f t="shared" si="55"/>
        <v>24304</v>
      </c>
      <c r="G433" s="15">
        <f t="shared" si="55"/>
        <v>24304</v>
      </c>
      <c r="H433" s="31"/>
      <c r="I433" s="31"/>
      <c r="J433" s="15">
        <f t="shared" si="55"/>
        <v>24304</v>
      </c>
      <c r="K433" s="36">
        <f>SUM(C433:J433)</f>
        <v>121520</v>
      </c>
    </row>
    <row r="434" spans="1:12" x14ac:dyDescent="0.2">
      <c r="A434" s="12"/>
      <c r="B434" s="5"/>
      <c r="C434" s="15"/>
      <c r="D434" s="31"/>
      <c r="E434" s="15"/>
      <c r="F434" s="15"/>
      <c r="G434" s="15"/>
      <c r="H434" s="31"/>
      <c r="I434" s="31"/>
      <c r="J434" s="15"/>
    </row>
    <row r="435" spans="1:12" x14ac:dyDescent="0.2">
      <c r="A435" s="12"/>
      <c r="B435" s="5"/>
      <c r="C435" s="15"/>
      <c r="E435" s="3"/>
      <c r="G435" s="3"/>
    </row>
    <row r="436" spans="1:12" s="5" customFormat="1" x14ac:dyDescent="0.2">
      <c r="A436" s="5" t="s">
        <v>46</v>
      </c>
      <c r="B436" s="17" t="s">
        <v>45</v>
      </c>
      <c r="C436" s="7">
        <v>37249</v>
      </c>
      <c r="D436" s="7">
        <v>37250</v>
      </c>
      <c r="E436" s="7">
        <v>37251</v>
      </c>
      <c r="F436" s="7">
        <v>37252</v>
      </c>
      <c r="G436" s="7">
        <v>37253</v>
      </c>
      <c r="H436" s="7">
        <v>37254</v>
      </c>
      <c r="I436" s="7">
        <v>37255</v>
      </c>
      <c r="J436" s="7">
        <v>37256</v>
      </c>
      <c r="K436" s="9"/>
      <c r="L436" s="9"/>
    </row>
    <row r="437" spans="1:12" x14ac:dyDescent="0.2">
      <c r="B437" s="5" t="s">
        <v>4</v>
      </c>
      <c r="C437" s="1">
        <v>50</v>
      </c>
      <c r="D437" s="18"/>
      <c r="E437" s="1">
        <v>50</v>
      </c>
      <c r="F437" s="1">
        <v>50</v>
      </c>
      <c r="G437" s="1">
        <v>50</v>
      </c>
      <c r="H437" s="19"/>
      <c r="I437" s="20"/>
      <c r="J437" s="1">
        <v>50</v>
      </c>
      <c r="L437" s="4"/>
    </row>
    <row r="438" spans="1:12" x14ac:dyDescent="0.2">
      <c r="B438" s="8" t="s">
        <v>6</v>
      </c>
      <c r="C438" s="3">
        <v>41.75</v>
      </c>
      <c r="D438" s="18"/>
      <c r="E438" s="3">
        <v>41.75</v>
      </c>
      <c r="F438" s="3">
        <v>41.75</v>
      </c>
      <c r="G438" s="3">
        <v>41.75</v>
      </c>
      <c r="H438" s="19"/>
      <c r="I438" s="20"/>
      <c r="J438" s="3">
        <v>41.75</v>
      </c>
      <c r="L438" s="4"/>
    </row>
    <row r="439" spans="1:12" x14ac:dyDescent="0.2">
      <c r="B439" s="5" t="s">
        <v>5</v>
      </c>
      <c r="C439" s="1">
        <v>100</v>
      </c>
      <c r="D439" s="18"/>
      <c r="E439" s="1">
        <v>100</v>
      </c>
      <c r="F439" s="1">
        <v>100</v>
      </c>
      <c r="G439" s="1">
        <v>100</v>
      </c>
      <c r="H439" s="19"/>
      <c r="I439" s="20"/>
      <c r="J439" s="1">
        <v>100</v>
      </c>
      <c r="L439" s="4"/>
    </row>
    <row r="440" spans="1:12" x14ac:dyDescent="0.2">
      <c r="B440" s="8" t="s">
        <v>6</v>
      </c>
      <c r="C440" s="3">
        <v>42.25</v>
      </c>
      <c r="D440" s="18"/>
      <c r="E440" s="3">
        <v>42.25</v>
      </c>
      <c r="F440" s="3">
        <v>42.25</v>
      </c>
      <c r="G440" s="3">
        <v>42.25</v>
      </c>
      <c r="H440" s="19"/>
      <c r="I440" s="20"/>
      <c r="J440" s="3">
        <v>42.25</v>
      </c>
      <c r="L440" s="4"/>
    </row>
    <row r="441" spans="1:12" x14ac:dyDescent="0.2">
      <c r="B441" s="9" t="s">
        <v>10</v>
      </c>
      <c r="C441" s="4">
        <f>C437-C439</f>
        <v>-50</v>
      </c>
      <c r="D441" s="18"/>
      <c r="E441" s="4">
        <f>E437-E439</f>
        <v>-50</v>
      </c>
      <c r="F441" s="4">
        <f>F437-F439</f>
        <v>-50</v>
      </c>
      <c r="G441" s="4">
        <f>G437-G439</f>
        <v>-50</v>
      </c>
      <c r="H441" s="19"/>
      <c r="I441" s="20"/>
      <c r="J441" s="4">
        <f>J437-J439</f>
        <v>-50</v>
      </c>
      <c r="L441" s="4"/>
    </row>
    <row r="442" spans="1:12" x14ac:dyDescent="0.2">
      <c r="B442" s="2" t="s">
        <v>7</v>
      </c>
      <c r="C442" s="3">
        <v>23</v>
      </c>
      <c r="D442" s="18"/>
      <c r="E442" s="3">
        <v>23</v>
      </c>
      <c r="F442" s="3">
        <v>23</v>
      </c>
      <c r="G442" s="3">
        <v>23</v>
      </c>
      <c r="H442" s="19"/>
      <c r="I442" s="19"/>
      <c r="J442" s="3">
        <v>23</v>
      </c>
      <c r="L442" s="4"/>
    </row>
    <row r="443" spans="1:12" x14ac:dyDescent="0.2">
      <c r="B443" s="2"/>
      <c r="C443" s="14"/>
      <c r="D443" s="18"/>
      <c r="E443" s="1"/>
      <c r="F443" s="3"/>
      <c r="G443" s="1"/>
      <c r="H443" s="19"/>
      <c r="I443" s="20"/>
      <c r="L443" s="4"/>
    </row>
    <row r="444" spans="1:12" x14ac:dyDescent="0.2">
      <c r="B444" s="2" t="s">
        <v>9</v>
      </c>
      <c r="C444" s="16">
        <f>(C437*C438)*(-1)</f>
        <v>-2087.5</v>
      </c>
      <c r="D444" s="21"/>
      <c r="E444" s="16">
        <f>(E437*E438)*(-1)</f>
        <v>-2087.5</v>
      </c>
      <c r="F444" s="16">
        <f>(F437*F438)*(-1)</f>
        <v>-2087.5</v>
      </c>
      <c r="G444" s="16">
        <f>(G437*G438)*(-1)</f>
        <v>-2087.5</v>
      </c>
      <c r="H444" s="21"/>
      <c r="I444" s="21"/>
      <c r="J444" s="16">
        <f>(J437*J438)*(-1)</f>
        <v>-2087.5</v>
      </c>
      <c r="L444" s="4"/>
    </row>
    <row r="445" spans="1:12" x14ac:dyDescent="0.2">
      <c r="B445" s="2" t="s">
        <v>8</v>
      </c>
      <c r="C445" s="14">
        <f>C439*C440</f>
        <v>4225</v>
      </c>
      <c r="D445" s="22"/>
      <c r="E445" s="14">
        <f>E439*E440</f>
        <v>4225</v>
      </c>
      <c r="F445" s="14">
        <f>F439*F440</f>
        <v>4225</v>
      </c>
      <c r="G445" s="14">
        <f>G439*G440</f>
        <v>4225</v>
      </c>
      <c r="H445" s="22"/>
      <c r="I445" s="22"/>
      <c r="J445" s="14">
        <f>J439*J440</f>
        <v>4225</v>
      </c>
      <c r="L445" s="4"/>
    </row>
    <row r="446" spans="1:12" x14ac:dyDescent="0.2">
      <c r="B446" s="9" t="s">
        <v>12</v>
      </c>
      <c r="C446" s="14">
        <f>SUM(C444:C445)</f>
        <v>2137.5</v>
      </c>
      <c r="D446" s="22"/>
      <c r="E446" s="14">
        <f>SUM(E444:E445)</f>
        <v>2137.5</v>
      </c>
      <c r="F446" s="14">
        <f>SUM(F444:F445)</f>
        <v>2137.5</v>
      </c>
      <c r="G446" s="14">
        <f>SUM(G444:G445)</f>
        <v>2137.5</v>
      </c>
      <c r="H446" s="22"/>
      <c r="I446" s="22"/>
      <c r="J446" s="14">
        <f>SUM(J444:J445)</f>
        <v>2137.5</v>
      </c>
      <c r="L446" s="4"/>
    </row>
    <row r="447" spans="1:12" x14ac:dyDescent="0.2">
      <c r="A447" s="10"/>
      <c r="B447" s="1" t="s">
        <v>13</v>
      </c>
      <c r="C447" s="16">
        <f>C441*C442</f>
        <v>-1150</v>
      </c>
      <c r="D447" s="21"/>
      <c r="E447" s="16">
        <f>E441*E442</f>
        <v>-1150</v>
      </c>
      <c r="F447" s="16">
        <f>F441*F442</f>
        <v>-1150</v>
      </c>
      <c r="G447" s="16">
        <f>G441*G442</f>
        <v>-1150</v>
      </c>
      <c r="H447" s="21"/>
      <c r="I447" s="21"/>
      <c r="J447" s="16">
        <f>J441*J442</f>
        <v>-1150</v>
      </c>
    </row>
    <row r="448" spans="1:12" x14ac:dyDescent="0.2">
      <c r="A448" s="11"/>
      <c r="D448" s="18"/>
      <c r="E448" s="1"/>
      <c r="G448" s="1"/>
      <c r="H448" s="18"/>
      <c r="I448" s="18"/>
      <c r="J448" s="1"/>
    </row>
    <row r="449" spans="1:12" s="5" customFormat="1" x14ac:dyDescent="0.2">
      <c r="A449" s="10"/>
      <c r="B449" s="5" t="s">
        <v>11</v>
      </c>
      <c r="C449" s="15">
        <f>SUM(C446:C447)</f>
        <v>987.5</v>
      </c>
      <c r="D449" s="31"/>
      <c r="E449" s="15">
        <f>SUM(E446:E447)</f>
        <v>987.5</v>
      </c>
      <c r="F449" s="15">
        <f>SUM(F446:F447)</f>
        <v>987.5</v>
      </c>
      <c r="G449" s="15">
        <f>SUM(G446:G447)</f>
        <v>987.5</v>
      </c>
      <c r="H449" s="31"/>
      <c r="I449" s="31"/>
      <c r="J449" s="15">
        <f>SUM(J446:J447)</f>
        <v>987.5</v>
      </c>
      <c r="K449" s="9"/>
    </row>
    <row r="450" spans="1:12" x14ac:dyDescent="0.2">
      <c r="A450" s="12"/>
      <c r="B450" s="5" t="s">
        <v>14</v>
      </c>
      <c r="C450" s="15">
        <f>C449*16</f>
        <v>15800</v>
      </c>
      <c r="D450" s="31"/>
      <c r="E450" s="15">
        <f>E449*16</f>
        <v>15800</v>
      </c>
      <c r="F450" s="15">
        <f>F449*16</f>
        <v>15800</v>
      </c>
      <c r="G450" s="15">
        <f>G449*16</f>
        <v>15800</v>
      </c>
      <c r="H450" s="31"/>
      <c r="I450" s="31"/>
      <c r="J450" s="15">
        <f>J449*16</f>
        <v>15800</v>
      </c>
      <c r="K450" s="36">
        <f>SUM(C450:J450)</f>
        <v>79000</v>
      </c>
    </row>
    <row r="451" spans="1:12" x14ac:dyDescent="0.2">
      <c r="A451" s="12"/>
      <c r="B451" s="5"/>
      <c r="C451" s="15"/>
      <c r="D451" s="31"/>
      <c r="E451" s="15"/>
      <c r="F451" s="15"/>
      <c r="G451" s="15"/>
      <c r="H451" s="31"/>
      <c r="I451" s="31"/>
      <c r="J451" s="15"/>
    </row>
    <row r="452" spans="1:12" x14ac:dyDescent="0.2">
      <c r="A452" s="12"/>
      <c r="B452" s="5"/>
      <c r="C452" s="15"/>
      <c r="E452" s="3"/>
      <c r="G452" s="3"/>
    </row>
    <row r="453" spans="1:12" s="5" customFormat="1" x14ac:dyDescent="0.2">
      <c r="A453" s="5" t="s">
        <v>47</v>
      </c>
      <c r="B453" s="17" t="s">
        <v>45</v>
      </c>
      <c r="C453" s="7">
        <v>37249</v>
      </c>
      <c r="D453" s="7">
        <v>37250</v>
      </c>
      <c r="E453" s="7">
        <v>37251</v>
      </c>
      <c r="F453" s="7">
        <v>37252</v>
      </c>
      <c r="G453" s="7">
        <v>37253</v>
      </c>
      <c r="H453" s="7">
        <v>37254</v>
      </c>
      <c r="I453" s="7">
        <v>37255</v>
      </c>
      <c r="J453" s="7">
        <v>37256</v>
      </c>
      <c r="K453" s="9"/>
      <c r="L453" s="9"/>
    </row>
    <row r="454" spans="1:12" x14ac:dyDescent="0.2">
      <c r="B454" s="5" t="s">
        <v>4</v>
      </c>
      <c r="C454" s="1">
        <v>300</v>
      </c>
      <c r="D454" s="18"/>
      <c r="E454" s="1">
        <v>300</v>
      </c>
      <c r="F454" s="1">
        <v>300</v>
      </c>
      <c r="G454" s="1">
        <v>300</v>
      </c>
      <c r="H454" s="19"/>
      <c r="I454" s="20"/>
      <c r="J454" s="1">
        <v>300</v>
      </c>
      <c r="L454" s="4"/>
    </row>
    <row r="455" spans="1:12" x14ac:dyDescent="0.2">
      <c r="B455" s="8" t="s">
        <v>6</v>
      </c>
      <c r="C455" s="3">
        <v>27.26</v>
      </c>
      <c r="D455" s="18"/>
      <c r="E455" s="3">
        <v>27.26</v>
      </c>
      <c r="F455" s="3">
        <v>27.26</v>
      </c>
      <c r="G455" s="3">
        <v>27.26</v>
      </c>
      <c r="H455" s="19"/>
      <c r="I455" s="20"/>
      <c r="J455" s="3">
        <v>27.26</v>
      </c>
      <c r="L455" s="4"/>
    </row>
    <row r="456" spans="1:12" x14ac:dyDescent="0.2">
      <c r="B456" s="5" t="s">
        <v>5</v>
      </c>
      <c r="C456" s="1">
        <v>50</v>
      </c>
      <c r="D456" s="18"/>
      <c r="E456" s="1">
        <v>50</v>
      </c>
      <c r="F456" s="1">
        <v>50</v>
      </c>
      <c r="G456" s="1">
        <v>50</v>
      </c>
      <c r="H456" s="19"/>
      <c r="I456" s="20"/>
      <c r="J456" s="1">
        <v>50</v>
      </c>
      <c r="L456" s="4"/>
    </row>
    <row r="457" spans="1:12" x14ac:dyDescent="0.2">
      <c r="B457" s="8" t="s">
        <v>6</v>
      </c>
      <c r="C457" s="3">
        <v>42.5</v>
      </c>
      <c r="D457" s="18"/>
      <c r="E457" s="3">
        <v>42.5</v>
      </c>
      <c r="F457" s="3">
        <v>42.5</v>
      </c>
      <c r="G457" s="3">
        <v>42.5</v>
      </c>
      <c r="H457" s="19"/>
      <c r="I457" s="20"/>
      <c r="J457" s="3">
        <v>42.5</v>
      </c>
      <c r="L457" s="4"/>
    </row>
    <row r="458" spans="1:12" x14ac:dyDescent="0.2">
      <c r="B458" s="9" t="s">
        <v>10</v>
      </c>
      <c r="C458" s="4">
        <f>C454-C456</f>
        <v>250</v>
      </c>
      <c r="D458" s="18"/>
      <c r="E458" s="4">
        <f>E454-E456</f>
        <v>250</v>
      </c>
      <c r="F458" s="4">
        <f>F454-F456</f>
        <v>250</v>
      </c>
      <c r="G458" s="4">
        <f>G454-G456</f>
        <v>250</v>
      </c>
      <c r="H458" s="19"/>
      <c r="I458" s="20"/>
      <c r="J458" s="4">
        <f>J454-J456</f>
        <v>250</v>
      </c>
      <c r="L458" s="4"/>
    </row>
    <row r="459" spans="1:12" x14ac:dyDescent="0.2">
      <c r="B459" s="2" t="s">
        <v>7</v>
      </c>
      <c r="C459" s="3">
        <v>23</v>
      </c>
      <c r="D459" s="18"/>
      <c r="E459" s="3">
        <v>23</v>
      </c>
      <c r="F459" s="3">
        <v>23</v>
      </c>
      <c r="G459" s="3">
        <v>23</v>
      </c>
      <c r="H459" s="19"/>
      <c r="I459" s="19"/>
      <c r="J459" s="3">
        <v>23</v>
      </c>
      <c r="L459" s="4"/>
    </row>
    <row r="460" spans="1:12" x14ac:dyDescent="0.2">
      <c r="B460" s="2"/>
      <c r="C460" s="14"/>
      <c r="D460" s="18"/>
      <c r="E460" s="1"/>
      <c r="F460" s="3"/>
      <c r="G460" s="1"/>
      <c r="H460" s="19"/>
      <c r="I460" s="20"/>
      <c r="L460" s="4"/>
    </row>
    <row r="461" spans="1:12" x14ac:dyDescent="0.2">
      <c r="B461" s="2" t="s">
        <v>9</v>
      </c>
      <c r="C461" s="16">
        <f>(C454*C455)*(-1)</f>
        <v>-8178.0000000000009</v>
      </c>
      <c r="D461" s="21"/>
      <c r="E461" s="16">
        <f>(E454*E455)*(-1)</f>
        <v>-8178.0000000000009</v>
      </c>
      <c r="F461" s="16">
        <f>(F454*F455)*(-1)</f>
        <v>-8178.0000000000009</v>
      </c>
      <c r="G461" s="16">
        <f>(G454*G455)*(-1)</f>
        <v>-8178.0000000000009</v>
      </c>
      <c r="H461" s="21"/>
      <c r="I461" s="21"/>
      <c r="J461" s="16">
        <f>(J454*J455)*(-1)</f>
        <v>-8178.0000000000009</v>
      </c>
      <c r="L461" s="4"/>
    </row>
    <row r="462" spans="1:12" x14ac:dyDescent="0.2">
      <c r="B462" s="2" t="s">
        <v>8</v>
      </c>
      <c r="C462" s="14">
        <f>C456*C457</f>
        <v>2125</v>
      </c>
      <c r="D462" s="22"/>
      <c r="E462" s="14">
        <f>E456*E457</f>
        <v>2125</v>
      </c>
      <c r="F462" s="14">
        <f>F456*F457</f>
        <v>2125</v>
      </c>
      <c r="G462" s="14">
        <f>G456*G457</f>
        <v>2125</v>
      </c>
      <c r="H462" s="22"/>
      <c r="I462" s="22"/>
      <c r="J462" s="14">
        <f>J456*J457</f>
        <v>2125</v>
      </c>
      <c r="L462" s="4"/>
    </row>
    <row r="463" spans="1:12" x14ac:dyDescent="0.2">
      <c r="B463" s="9" t="s">
        <v>12</v>
      </c>
      <c r="C463" s="14">
        <f>SUM(C461:C462)</f>
        <v>-6053.0000000000009</v>
      </c>
      <c r="D463" s="22"/>
      <c r="E463" s="14">
        <f>SUM(E461:E462)</f>
        <v>-6053.0000000000009</v>
      </c>
      <c r="F463" s="14">
        <f>SUM(F461:F462)</f>
        <v>-6053.0000000000009</v>
      </c>
      <c r="G463" s="14">
        <f>SUM(G461:G462)</f>
        <v>-6053.0000000000009</v>
      </c>
      <c r="H463" s="22"/>
      <c r="I463" s="22"/>
      <c r="J463" s="14">
        <f>SUM(J461:J462)</f>
        <v>-6053.0000000000009</v>
      </c>
      <c r="L463" s="4"/>
    </row>
    <row r="464" spans="1:12" x14ac:dyDescent="0.2">
      <c r="A464" s="10"/>
      <c r="B464" s="1" t="s">
        <v>13</v>
      </c>
      <c r="C464" s="16">
        <f>C458*C459</f>
        <v>5750</v>
      </c>
      <c r="D464" s="21"/>
      <c r="E464" s="16">
        <f>E458*E459</f>
        <v>5750</v>
      </c>
      <c r="F464" s="16">
        <f>F458*F459</f>
        <v>5750</v>
      </c>
      <c r="G464" s="16">
        <f>G458*G459</f>
        <v>5750</v>
      </c>
      <c r="H464" s="21"/>
      <c r="I464" s="21"/>
      <c r="J464" s="16">
        <f>J458*J459</f>
        <v>5750</v>
      </c>
    </row>
    <row r="465" spans="1:12" x14ac:dyDescent="0.2">
      <c r="A465" s="11"/>
      <c r="D465" s="18"/>
      <c r="E465" s="1"/>
      <c r="G465" s="1"/>
      <c r="H465" s="18"/>
      <c r="I465" s="18"/>
      <c r="J465" s="1"/>
    </row>
    <row r="466" spans="1:12" s="5" customFormat="1" x14ac:dyDescent="0.2">
      <c r="A466" s="10"/>
      <c r="B466" s="5" t="s">
        <v>11</v>
      </c>
      <c r="C466" s="15">
        <f>SUM(C463:C464)</f>
        <v>-303.00000000000091</v>
      </c>
      <c r="D466" s="31"/>
      <c r="E466" s="15">
        <f>SUM(E463:E464)</f>
        <v>-303.00000000000091</v>
      </c>
      <c r="F466" s="15">
        <f>SUM(F463:F464)</f>
        <v>-303.00000000000091</v>
      </c>
      <c r="G466" s="15">
        <f>SUM(G463:G464)</f>
        <v>-303.00000000000091</v>
      </c>
      <c r="H466" s="31"/>
      <c r="I466" s="31"/>
      <c r="J466" s="15">
        <f>SUM(J463:J464)</f>
        <v>-303.00000000000091</v>
      </c>
      <c r="K466" s="9"/>
    </row>
    <row r="467" spans="1:12" x14ac:dyDescent="0.2">
      <c r="A467" s="12"/>
      <c r="B467" s="5" t="s">
        <v>14</v>
      </c>
      <c r="C467" s="15">
        <f>C466*16</f>
        <v>-4848.0000000000146</v>
      </c>
      <c r="D467" s="31"/>
      <c r="E467" s="15">
        <f>E466*16</f>
        <v>-4848.0000000000146</v>
      </c>
      <c r="F467" s="15">
        <f>F466*16</f>
        <v>-4848.0000000000146</v>
      </c>
      <c r="G467" s="15">
        <f>G466*16</f>
        <v>-4848.0000000000146</v>
      </c>
      <c r="H467" s="31"/>
      <c r="I467" s="31"/>
      <c r="J467" s="15">
        <f>J466*16</f>
        <v>-4848.0000000000146</v>
      </c>
      <c r="K467" s="36">
        <f>SUM(C467:J467)</f>
        <v>-24240.000000000073</v>
      </c>
    </row>
    <row r="468" spans="1:12" ht="13.5" thickBot="1" x14ac:dyDescent="0.25">
      <c r="A468" s="12"/>
      <c r="B468" s="5"/>
      <c r="C468" s="15"/>
      <c r="E468" s="3"/>
      <c r="G468" s="3"/>
    </row>
    <row r="469" spans="1:12" ht="20.25" thickBot="1" x14ac:dyDescent="0.35">
      <c r="A469" s="60" t="s">
        <v>28</v>
      </c>
      <c r="B469" s="61"/>
      <c r="C469" s="61"/>
      <c r="D469" s="61"/>
      <c r="E469" s="61"/>
      <c r="F469" s="61"/>
      <c r="G469" s="61"/>
      <c r="H469" s="61"/>
      <c r="I469" s="61"/>
      <c r="J469" s="61"/>
      <c r="K469" s="62"/>
    </row>
    <row r="470" spans="1:12" x14ac:dyDescent="0.2">
      <c r="A470" s="13"/>
    </row>
    <row r="471" spans="1:12" s="5" customFormat="1" x14ac:dyDescent="0.2">
      <c r="A471" s="5" t="s">
        <v>0</v>
      </c>
      <c r="B471" s="6" t="s">
        <v>18</v>
      </c>
      <c r="C471" s="7">
        <v>37249</v>
      </c>
      <c r="D471" s="7">
        <v>37250</v>
      </c>
      <c r="E471" s="7">
        <v>37251</v>
      </c>
      <c r="F471" s="7">
        <v>37252</v>
      </c>
      <c r="G471" s="7">
        <v>37253</v>
      </c>
      <c r="H471" s="7">
        <v>37254</v>
      </c>
      <c r="I471" s="7">
        <v>37255</v>
      </c>
      <c r="J471" s="7">
        <v>37256</v>
      </c>
      <c r="K471" s="9"/>
      <c r="L471" s="9"/>
    </row>
    <row r="472" spans="1:12" x14ac:dyDescent="0.2">
      <c r="B472" s="5" t="s">
        <v>4</v>
      </c>
      <c r="C472" s="1">
        <v>50</v>
      </c>
      <c r="D472" s="1">
        <v>50</v>
      </c>
      <c r="E472" s="1">
        <v>50</v>
      </c>
      <c r="F472" s="1">
        <v>50</v>
      </c>
      <c r="G472" s="1">
        <v>50</v>
      </c>
      <c r="H472" s="25">
        <v>50</v>
      </c>
      <c r="I472" s="25">
        <v>50</v>
      </c>
      <c r="J472" s="1">
        <v>50</v>
      </c>
      <c r="L472" s="4"/>
    </row>
    <row r="473" spans="1:12" x14ac:dyDescent="0.2">
      <c r="B473" s="8" t="s">
        <v>6</v>
      </c>
      <c r="C473" s="35">
        <v>22</v>
      </c>
      <c r="D473" s="35">
        <v>22</v>
      </c>
      <c r="E473" s="35">
        <v>22</v>
      </c>
      <c r="F473" s="35">
        <v>22</v>
      </c>
      <c r="G473" s="35">
        <v>22</v>
      </c>
      <c r="H473" s="36">
        <v>22</v>
      </c>
      <c r="I473" s="36">
        <v>22</v>
      </c>
      <c r="J473" s="35">
        <v>22</v>
      </c>
      <c r="L473" s="4"/>
    </row>
    <row r="474" spans="1:12" x14ac:dyDescent="0.2">
      <c r="B474" s="5" t="s">
        <v>5</v>
      </c>
      <c r="C474" s="1">
        <v>150</v>
      </c>
      <c r="D474" s="1">
        <v>150</v>
      </c>
      <c r="E474" s="1">
        <v>150</v>
      </c>
      <c r="F474" s="1">
        <v>150</v>
      </c>
      <c r="G474" s="1">
        <v>150</v>
      </c>
      <c r="H474" s="25">
        <v>150</v>
      </c>
      <c r="I474" s="25">
        <v>150</v>
      </c>
      <c r="J474" s="1">
        <v>150</v>
      </c>
      <c r="L474" s="4"/>
    </row>
    <row r="475" spans="1:12" x14ac:dyDescent="0.2">
      <c r="B475" s="8" t="s">
        <v>6</v>
      </c>
      <c r="C475" s="35">
        <v>21.25</v>
      </c>
      <c r="D475" s="35">
        <v>21.25</v>
      </c>
      <c r="E475" s="35">
        <v>21.25</v>
      </c>
      <c r="F475" s="35">
        <v>21.25</v>
      </c>
      <c r="G475" s="35">
        <v>21.25</v>
      </c>
      <c r="H475" s="36">
        <v>21.25</v>
      </c>
      <c r="I475" s="36">
        <v>21.25</v>
      </c>
      <c r="J475" s="35">
        <v>21.25</v>
      </c>
      <c r="L475" s="4"/>
    </row>
    <row r="476" spans="1:12" x14ac:dyDescent="0.2">
      <c r="B476" s="9" t="s">
        <v>10</v>
      </c>
      <c r="C476" s="4">
        <f t="shared" ref="C476:J476" si="56">C472-C474</f>
        <v>-100</v>
      </c>
      <c r="D476" s="4">
        <f t="shared" si="56"/>
        <v>-100</v>
      </c>
      <c r="E476" s="4">
        <f t="shared" si="56"/>
        <v>-100</v>
      </c>
      <c r="F476" s="4">
        <f t="shared" si="56"/>
        <v>-100</v>
      </c>
      <c r="G476" s="4">
        <f t="shared" si="56"/>
        <v>-100</v>
      </c>
      <c r="H476" s="26">
        <f t="shared" si="56"/>
        <v>-100</v>
      </c>
      <c r="I476" s="26">
        <f t="shared" si="56"/>
        <v>-100</v>
      </c>
      <c r="J476" s="4">
        <f t="shared" si="56"/>
        <v>-100</v>
      </c>
      <c r="L476" s="4"/>
    </row>
    <row r="477" spans="1:12" x14ac:dyDescent="0.2">
      <c r="B477" s="2" t="s">
        <v>7</v>
      </c>
      <c r="C477" s="36">
        <v>20</v>
      </c>
      <c r="D477" s="36">
        <v>20</v>
      </c>
      <c r="E477" s="36">
        <v>20</v>
      </c>
      <c r="F477" s="36">
        <v>20</v>
      </c>
      <c r="G477" s="36">
        <v>20</v>
      </c>
      <c r="H477" s="36">
        <v>20</v>
      </c>
      <c r="I477" s="36">
        <v>20</v>
      </c>
      <c r="J477" s="36">
        <v>20</v>
      </c>
      <c r="L477" s="4"/>
    </row>
    <row r="478" spans="1:12" x14ac:dyDescent="0.2">
      <c r="B478" s="2"/>
      <c r="C478" s="14"/>
      <c r="E478" s="1"/>
      <c r="G478" s="1"/>
      <c r="H478" s="25"/>
      <c r="I478" s="25"/>
      <c r="J478" s="1"/>
      <c r="L478" s="4"/>
    </row>
    <row r="479" spans="1:12" x14ac:dyDescent="0.2">
      <c r="B479" s="2" t="s">
        <v>9</v>
      </c>
      <c r="C479" s="16">
        <f t="shared" ref="C479:J479" si="57">(C472*C473)*(-1)</f>
        <v>-1100</v>
      </c>
      <c r="D479" s="16">
        <f t="shared" si="57"/>
        <v>-1100</v>
      </c>
      <c r="E479" s="16">
        <f t="shared" si="57"/>
        <v>-1100</v>
      </c>
      <c r="F479" s="16">
        <f t="shared" si="57"/>
        <v>-1100</v>
      </c>
      <c r="G479" s="16">
        <f t="shared" si="57"/>
        <v>-1100</v>
      </c>
      <c r="H479" s="27">
        <f t="shared" si="57"/>
        <v>-1100</v>
      </c>
      <c r="I479" s="27">
        <f t="shared" si="57"/>
        <v>-1100</v>
      </c>
      <c r="J479" s="16">
        <f t="shared" si="57"/>
        <v>-1100</v>
      </c>
      <c r="L479" s="4"/>
    </row>
    <row r="480" spans="1:12" x14ac:dyDescent="0.2">
      <c r="B480" s="2" t="s">
        <v>8</v>
      </c>
      <c r="C480" s="14">
        <f t="shared" ref="C480:J480" si="58">C474*C475</f>
        <v>3187.5</v>
      </c>
      <c r="D480" s="14">
        <f t="shared" si="58"/>
        <v>3187.5</v>
      </c>
      <c r="E480" s="14">
        <f t="shared" si="58"/>
        <v>3187.5</v>
      </c>
      <c r="F480" s="14">
        <f t="shared" si="58"/>
        <v>3187.5</v>
      </c>
      <c r="G480" s="14">
        <f t="shared" si="58"/>
        <v>3187.5</v>
      </c>
      <c r="H480" s="28">
        <f t="shared" si="58"/>
        <v>3187.5</v>
      </c>
      <c r="I480" s="28">
        <f t="shared" si="58"/>
        <v>3187.5</v>
      </c>
      <c r="J480" s="14">
        <f t="shared" si="58"/>
        <v>3187.5</v>
      </c>
      <c r="L480" s="4"/>
    </row>
    <row r="481" spans="1:12" x14ac:dyDescent="0.2">
      <c r="B481" s="9" t="s">
        <v>12</v>
      </c>
      <c r="C481" s="14">
        <f t="shared" ref="C481:J481" si="59">SUM(C479:C480)</f>
        <v>2087.5</v>
      </c>
      <c r="D481" s="14">
        <f t="shared" si="59"/>
        <v>2087.5</v>
      </c>
      <c r="E481" s="14">
        <f t="shared" si="59"/>
        <v>2087.5</v>
      </c>
      <c r="F481" s="14">
        <f t="shared" si="59"/>
        <v>2087.5</v>
      </c>
      <c r="G481" s="14">
        <f t="shared" si="59"/>
        <v>2087.5</v>
      </c>
      <c r="H481" s="28">
        <f t="shared" si="59"/>
        <v>2087.5</v>
      </c>
      <c r="I481" s="28">
        <f t="shared" si="59"/>
        <v>2087.5</v>
      </c>
      <c r="J481" s="14">
        <f t="shared" si="59"/>
        <v>2087.5</v>
      </c>
      <c r="L481" s="4"/>
    </row>
    <row r="482" spans="1:12" x14ac:dyDescent="0.2">
      <c r="A482" s="10"/>
      <c r="B482" s="1" t="s">
        <v>13</v>
      </c>
      <c r="C482" s="16">
        <f t="shared" ref="C482:J482" si="60">C476*C477</f>
        <v>-2000</v>
      </c>
      <c r="D482" s="16">
        <f t="shared" si="60"/>
        <v>-2000</v>
      </c>
      <c r="E482" s="16">
        <f t="shared" si="60"/>
        <v>-2000</v>
      </c>
      <c r="F482" s="16">
        <f t="shared" si="60"/>
        <v>-2000</v>
      </c>
      <c r="G482" s="16">
        <f t="shared" si="60"/>
        <v>-2000</v>
      </c>
      <c r="H482" s="27">
        <f t="shared" si="60"/>
        <v>-2000</v>
      </c>
      <c r="I482" s="27">
        <f t="shared" si="60"/>
        <v>-2000</v>
      </c>
      <c r="J482" s="16">
        <f t="shared" si="60"/>
        <v>-2000</v>
      </c>
    </row>
    <row r="483" spans="1:12" x14ac:dyDescent="0.2">
      <c r="A483" s="11"/>
      <c r="E483" s="1"/>
      <c r="G483" s="1"/>
      <c r="H483" s="25"/>
      <c r="I483" s="25"/>
      <c r="J483" s="1"/>
    </row>
    <row r="484" spans="1:12" s="5" customFormat="1" x14ac:dyDescent="0.2">
      <c r="A484" s="10"/>
      <c r="B484" s="5" t="s">
        <v>11</v>
      </c>
      <c r="C484" s="15">
        <f t="shared" ref="C484:J484" si="61">SUM(C481:C482)</f>
        <v>87.5</v>
      </c>
      <c r="D484" s="15">
        <f t="shared" si="61"/>
        <v>87.5</v>
      </c>
      <c r="E484" s="15">
        <f t="shared" si="61"/>
        <v>87.5</v>
      </c>
      <c r="F484" s="15">
        <f t="shared" si="61"/>
        <v>87.5</v>
      </c>
      <c r="G484" s="15">
        <f t="shared" si="61"/>
        <v>87.5</v>
      </c>
      <c r="H484" s="29">
        <f t="shared" si="61"/>
        <v>87.5</v>
      </c>
      <c r="I484" s="29">
        <f t="shared" si="61"/>
        <v>87.5</v>
      </c>
      <c r="J484" s="15">
        <f t="shared" si="61"/>
        <v>87.5</v>
      </c>
      <c r="K484" s="9"/>
    </row>
    <row r="485" spans="1:12" x14ac:dyDescent="0.2">
      <c r="A485" s="12"/>
      <c r="B485" s="38" t="s">
        <v>31</v>
      </c>
      <c r="C485" s="15">
        <f t="shared" ref="C485:J485" si="62">C484*8</f>
        <v>700</v>
      </c>
      <c r="D485" s="15">
        <f t="shared" si="62"/>
        <v>700</v>
      </c>
      <c r="E485" s="15">
        <f t="shared" si="62"/>
        <v>700</v>
      </c>
      <c r="F485" s="15">
        <f t="shared" si="62"/>
        <v>700</v>
      </c>
      <c r="G485" s="15">
        <f t="shared" si="62"/>
        <v>700</v>
      </c>
      <c r="H485" s="29">
        <f t="shared" si="62"/>
        <v>700</v>
      </c>
      <c r="I485" s="29">
        <f t="shared" si="62"/>
        <v>700</v>
      </c>
      <c r="J485" s="15">
        <f t="shared" si="62"/>
        <v>700</v>
      </c>
      <c r="K485" s="35">
        <f>SUM(C485:J485)</f>
        <v>5600</v>
      </c>
    </row>
    <row r="486" spans="1:12" x14ac:dyDescent="0.2">
      <c r="A486" s="11"/>
      <c r="H486" s="26"/>
      <c r="I486" s="26"/>
    </row>
    <row r="487" spans="1:12" x14ac:dyDescent="0.2">
      <c r="H487" s="26"/>
      <c r="I487" s="26"/>
    </row>
    <row r="488" spans="1:12" s="5" customFormat="1" x14ac:dyDescent="0.2">
      <c r="A488" s="5" t="s">
        <v>2</v>
      </c>
      <c r="B488" s="6" t="s">
        <v>18</v>
      </c>
      <c r="C488" s="7">
        <v>37249</v>
      </c>
      <c r="D488" s="7">
        <v>37250</v>
      </c>
      <c r="E488" s="7">
        <v>37251</v>
      </c>
      <c r="F488" s="7">
        <v>37252</v>
      </c>
      <c r="G488" s="7">
        <v>37253</v>
      </c>
      <c r="H488" s="30">
        <v>37254</v>
      </c>
      <c r="I488" s="30">
        <v>37255</v>
      </c>
      <c r="J488" s="7">
        <v>37256</v>
      </c>
      <c r="K488" s="9"/>
      <c r="L488" s="9"/>
    </row>
    <row r="489" spans="1:12" x14ac:dyDescent="0.2">
      <c r="B489" s="5" t="s">
        <v>4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25">
        <v>0</v>
      </c>
      <c r="I489" s="25">
        <v>0</v>
      </c>
      <c r="J489" s="1">
        <v>0</v>
      </c>
      <c r="L489" s="4"/>
    </row>
    <row r="490" spans="1:12" x14ac:dyDescent="0.2">
      <c r="B490" s="8" t="s">
        <v>6</v>
      </c>
      <c r="C490" s="35">
        <v>0</v>
      </c>
      <c r="D490" s="35">
        <v>0</v>
      </c>
      <c r="E490" s="35">
        <v>0</v>
      </c>
      <c r="F490" s="35">
        <v>0</v>
      </c>
      <c r="G490" s="35">
        <v>0</v>
      </c>
      <c r="H490" s="36">
        <v>0</v>
      </c>
      <c r="I490" s="36">
        <v>0</v>
      </c>
      <c r="J490" s="35">
        <v>0</v>
      </c>
      <c r="L490" s="4"/>
    </row>
    <row r="491" spans="1:12" x14ac:dyDescent="0.2">
      <c r="B491" s="5" t="s">
        <v>5</v>
      </c>
      <c r="C491" s="1">
        <v>200</v>
      </c>
      <c r="D491" s="1">
        <v>200</v>
      </c>
      <c r="E491" s="1">
        <v>200</v>
      </c>
      <c r="F491" s="1">
        <v>200</v>
      </c>
      <c r="G491" s="1">
        <v>200</v>
      </c>
      <c r="H491" s="25">
        <v>200</v>
      </c>
      <c r="I491" s="25">
        <v>200</v>
      </c>
      <c r="J491" s="1">
        <v>200</v>
      </c>
      <c r="L491" s="4"/>
    </row>
    <row r="492" spans="1:12" x14ac:dyDescent="0.2">
      <c r="B492" s="8" t="s">
        <v>6</v>
      </c>
      <c r="C492" s="35">
        <v>20.8</v>
      </c>
      <c r="D492" s="35">
        <v>20.8</v>
      </c>
      <c r="E492" s="35">
        <v>20.8</v>
      </c>
      <c r="F492" s="35">
        <v>20.8</v>
      </c>
      <c r="G492" s="35">
        <v>20.8</v>
      </c>
      <c r="H492" s="36">
        <v>20.8</v>
      </c>
      <c r="I492" s="36">
        <v>20.8</v>
      </c>
      <c r="J492" s="35">
        <v>20.8</v>
      </c>
      <c r="L492" s="4"/>
    </row>
    <row r="493" spans="1:12" x14ac:dyDescent="0.2">
      <c r="B493" s="9" t="s">
        <v>10</v>
      </c>
      <c r="C493" s="4">
        <f t="shared" ref="C493:J493" si="63">C489-C491</f>
        <v>-200</v>
      </c>
      <c r="D493" s="4">
        <f t="shared" si="63"/>
        <v>-200</v>
      </c>
      <c r="E493" s="4">
        <f t="shared" si="63"/>
        <v>-200</v>
      </c>
      <c r="F493" s="4">
        <f t="shared" si="63"/>
        <v>-200</v>
      </c>
      <c r="G493" s="4">
        <f t="shared" si="63"/>
        <v>-200</v>
      </c>
      <c r="H493" s="26">
        <f t="shared" si="63"/>
        <v>-200</v>
      </c>
      <c r="I493" s="26">
        <f t="shared" si="63"/>
        <v>-200</v>
      </c>
      <c r="J493" s="4">
        <f t="shared" si="63"/>
        <v>-200</v>
      </c>
      <c r="L493" s="4"/>
    </row>
    <row r="494" spans="1:12" x14ac:dyDescent="0.2">
      <c r="B494" s="2" t="s">
        <v>7</v>
      </c>
      <c r="C494" s="36">
        <v>20</v>
      </c>
      <c r="D494" s="36">
        <v>20</v>
      </c>
      <c r="E494" s="36">
        <v>20</v>
      </c>
      <c r="F494" s="36">
        <v>20</v>
      </c>
      <c r="G494" s="36">
        <v>20</v>
      </c>
      <c r="H494" s="36">
        <v>20</v>
      </c>
      <c r="I494" s="36">
        <v>20</v>
      </c>
      <c r="J494" s="36">
        <v>20</v>
      </c>
      <c r="L494" s="4"/>
    </row>
    <row r="495" spans="1:12" x14ac:dyDescent="0.2">
      <c r="B495" s="2"/>
      <c r="C495" s="14"/>
      <c r="E495" s="1"/>
      <c r="F495" s="35"/>
      <c r="G495" s="1"/>
      <c r="H495" s="36"/>
      <c r="I495" s="26"/>
      <c r="L495" s="4"/>
    </row>
    <row r="496" spans="1:12" x14ac:dyDescent="0.2">
      <c r="B496" s="2" t="s">
        <v>9</v>
      </c>
      <c r="C496" s="16">
        <f t="shared" ref="C496:J496" si="64">(C489*C490)*(-1)</f>
        <v>0</v>
      </c>
      <c r="D496" s="16">
        <f t="shared" si="64"/>
        <v>0</v>
      </c>
      <c r="E496" s="16">
        <f t="shared" si="64"/>
        <v>0</v>
      </c>
      <c r="F496" s="16">
        <f t="shared" si="64"/>
        <v>0</v>
      </c>
      <c r="G496" s="16">
        <f t="shared" si="64"/>
        <v>0</v>
      </c>
      <c r="H496" s="27">
        <f t="shared" si="64"/>
        <v>0</v>
      </c>
      <c r="I496" s="27">
        <f t="shared" si="64"/>
        <v>0</v>
      </c>
      <c r="J496" s="16">
        <f t="shared" si="64"/>
        <v>0</v>
      </c>
      <c r="L496" s="4"/>
    </row>
    <row r="497" spans="1:12" x14ac:dyDescent="0.2">
      <c r="B497" s="2" t="s">
        <v>8</v>
      </c>
      <c r="C497" s="14">
        <f t="shared" ref="C497:J497" si="65">C491*C492</f>
        <v>4160</v>
      </c>
      <c r="D497" s="14">
        <f t="shared" si="65"/>
        <v>4160</v>
      </c>
      <c r="E497" s="14">
        <f t="shared" si="65"/>
        <v>4160</v>
      </c>
      <c r="F497" s="14">
        <f t="shared" si="65"/>
        <v>4160</v>
      </c>
      <c r="G497" s="14">
        <f t="shared" si="65"/>
        <v>4160</v>
      </c>
      <c r="H497" s="28">
        <f t="shared" si="65"/>
        <v>4160</v>
      </c>
      <c r="I497" s="28">
        <f t="shared" si="65"/>
        <v>4160</v>
      </c>
      <c r="J497" s="14">
        <f t="shared" si="65"/>
        <v>4160</v>
      </c>
      <c r="L497" s="4"/>
    </row>
    <row r="498" spans="1:12" x14ac:dyDescent="0.2">
      <c r="B498" s="9" t="s">
        <v>12</v>
      </c>
      <c r="C498" s="14">
        <f t="shared" ref="C498:J498" si="66">SUM(C496:C497)</f>
        <v>4160</v>
      </c>
      <c r="D498" s="14">
        <f t="shared" si="66"/>
        <v>4160</v>
      </c>
      <c r="E498" s="14">
        <f t="shared" si="66"/>
        <v>4160</v>
      </c>
      <c r="F498" s="14">
        <f t="shared" si="66"/>
        <v>4160</v>
      </c>
      <c r="G498" s="14">
        <f t="shared" si="66"/>
        <v>4160</v>
      </c>
      <c r="H498" s="28">
        <f t="shared" si="66"/>
        <v>4160</v>
      </c>
      <c r="I498" s="28">
        <f t="shared" si="66"/>
        <v>4160</v>
      </c>
      <c r="J498" s="14">
        <f t="shared" si="66"/>
        <v>4160</v>
      </c>
      <c r="L498" s="4"/>
    </row>
    <row r="499" spans="1:12" x14ac:dyDescent="0.2">
      <c r="A499" s="10"/>
      <c r="B499" s="1" t="s">
        <v>13</v>
      </c>
      <c r="C499" s="16">
        <f t="shared" ref="C499:J499" si="67">C493*C494</f>
        <v>-4000</v>
      </c>
      <c r="D499" s="16">
        <f t="shared" si="67"/>
        <v>-4000</v>
      </c>
      <c r="E499" s="16">
        <f t="shared" si="67"/>
        <v>-4000</v>
      </c>
      <c r="F499" s="16">
        <f t="shared" si="67"/>
        <v>-4000</v>
      </c>
      <c r="G499" s="16">
        <f t="shared" si="67"/>
        <v>-4000</v>
      </c>
      <c r="H499" s="27">
        <f t="shared" si="67"/>
        <v>-4000</v>
      </c>
      <c r="I499" s="27">
        <f t="shared" si="67"/>
        <v>-4000</v>
      </c>
      <c r="J499" s="16">
        <f t="shared" si="67"/>
        <v>-4000</v>
      </c>
    </row>
    <row r="500" spans="1:12" x14ac:dyDescent="0.2">
      <c r="A500" s="11"/>
    </row>
    <row r="501" spans="1:12" s="5" customFormat="1" x14ac:dyDescent="0.2">
      <c r="A501" s="10"/>
      <c r="B501" s="5" t="s">
        <v>11</v>
      </c>
      <c r="C501" s="23">
        <f t="shared" ref="C501:J501" si="68">SUM(C498:C499)</f>
        <v>160</v>
      </c>
      <c r="D501" s="23">
        <f t="shared" si="68"/>
        <v>160</v>
      </c>
      <c r="E501" s="23">
        <f t="shared" si="68"/>
        <v>160</v>
      </c>
      <c r="F501" s="23">
        <f t="shared" si="68"/>
        <v>160</v>
      </c>
      <c r="G501" s="23">
        <f t="shared" si="68"/>
        <v>160</v>
      </c>
      <c r="H501" s="23">
        <f t="shared" si="68"/>
        <v>160</v>
      </c>
      <c r="I501" s="23">
        <f t="shared" si="68"/>
        <v>160</v>
      </c>
      <c r="J501" s="23">
        <f t="shared" si="68"/>
        <v>160</v>
      </c>
      <c r="K501" s="9"/>
    </row>
    <row r="502" spans="1:12" x14ac:dyDescent="0.2">
      <c r="A502" s="12"/>
      <c r="B502" s="38" t="s">
        <v>31</v>
      </c>
      <c r="C502" s="23">
        <f t="shared" ref="C502:J502" si="69">C501*8</f>
        <v>1280</v>
      </c>
      <c r="D502" s="23">
        <f t="shared" si="69"/>
        <v>1280</v>
      </c>
      <c r="E502" s="23">
        <f t="shared" si="69"/>
        <v>1280</v>
      </c>
      <c r="F502" s="23">
        <f t="shared" si="69"/>
        <v>1280</v>
      </c>
      <c r="G502" s="23">
        <f t="shared" si="69"/>
        <v>1280</v>
      </c>
      <c r="H502" s="23">
        <f t="shared" si="69"/>
        <v>1280</v>
      </c>
      <c r="I502" s="23">
        <f t="shared" si="69"/>
        <v>1280</v>
      </c>
      <c r="J502" s="23">
        <f t="shared" si="69"/>
        <v>1280</v>
      </c>
      <c r="K502" s="35">
        <f>SUM(C502:J502)</f>
        <v>10240</v>
      </c>
    </row>
    <row r="505" spans="1:12" x14ac:dyDescent="0.2">
      <c r="A505" s="5" t="s">
        <v>15</v>
      </c>
      <c r="B505" s="6" t="s">
        <v>19</v>
      </c>
      <c r="C505" s="7">
        <v>37249</v>
      </c>
      <c r="D505" s="7">
        <v>37250</v>
      </c>
      <c r="E505" s="7">
        <v>37251</v>
      </c>
      <c r="F505" s="7">
        <v>37252</v>
      </c>
      <c r="G505" s="7">
        <v>37253</v>
      </c>
      <c r="H505" s="7">
        <v>37254</v>
      </c>
      <c r="I505" s="7">
        <v>37255</v>
      </c>
      <c r="J505" s="7">
        <v>37256</v>
      </c>
      <c r="K505" s="9"/>
    </row>
    <row r="506" spans="1:12" x14ac:dyDescent="0.2">
      <c r="B506" s="5" t="s">
        <v>4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</row>
    <row r="507" spans="1:12" x14ac:dyDescent="0.2">
      <c r="B507" s="8" t="s">
        <v>6</v>
      </c>
      <c r="C507" s="35">
        <v>22</v>
      </c>
      <c r="D507" s="35">
        <v>22</v>
      </c>
      <c r="E507" s="35">
        <v>22</v>
      </c>
      <c r="F507" s="35">
        <v>22</v>
      </c>
      <c r="G507" s="35">
        <v>22</v>
      </c>
      <c r="H507" s="35">
        <v>22</v>
      </c>
      <c r="I507" s="35">
        <v>22</v>
      </c>
      <c r="J507" s="35">
        <v>22</v>
      </c>
    </row>
    <row r="508" spans="1:12" x14ac:dyDescent="0.2">
      <c r="B508" s="5" t="s">
        <v>5</v>
      </c>
      <c r="C508" s="1">
        <v>50</v>
      </c>
      <c r="D508" s="1">
        <v>50</v>
      </c>
      <c r="E508" s="1">
        <v>50</v>
      </c>
      <c r="F508" s="1">
        <v>50</v>
      </c>
      <c r="G508" s="1">
        <v>50</v>
      </c>
      <c r="H508" s="1">
        <v>50</v>
      </c>
      <c r="I508" s="1">
        <v>50</v>
      </c>
      <c r="J508" s="1">
        <v>50</v>
      </c>
    </row>
    <row r="509" spans="1:12" x14ac:dyDescent="0.2">
      <c r="B509" s="8" t="s">
        <v>6</v>
      </c>
      <c r="C509" s="35">
        <v>22.25</v>
      </c>
      <c r="D509" s="35">
        <v>22.25</v>
      </c>
      <c r="E509" s="35">
        <v>22.25</v>
      </c>
      <c r="F509" s="35">
        <v>22.25</v>
      </c>
      <c r="G509" s="35">
        <v>22.25</v>
      </c>
      <c r="H509" s="35">
        <v>22.25</v>
      </c>
      <c r="I509" s="35">
        <v>22.25</v>
      </c>
      <c r="J509" s="35">
        <v>22.25</v>
      </c>
    </row>
    <row r="510" spans="1:12" x14ac:dyDescent="0.2">
      <c r="B510" s="9" t="s">
        <v>10</v>
      </c>
      <c r="C510" s="4">
        <f t="shared" ref="C510:J510" si="70">C506-C508</f>
        <v>-50</v>
      </c>
      <c r="D510" s="4">
        <f t="shared" si="70"/>
        <v>-50</v>
      </c>
      <c r="E510" s="4">
        <f t="shared" si="70"/>
        <v>-50</v>
      </c>
      <c r="F510" s="4">
        <f t="shared" si="70"/>
        <v>-50</v>
      </c>
      <c r="G510" s="4">
        <f t="shared" si="70"/>
        <v>-50</v>
      </c>
      <c r="H510" s="4">
        <f t="shared" si="70"/>
        <v>-50</v>
      </c>
      <c r="I510" s="4">
        <f t="shared" si="70"/>
        <v>-50</v>
      </c>
      <c r="J510" s="4">
        <f t="shared" si="70"/>
        <v>-50</v>
      </c>
    </row>
    <row r="511" spans="1:12" x14ac:dyDescent="0.2">
      <c r="B511" s="2" t="s">
        <v>7</v>
      </c>
      <c r="C511" s="36">
        <v>18</v>
      </c>
      <c r="D511" s="36">
        <v>18</v>
      </c>
      <c r="E511" s="36">
        <v>18</v>
      </c>
      <c r="F511" s="36">
        <v>18</v>
      </c>
      <c r="G511" s="36">
        <v>18</v>
      </c>
      <c r="H511" s="36">
        <v>18</v>
      </c>
      <c r="I511" s="36">
        <v>18</v>
      </c>
      <c r="J511" s="36">
        <v>18</v>
      </c>
    </row>
    <row r="512" spans="1:12" x14ac:dyDescent="0.2">
      <c r="B512" s="2"/>
      <c r="C512" s="14"/>
      <c r="E512" s="1"/>
      <c r="G512" s="1"/>
      <c r="H512" s="25"/>
      <c r="I512" s="25"/>
      <c r="J512" s="1"/>
    </row>
    <row r="513" spans="1:12" x14ac:dyDescent="0.2">
      <c r="B513" s="2" t="s">
        <v>9</v>
      </c>
      <c r="C513" s="16">
        <f t="shared" ref="C513:J513" si="71">(C506*C507)*(-1)</f>
        <v>0</v>
      </c>
      <c r="D513" s="16">
        <f t="shared" si="71"/>
        <v>0</v>
      </c>
      <c r="E513" s="16">
        <f t="shared" si="71"/>
        <v>0</v>
      </c>
      <c r="F513" s="16">
        <f t="shared" si="71"/>
        <v>0</v>
      </c>
      <c r="G513" s="16">
        <f t="shared" si="71"/>
        <v>0</v>
      </c>
      <c r="H513" s="27">
        <f t="shared" si="71"/>
        <v>0</v>
      </c>
      <c r="I513" s="27">
        <f t="shared" si="71"/>
        <v>0</v>
      </c>
      <c r="J513" s="16">
        <f t="shared" si="71"/>
        <v>0</v>
      </c>
    </row>
    <row r="514" spans="1:12" x14ac:dyDescent="0.2">
      <c r="B514" s="2" t="s">
        <v>8</v>
      </c>
      <c r="C514" s="14">
        <f t="shared" ref="C514:J514" si="72">C508*C509</f>
        <v>1112.5</v>
      </c>
      <c r="D514" s="14">
        <f t="shared" si="72"/>
        <v>1112.5</v>
      </c>
      <c r="E514" s="14">
        <f t="shared" si="72"/>
        <v>1112.5</v>
      </c>
      <c r="F514" s="14">
        <f t="shared" si="72"/>
        <v>1112.5</v>
      </c>
      <c r="G514" s="14">
        <f t="shared" si="72"/>
        <v>1112.5</v>
      </c>
      <c r="H514" s="28">
        <f t="shared" si="72"/>
        <v>1112.5</v>
      </c>
      <c r="I514" s="28">
        <f t="shared" si="72"/>
        <v>1112.5</v>
      </c>
      <c r="J514" s="14">
        <f t="shared" si="72"/>
        <v>1112.5</v>
      </c>
    </row>
    <row r="515" spans="1:12" x14ac:dyDescent="0.2">
      <c r="B515" s="9" t="s">
        <v>12</v>
      </c>
      <c r="C515" s="14">
        <f t="shared" ref="C515:J515" si="73">SUM(C513:C514)</f>
        <v>1112.5</v>
      </c>
      <c r="D515" s="14">
        <f t="shared" si="73"/>
        <v>1112.5</v>
      </c>
      <c r="E515" s="14">
        <f t="shared" si="73"/>
        <v>1112.5</v>
      </c>
      <c r="F515" s="14">
        <f t="shared" si="73"/>
        <v>1112.5</v>
      </c>
      <c r="G515" s="14">
        <f t="shared" si="73"/>
        <v>1112.5</v>
      </c>
      <c r="H515" s="28">
        <f t="shared" si="73"/>
        <v>1112.5</v>
      </c>
      <c r="I515" s="28">
        <f t="shared" si="73"/>
        <v>1112.5</v>
      </c>
      <c r="J515" s="14">
        <f t="shared" si="73"/>
        <v>1112.5</v>
      </c>
    </row>
    <row r="516" spans="1:12" x14ac:dyDescent="0.2">
      <c r="A516" s="10"/>
      <c r="B516" s="1" t="s">
        <v>13</v>
      </c>
      <c r="C516" s="16">
        <f t="shared" ref="C516:J516" si="74">C510*C511</f>
        <v>-900</v>
      </c>
      <c r="D516" s="16">
        <f t="shared" si="74"/>
        <v>-900</v>
      </c>
      <c r="E516" s="16">
        <f t="shared" si="74"/>
        <v>-900</v>
      </c>
      <c r="F516" s="16">
        <f t="shared" si="74"/>
        <v>-900</v>
      </c>
      <c r="G516" s="16">
        <f t="shared" si="74"/>
        <v>-900</v>
      </c>
      <c r="H516" s="27">
        <f t="shared" si="74"/>
        <v>-900</v>
      </c>
      <c r="I516" s="27">
        <f t="shared" si="74"/>
        <v>-900</v>
      </c>
      <c r="J516" s="16">
        <f t="shared" si="74"/>
        <v>-900</v>
      </c>
    </row>
    <row r="517" spans="1:12" x14ac:dyDescent="0.2">
      <c r="A517" s="11"/>
      <c r="E517" s="1"/>
      <c r="G517" s="1"/>
      <c r="H517" s="1"/>
      <c r="I517" s="1"/>
      <c r="J517" s="1"/>
    </row>
    <row r="518" spans="1:12" x14ac:dyDescent="0.2">
      <c r="A518" s="10"/>
      <c r="B518" s="5" t="s">
        <v>11</v>
      </c>
      <c r="C518" s="15">
        <f t="shared" ref="C518:J518" si="75">SUM(C515:C516)</f>
        <v>212.5</v>
      </c>
      <c r="D518" s="15">
        <f t="shared" si="75"/>
        <v>212.5</v>
      </c>
      <c r="E518" s="15">
        <f t="shared" si="75"/>
        <v>212.5</v>
      </c>
      <c r="F518" s="15">
        <f t="shared" si="75"/>
        <v>212.5</v>
      </c>
      <c r="G518" s="15">
        <f t="shared" si="75"/>
        <v>212.5</v>
      </c>
      <c r="H518" s="15">
        <f t="shared" si="75"/>
        <v>212.5</v>
      </c>
      <c r="I518" s="15">
        <f t="shared" si="75"/>
        <v>212.5</v>
      </c>
      <c r="J518" s="15">
        <f t="shared" si="75"/>
        <v>212.5</v>
      </c>
      <c r="K518" s="9"/>
    </row>
    <row r="519" spans="1:12" x14ac:dyDescent="0.2">
      <c r="A519" s="12"/>
      <c r="B519" s="38" t="s">
        <v>31</v>
      </c>
      <c r="C519" s="15">
        <f t="shared" ref="C519:J519" si="76">C518*8</f>
        <v>1700</v>
      </c>
      <c r="D519" s="15">
        <f t="shared" si="76"/>
        <v>1700</v>
      </c>
      <c r="E519" s="15">
        <f t="shared" si="76"/>
        <v>1700</v>
      </c>
      <c r="F519" s="15">
        <f t="shared" si="76"/>
        <v>1700</v>
      </c>
      <c r="G519" s="15">
        <f t="shared" si="76"/>
        <v>1700</v>
      </c>
      <c r="H519" s="15">
        <f t="shared" si="76"/>
        <v>1700</v>
      </c>
      <c r="I519" s="15">
        <f t="shared" si="76"/>
        <v>1700</v>
      </c>
      <c r="J519" s="15">
        <f t="shared" si="76"/>
        <v>1700</v>
      </c>
      <c r="K519" s="35">
        <f>SUM(C519:J519)</f>
        <v>13600</v>
      </c>
    </row>
    <row r="522" spans="1:12" s="5" customFormat="1" x14ac:dyDescent="0.2">
      <c r="A522" s="5" t="s">
        <v>3</v>
      </c>
      <c r="B522" s="17" t="s">
        <v>27</v>
      </c>
      <c r="C522" s="7">
        <v>37249</v>
      </c>
      <c r="D522" s="7">
        <v>37250</v>
      </c>
      <c r="E522" s="7">
        <v>37251</v>
      </c>
      <c r="F522" s="7">
        <v>37252</v>
      </c>
      <c r="G522" s="7">
        <v>37253</v>
      </c>
      <c r="H522" s="7">
        <v>37254</v>
      </c>
      <c r="I522" s="7">
        <v>37255</v>
      </c>
      <c r="J522" s="7">
        <v>37256</v>
      </c>
      <c r="K522" s="9"/>
      <c r="L522" s="9"/>
    </row>
    <row r="523" spans="1:12" x14ac:dyDescent="0.2">
      <c r="B523" s="5" t="s">
        <v>4</v>
      </c>
      <c r="C523" s="1">
        <v>425</v>
      </c>
      <c r="D523" s="1">
        <v>425</v>
      </c>
      <c r="E523" s="1">
        <v>425</v>
      </c>
      <c r="F523" s="1">
        <v>425</v>
      </c>
      <c r="G523" s="1">
        <v>425</v>
      </c>
      <c r="H523" s="1">
        <v>425</v>
      </c>
      <c r="I523" s="1">
        <v>425</v>
      </c>
      <c r="J523" s="1">
        <v>425</v>
      </c>
      <c r="L523" s="4"/>
    </row>
    <row r="524" spans="1:12" x14ac:dyDescent="0.2">
      <c r="B524" s="8" t="s">
        <v>6</v>
      </c>
      <c r="C524" s="35">
        <v>39.880000000000003</v>
      </c>
      <c r="D524" s="35">
        <v>39.880000000000003</v>
      </c>
      <c r="E524" s="35">
        <v>39.880000000000003</v>
      </c>
      <c r="F524" s="35">
        <v>39.880000000000003</v>
      </c>
      <c r="G524" s="35">
        <v>39.880000000000003</v>
      </c>
      <c r="H524" s="35">
        <v>39.880000000000003</v>
      </c>
      <c r="I524" s="35">
        <v>39.880000000000003</v>
      </c>
      <c r="J524" s="35">
        <v>39.880000000000003</v>
      </c>
      <c r="L524" s="4"/>
    </row>
    <row r="525" spans="1:12" x14ac:dyDescent="0.2">
      <c r="B525" s="5" t="s">
        <v>5</v>
      </c>
      <c r="C525" s="1">
        <v>325</v>
      </c>
      <c r="D525" s="1">
        <v>325</v>
      </c>
      <c r="E525" s="1">
        <v>325</v>
      </c>
      <c r="F525" s="1">
        <v>325</v>
      </c>
      <c r="G525" s="1">
        <v>325</v>
      </c>
      <c r="H525" s="1">
        <v>325</v>
      </c>
      <c r="I525" s="1">
        <v>325</v>
      </c>
      <c r="J525" s="1">
        <v>325</v>
      </c>
      <c r="L525" s="4"/>
    </row>
    <row r="526" spans="1:12" x14ac:dyDescent="0.2">
      <c r="B526" s="8" t="s">
        <v>6</v>
      </c>
      <c r="C526" s="35">
        <v>41.13</v>
      </c>
      <c r="D526" s="35">
        <v>41.13</v>
      </c>
      <c r="E526" s="35">
        <v>41.13</v>
      </c>
      <c r="F526" s="35">
        <v>41.13</v>
      </c>
      <c r="G526" s="35">
        <v>41.13</v>
      </c>
      <c r="H526" s="35">
        <v>41.13</v>
      </c>
      <c r="I526" s="35">
        <v>41.13</v>
      </c>
      <c r="J526" s="35">
        <v>41.13</v>
      </c>
      <c r="L526" s="4"/>
    </row>
    <row r="527" spans="1:12" x14ac:dyDescent="0.2">
      <c r="B527" s="9" t="s">
        <v>10</v>
      </c>
      <c r="C527" s="4">
        <f t="shared" ref="C527:J527" si="77">C523-C525</f>
        <v>100</v>
      </c>
      <c r="D527" s="4">
        <f t="shared" si="77"/>
        <v>100</v>
      </c>
      <c r="E527" s="4">
        <f t="shared" si="77"/>
        <v>100</v>
      </c>
      <c r="F527" s="4">
        <f t="shared" si="77"/>
        <v>100</v>
      </c>
      <c r="G527" s="4">
        <f t="shared" si="77"/>
        <v>100</v>
      </c>
      <c r="H527" s="4">
        <f t="shared" si="77"/>
        <v>100</v>
      </c>
      <c r="I527" s="4">
        <f t="shared" si="77"/>
        <v>100</v>
      </c>
      <c r="J527" s="4">
        <f t="shared" si="77"/>
        <v>100</v>
      </c>
      <c r="L527" s="4"/>
    </row>
    <row r="528" spans="1:12" x14ac:dyDescent="0.2">
      <c r="B528" s="2" t="s">
        <v>7</v>
      </c>
      <c r="C528" s="36">
        <v>25.5</v>
      </c>
      <c r="D528" s="36">
        <v>25.5</v>
      </c>
      <c r="E528" s="36">
        <v>25.5</v>
      </c>
      <c r="F528" s="36">
        <v>25.5</v>
      </c>
      <c r="G528" s="36">
        <v>25.5</v>
      </c>
      <c r="H528" s="36">
        <v>25.5</v>
      </c>
      <c r="I528" s="36">
        <v>25.5</v>
      </c>
      <c r="J528" s="36">
        <v>25.5</v>
      </c>
      <c r="L528" s="4"/>
    </row>
    <row r="529" spans="1:12" x14ac:dyDescent="0.2">
      <c r="B529" s="2"/>
      <c r="C529" s="14"/>
      <c r="E529" s="1"/>
      <c r="F529" s="25"/>
      <c r="G529" s="25"/>
      <c r="H529" s="25"/>
      <c r="I529" s="25"/>
      <c r="J529" s="25"/>
      <c r="L529" s="4"/>
    </row>
    <row r="530" spans="1:12" x14ac:dyDescent="0.2">
      <c r="B530" s="2" t="s">
        <v>9</v>
      </c>
      <c r="C530" s="16">
        <f t="shared" ref="C530:J530" si="78">(C523*C524)*(-1)</f>
        <v>-16949</v>
      </c>
      <c r="D530" s="16">
        <f t="shared" si="78"/>
        <v>-16949</v>
      </c>
      <c r="E530" s="16">
        <f t="shared" si="78"/>
        <v>-16949</v>
      </c>
      <c r="F530" s="27">
        <f t="shared" si="78"/>
        <v>-16949</v>
      </c>
      <c r="G530" s="27">
        <f t="shared" si="78"/>
        <v>-16949</v>
      </c>
      <c r="H530" s="27">
        <f t="shared" si="78"/>
        <v>-16949</v>
      </c>
      <c r="I530" s="27">
        <f t="shared" si="78"/>
        <v>-16949</v>
      </c>
      <c r="J530" s="27">
        <f t="shared" si="78"/>
        <v>-16949</v>
      </c>
      <c r="L530" s="4"/>
    </row>
    <row r="531" spans="1:12" x14ac:dyDescent="0.2">
      <c r="B531" s="2" t="s">
        <v>8</v>
      </c>
      <c r="C531" s="14">
        <f t="shared" ref="C531:J531" si="79">C525*C526</f>
        <v>13367.25</v>
      </c>
      <c r="D531" s="14">
        <f t="shared" si="79"/>
        <v>13367.25</v>
      </c>
      <c r="E531" s="14">
        <f t="shared" si="79"/>
        <v>13367.25</v>
      </c>
      <c r="F531" s="28">
        <f t="shared" si="79"/>
        <v>13367.25</v>
      </c>
      <c r="G531" s="28">
        <f t="shared" si="79"/>
        <v>13367.25</v>
      </c>
      <c r="H531" s="28">
        <f t="shared" si="79"/>
        <v>13367.25</v>
      </c>
      <c r="I531" s="28">
        <f t="shared" si="79"/>
        <v>13367.25</v>
      </c>
      <c r="J531" s="28">
        <f t="shared" si="79"/>
        <v>13367.25</v>
      </c>
      <c r="L531" s="4"/>
    </row>
    <row r="532" spans="1:12" x14ac:dyDescent="0.2">
      <c r="B532" s="9" t="s">
        <v>12</v>
      </c>
      <c r="C532" s="14">
        <f t="shared" ref="C532:J532" si="80">SUM(C530:C531)</f>
        <v>-3581.75</v>
      </c>
      <c r="D532" s="14">
        <f t="shared" si="80"/>
        <v>-3581.75</v>
      </c>
      <c r="E532" s="14">
        <f t="shared" si="80"/>
        <v>-3581.75</v>
      </c>
      <c r="F532" s="28">
        <f t="shared" si="80"/>
        <v>-3581.75</v>
      </c>
      <c r="G532" s="28">
        <f t="shared" si="80"/>
        <v>-3581.75</v>
      </c>
      <c r="H532" s="28">
        <f t="shared" si="80"/>
        <v>-3581.75</v>
      </c>
      <c r="I532" s="28">
        <f t="shared" si="80"/>
        <v>-3581.75</v>
      </c>
      <c r="J532" s="28">
        <f t="shared" si="80"/>
        <v>-3581.75</v>
      </c>
      <c r="L532" s="4"/>
    </row>
    <row r="533" spans="1:12" x14ac:dyDescent="0.2">
      <c r="A533" s="10"/>
      <c r="B533" s="1" t="s">
        <v>13</v>
      </c>
      <c r="C533" s="16">
        <f t="shared" ref="C533:J533" si="81">C527*C528</f>
        <v>2550</v>
      </c>
      <c r="D533" s="16">
        <f t="shared" si="81"/>
        <v>2550</v>
      </c>
      <c r="E533" s="16">
        <f t="shared" si="81"/>
        <v>2550</v>
      </c>
      <c r="F533" s="27">
        <f t="shared" si="81"/>
        <v>2550</v>
      </c>
      <c r="G533" s="27">
        <f t="shared" si="81"/>
        <v>2550</v>
      </c>
      <c r="H533" s="27">
        <f t="shared" si="81"/>
        <v>2550</v>
      </c>
      <c r="I533" s="27">
        <f t="shared" si="81"/>
        <v>2550</v>
      </c>
      <c r="J533" s="27">
        <f t="shared" si="81"/>
        <v>2550</v>
      </c>
    </row>
    <row r="534" spans="1:12" x14ac:dyDescent="0.2">
      <c r="A534" s="11"/>
      <c r="E534" s="1"/>
      <c r="G534" s="1"/>
      <c r="H534" s="1"/>
      <c r="I534" s="1"/>
      <c r="J534" s="1"/>
    </row>
    <row r="535" spans="1:12" s="5" customFormat="1" x14ac:dyDescent="0.2">
      <c r="A535" s="10"/>
      <c r="B535" s="5" t="s">
        <v>11</v>
      </c>
      <c r="C535" s="15">
        <f t="shared" ref="C535:J535" si="82">SUM(C532:C533)</f>
        <v>-1031.75</v>
      </c>
      <c r="D535" s="15">
        <f t="shared" si="82"/>
        <v>-1031.75</v>
      </c>
      <c r="E535" s="15">
        <f t="shared" si="82"/>
        <v>-1031.75</v>
      </c>
      <c r="F535" s="15">
        <f t="shared" si="82"/>
        <v>-1031.75</v>
      </c>
      <c r="G535" s="15">
        <f t="shared" si="82"/>
        <v>-1031.75</v>
      </c>
      <c r="H535" s="15">
        <f t="shared" si="82"/>
        <v>-1031.75</v>
      </c>
      <c r="I535" s="15">
        <f t="shared" si="82"/>
        <v>-1031.75</v>
      </c>
      <c r="J535" s="15">
        <f t="shared" si="82"/>
        <v>-1031.75</v>
      </c>
      <c r="K535" s="9"/>
    </row>
    <row r="536" spans="1:12" x14ac:dyDescent="0.2">
      <c r="A536" s="12"/>
      <c r="B536" s="38" t="s">
        <v>31</v>
      </c>
      <c r="C536" s="15">
        <f t="shared" ref="C536:J536" si="83">C535*8</f>
        <v>-8254</v>
      </c>
      <c r="D536" s="15">
        <f t="shared" si="83"/>
        <v>-8254</v>
      </c>
      <c r="E536" s="15">
        <f t="shared" si="83"/>
        <v>-8254</v>
      </c>
      <c r="F536" s="15">
        <f t="shared" si="83"/>
        <v>-8254</v>
      </c>
      <c r="G536" s="15">
        <f t="shared" si="83"/>
        <v>-8254</v>
      </c>
      <c r="H536" s="15">
        <f t="shared" si="83"/>
        <v>-8254</v>
      </c>
      <c r="I536" s="15">
        <f t="shared" si="83"/>
        <v>-8254</v>
      </c>
      <c r="J536" s="15">
        <f t="shared" si="83"/>
        <v>-8254</v>
      </c>
      <c r="K536" s="35">
        <f>SUM(C536:J536)</f>
        <v>-66032</v>
      </c>
    </row>
    <row r="539" spans="1:12" s="5" customFormat="1" x14ac:dyDescent="0.2">
      <c r="A539" s="5" t="s">
        <v>1</v>
      </c>
      <c r="B539" s="17" t="s">
        <v>27</v>
      </c>
      <c r="C539" s="7">
        <v>37249</v>
      </c>
      <c r="D539" s="7">
        <v>37250</v>
      </c>
      <c r="E539" s="7">
        <v>37251</v>
      </c>
      <c r="F539" s="7">
        <v>37252</v>
      </c>
      <c r="G539" s="7">
        <v>37253</v>
      </c>
      <c r="H539" s="7">
        <v>37254</v>
      </c>
      <c r="I539" s="7">
        <v>37255</v>
      </c>
      <c r="J539" s="7">
        <v>37256</v>
      </c>
      <c r="K539" s="9"/>
      <c r="L539" s="9"/>
    </row>
    <row r="540" spans="1:12" x14ac:dyDescent="0.2">
      <c r="B540" s="5" t="s">
        <v>4</v>
      </c>
      <c r="C540" s="1">
        <v>25</v>
      </c>
      <c r="D540" s="1">
        <v>25</v>
      </c>
      <c r="E540" s="1">
        <v>25</v>
      </c>
      <c r="F540" s="1">
        <v>25</v>
      </c>
      <c r="G540" s="1">
        <v>25</v>
      </c>
      <c r="H540" s="1">
        <v>25</v>
      </c>
      <c r="I540" s="1">
        <v>25</v>
      </c>
      <c r="J540" s="1">
        <v>25</v>
      </c>
      <c r="L540" s="4"/>
    </row>
    <row r="541" spans="1:12" x14ac:dyDescent="0.2">
      <c r="B541" s="8" t="s">
        <v>6</v>
      </c>
      <c r="C541" s="35">
        <v>40</v>
      </c>
      <c r="D541" s="35">
        <v>40</v>
      </c>
      <c r="E541" s="35">
        <v>40</v>
      </c>
      <c r="F541" s="35">
        <v>40</v>
      </c>
      <c r="G541" s="35">
        <v>40</v>
      </c>
      <c r="H541" s="35">
        <v>40</v>
      </c>
      <c r="I541" s="35">
        <v>40</v>
      </c>
      <c r="J541" s="35">
        <v>40</v>
      </c>
      <c r="L541" s="4"/>
    </row>
    <row r="542" spans="1:12" x14ac:dyDescent="0.2">
      <c r="B542" s="5" t="s">
        <v>5</v>
      </c>
      <c r="C542" s="1">
        <v>100</v>
      </c>
      <c r="D542" s="1">
        <v>100</v>
      </c>
      <c r="E542" s="1">
        <v>100</v>
      </c>
      <c r="F542" s="1">
        <v>100</v>
      </c>
      <c r="G542" s="1">
        <v>100</v>
      </c>
      <c r="H542" s="1">
        <v>100</v>
      </c>
      <c r="I542" s="1">
        <v>100</v>
      </c>
      <c r="J542" s="1">
        <v>100</v>
      </c>
      <c r="L542" s="4"/>
    </row>
    <row r="543" spans="1:12" x14ac:dyDescent="0.2">
      <c r="B543" s="8" t="s">
        <v>6</v>
      </c>
      <c r="C543" s="35">
        <v>44</v>
      </c>
      <c r="D543" s="35">
        <v>44</v>
      </c>
      <c r="E543" s="35">
        <v>44</v>
      </c>
      <c r="F543" s="35">
        <v>44</v>
      </c>
      <c r="G543" s="35">
        <v>44</v>
      </c>
      <c r="H543" s="35">
        <v>44</v>
      </c>
      <c r="I543" s="35">
        <v>44</v>
      </c>
      <c r="J543" s="35">
        <v>44</v>
      </c>
      <c r="L543" s="4"/>
    </row>
    <row r="544" spans="1:12" x14ac:dyDescent="0.2">
      <c r="B544" s="9" t="s">
        <v>10</v>
      </c>
      <c r="C544" s="4">
        <f t="shared" ref="C544:J544" si="84">C540-C542</f>
        <v>-75</v>
      </c>
      <c r="D544" s="4">
        <f t="shared" si="84"/>
        <v>-75</v>
      </c>
      <c r="E544" s="4">
        <f t="shared" si="84"/>
        <v>-75</v>
      </c>
      <c r="F544" s="4">
        <f t="shared" si="84"/>
        <v>-75</v>
      </c>
      <c r="G544" s="4">
        <f t="shared" si="84"/>
        <v>-75</v>
      </c>
      <c r="H544" s="4">
        <f t="shared" si="84"/>
        <v>-75</v>
      </c>
      <c r="I544" s="4">
        <f t="shared" si="84"/>
        <v>-75</v>
      </c>
      <c r="J544" s="4">
        <f t="shared" si="84"/>
        <v>-75</v>
      </c>
      <c r="L544" s="4"/>
    </row>
    <row r="545" spans="1:12" x14ac:dyDescent="0.2">
      <c r="B545" s="2" t="s">
        <v>7</v>
      </c>
      <c r="C545" s="36">
        <v>25.5</v>
      </c>
      <c r="D545" s="36">
        <v>25.5</v>
      </c>
      <c r="E545" s="36">
        <v>25.5</v>
      </c>
      <c r="F545" s="36">
        <v>25.5</v>
      </c>
      <c r="G545" s="36">
        <v>25.5</v>
      </c>
      <c r="H545" s="36">
        <v>25.5</v>
      </c>
      <c r="I545" s="36">
        <v>25.5</v>
      </c>
      <c r="J545" s="36">
        <v>25.5</v>
      </c>
      <c r="L545" s="4"/>
    </row>
    <row r="546" spans="1:12" x14ac:dyDescent="0.2">
      <c r="B546" s="2"/>
      <c r="C546" s="28"/>
      <c r="D546" s="25"/>
      <c r="E546" s="25"/>
      <c r="F546" s="36"/>
      <c r="G546" s="25"/>
      <c r="H546" s="36"/>
      <c r="I546" s="26"/>
      <c r="J546" s="26"/>
      <c r="L546" s="4"/>
    </row>
    <row r="547" spans="1:12" x14ac:dyDescent="0.2">
      <c r="B547" s="2" t="s">
        <v>9</v>
      </c>
      <c r="C547" s="27">
        <f t="shared" ref="C547:J547" si="85">(C540*C541)*(-1)</f>
        <v>-1000</v>
      </c>
      <c r="D547" s="27">
        <f t="shared" si="85"/>
        <v>-1000</v>
      </c>
      <c r="E547" s="27">
        <f t="shared" si="85"/>
        <v>-1000</v>
      </c>
      <c r="F547" s="27">
        <f t="shared" si="85"/>
        <v>-1000</v>
      </c>
      <c r="G547" s="27">
        <f t="shared" si="85"/>
        <v>-1000</v>
      </c>
      <c r="H547" s="27">
        <f t="shared" si="85"/>
        <v>-1000</v>
      </c>
      <c r="I547" s="27">
        <f t="shared" si="85"/>
        <v>-1000</v>
      </c>
      <c r="J547" s="27">
        <f t="shared" si="85"/>
        <v>-1000</v>
      </c>
      <c r="L547" s="4"/>
    </row>
    <row r="548" spans="1:12" x14ac:dyDescent="0.2">
      <c r="B548" s="2" t="s">
        <v>8</v>
      </c>
      <c r="C548" s="28">
        <f t="shared" ref="C548:J548" si="86">C542*C543</f>
        <v>4400</v>
      </c>
      <c r="D548" s="28">
        <f t="shared" si="86"/>
        <v>4400</v>
      </c>
      <c r="E548" s="28">
        <f t="shared" si="86"/>
        <v>4400</v>
      </c>
      <c r="F548" s="28">
        <f t="shared" si="86"/>
        <v>4400</v>
      </c>
      <c r="G548" s="28">
        <f t="shared" si="86"/>
        <v>4400</v>
      </c>
      <c r="H548" s="28">
        <f t="shared" si="86"/>
        <v>4400</v>
      </c>
      <c r="I548" s="28">
        <f t="shared" si="86"/>
        <v>4400</v>
      </c>
      <c r="J548" s="28">
        <f t="shared" si="86"/>
        <v>4400</v>
      </c>
      <c r="L548" s="4"/>
    </row>
    <row r="549" spans="1:12" x14ac:dyDescent="0.2">
      <c r="B549" s="9" t="s">
        <v>12</v>
      </c>
      <c r="C549" s="28">
        <f t="shared" ref="C549:J549" si="87">SUM(C547:C548)</f>
        <v>3400</v>
      </c>
      <c r="D549" s="28">
        <f t="shared" si="87"/>
        <v>3400</v>
      </c>
      <c r="E549" s="28">
        <f t="shared" si="87"/>
        <v>3400</v>
      </c>
      <c r="F549" s="28">
        <f t="shared" si="87"/>
        <v>3400</v>
      </c>
      <c r="G549" s="28">
        <f t="shared" si="87"/>
        <v>3400</v>
      </c>
      <c r="H549" s="28">
        <f t="shared" si="87"/>
        <v>3400</v>
      </c>
      <c r="I549" s="28">
        <f t="shared" si="87"/>
        <v>3400</v>
      </c>
      <c r="J549" s="28">
        <f t="shared" si="87"/>
        <v>3400</v>
      </c>
      <c r="L549" s="4"/>
    </row>
    <row r="550" spans="1:12" x14ac:dyDescent="0.2">
      <c r="A550" s="10"/>
      <c r="B550" s="1" t="s">
        <v>13</v>
      </c>
      <c r="C550" s="27">
        <f t="shared" ref="C550:J550" si="88">C544*C545</f>
        <v>-1912.5</v>
      </c>
      <c r="D550" s="27">
        <f t="shared" si="88"/>
        <v>-1912.5</v>
      </c>
      <c r="E550" s="27">
        <f t="shared" si="88"/>
        <v>-1912.5</v>
      </c>
      <c r="F550" s="27">
        <f t="shared" si="88"/>
        <v>-1912.5</v>
      </c>
      <c r="G550" s="27">
        <f t="shared" si="88"/>
        <v>-1912.5</v>
      </c>
      <c r="H550" s="27">
        <f t="shared" si="88"/>
        <v>-1912.5</v>
      </c>
      <c r="I550" s="27">
        <f t="shared" si="88"/>
        <v>-1912.5</v>
      </c>
      <c r="J550" s="27">
        <f t="shared" si="88"/>
        <v>-1912.5</v>
      </c>
    </row>
    <row r="551" spans="1:12" x14ac:dyDescent="0.2">
      <c r="A551" s="11"/>
      <c r="C551" s="25"/>
      <c r="D551" s="25"/>
      <c r="E551" s="36"/>
      <c r="F551" s="25"/>
      <c r="G551" s="36"/>
      <c r="H551" s="26"/>
      <c r="I551" s="26"/>
      <c r="J551" s="26"/>
    </row>
    <row r="552" spans="1:12" s="5" customFormat="1" x14ac:dyDescent="0.2">
      <c r="A552" s="10"/>
      <c r="B552" s="5" t="s">
        <v>11</v>
      </c>
      <c r="C552" s="34">
        <f t="shared" ref="C552:J552" si="89">SUM(C549:C550)</f>
        <v>1487.5</v>
      </c>
      <c r="D552" s="34">
        <f t="shared" si="89"/>
        <v>1487.5</v>
      </c>
      <c r="E552" s="34">
        <f t="shared" si="89"/>
        <v>1487.5</v>
      </c>
      <c r="F552" s="34">
        <f t="shared" si="89"/>
        <v>1487.5</v>
      </c>
      <c r="G552" s="34">
        <f t="shared" si="89"/>
        <v>1487.5</v>
      </c>
      <c r="H552" s="34">
        <f t="shared" si="89"/>
        <v>1487.5</v>
      </c>
      <c r="I552" s="34">
        <f t="shared" si="89"/>
        <v>1487.5</v>
      </c>
      <c r="J552" s="34">
        <f t="shared" si="89"/>
        <v>1487.5</v>
      </c>
      <c r="K552" s="9"/>
    </row>
    <row r="553" spans="1:12" x14ac:dyDescent="0.2">
      <c r="A553" s="12"/>
      <c r="B553" s="38" t="s">
        <v>31</v>
      </c>
      <c r="C553" s="34">
        <f t="shared" ref="C553:J553" si="90">C552*8</f>
        <v>11900</v>
      </c>
      <c r="D553" s="34">
        <f t="shared" si="90"/>
        <v>11900</v>
      </c>
      <c r="E553" s="34">
        <f t="shared" si="90"/>
        <v>11900</v>
      </c>
      <c r="F553" s="34">
        <f t="shared" si="90"/>
        <v>11900</v>
      </c>
      <c r="G553" s="34">
        <f t="shared" si="90"/>
        <v>11900</v>
      </c>
      <c r="H553" s="34">
        <f t="shared" si="90"/>
        <v>11900</v>
      </c>
      <c r="I553" s="34">
        <f t="shared" si="90"/>
        <v>11900</v>
      </c>
      <c r="J553" s="34">
        <f t="shared" si="90"/>
        <v>11900</v>
      </c>
      <c r="K553" s="35">
        <f>SUM(C553:J553)</f>
        <v>95200</v>
      </c>
    </row>
    <row r="556" spans="1:12" s="5" customFormat="1" x14ac:dyDescent="0.2">
      <c r="A556" s="5" t="s">
        <v>36</v>
      </c>
      <c r="B556" s="17" t="s">
        <v>38</v>
      </c>
      <c r="C556" s="7">
        <v>37249</v>
      </c>
      <c r="D556" s="7">
        <v>37250</v>
      </c>
      <c r="E556" s="7">
        <v>37251</v>
      </c>
      <c r="F556" s="7">
        <v>37252</v>
      </c>
      <c r="G556" s="7">
        <v>37253</v>
      </c>
      <c r="H556" s="7">
        <v>37254</v>
      </c>
      <c r="I556" s="7">
        <v>37255</v>
      </c>
      <c r="J556" s="7">
        <v>37256</v>
      </c>
      <c r="K556" s="9"/>
      <c r="L556" s="9"/>
    </row>
    <row r="557" spans="1:12" x14ac:dyDescent="0.2">
      <c r="B557" s="5" t="s">
        <v>4</v>
      </c>
      <c r="C557" s="1">
        <v>50</v>
      </c>
      <c r="D557" s="1">
        <v>50</v>
      </c>
      <c r="E557" s="1">
        <v>50</v>
      </c>
      <c r="F557" s="1">
        <v>50</v>
      </c>
      <c r="G557" s="1">
        <v>50</v>
      </c>
      <c r="H557" s="1">
        <v>50</v>
      </c>
      <c r="I557" s="1">
        <v>50</v>
      </c>
      <c r="J557" s="1">
        <v>50</v>
      </c>
      <c r="L557" s="4"/>
    </row>
    <row r="558" spans="1:12" x14ac:dyDescent="0.2">
      <c r="B558" s="8" t="s">
        <v>6</v>
      </c>
      <c r="C558" s="35">
        <v>22.1</v>
      </c>
      <c r="D558" s="35">
        <v>22.1</v>
      </c>
      <c r="E558" s="35">
        <v>22.1</v>
      </c>
      <c r="F558" s="35">
        <v>22.1</v>
      </c>
      <c r="G558" s="35">
        <v>22.1</v>
      </c>
      <c r="H558" s="35">
        <v>22.1</v>
      </c>
      <c r="I558" s="35">
        <v>22.1</v>
      </c>
      <c r="J558" s="35">
        <v>22.1</v>
      </c>
      <c r="L558" s="4"/>
    </row>
    <row r="559" spans="1:12" x14ac:dyDescent="0.2">
      <c r="B559" s="5" t="s">
        <v>5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L559" s="4"/>
    </row>
    <row r="560" spans="1:12" x14ac:dyDescent="0.2">
      <c r="B560" s="8" t="s">
        <v>6</v>
      </c>
      <c r="C560" s="35">
        <v>0</v>
      </c>
      <c r="D560" s="35">
        <v>0</v>
      </c>
      <c r="E560" s="35">
        <v>0</v>
      </c>
      <c r="F560" s="35">
        <v>0</v>
      </c>
      <c r="G560" s="35">
        <v>0</v>
      </c>
      <c r="H560" s="35">
        <v>0</v>
      </c>
      <c r="I560" s="35">
        <v>0</v>
      </c>
      <c r="J560" s="35">
        <v>0</v>
      </c>
      <c r="L560" s="4"/>
    </row>
    <row r="561" spans="1:12" x14ac:dyDescent="0.2">
      <c r="B561" s="9" t="s">
        <v>10</v>
      </c>
      <c r="C561" s="4">
        <f t="shared" ref="C561:J561" si="91">C557-C559</f>
        <v>50</v>
      </c>
      <c r="D561" s="4">
        <f t="shared" si="91"/>
        <v>50</v>
      </c>
      <c r="E561" s="4">
        <f t="shared" si="91"/>
        <v>50</v>
      </c>
      <c r="F561" s="4">
        <f t="shared" si="91"/>
        <v>50</v>
      </c>
      <c r="G561" s="4">
        <f t="shared" si="91"/>
        <v>50</v>
      </c>
      <c r="H561" s="4">
        <f t="shared" si="91"/>
        <v>50</v>
      </c>
      <c r="I561" s="4">
        <f t="shared" si="91"/>
        <v>50</v>
      </c>
      <c r="J561" s="4">
        <f t="shared" si="91"/>
        <v>50</v>
      </c>
      <c r="L561" s="4"/>
    </row>
    <row r="562" spans="1:12" x14ac:dyDescent="0.2">
      <c r="B562" s="2" t="s">
        <v>7</v>
      </c>
      <c r="C562" s="36">
        <v>18</v>
      </c>
      <c r="D562" s="36">
        <v>18</v>
      </c>
      <c r="E562" s="36">
        <v>18</v>
      </c>
      <c r="F562" s="36">
        <v>18</v>
      </c>
      <c r="G562" s="36">
        <v>18</v>
      </c>
      <c r="H562" s="36">
        <v>18</v>
      </c>
      <c r="I562" s="36">
        <v>18</v>
      </c>
      <c r="J562" s="36">
        <v>18</v>
      </c>
      <c r="L562" s="4"/>
    </row>
    <row r="563" spans="1:12" x14ac:dyDescent="0.2">
      <c r="B563" s="2"/>
      <c r="C563" s="28"/>
      <c r="D563" s="25"/>
      <c r="E563" s="25"/>
      <c r="F563" s="36"/>
      <c r="G563" s="25"/>
      <c r="H563" s="36"/>
      <c r="I563" s="26"/>
      <c r="J563" s="26"/>
      <c r="L563" s="4"/>
    </row>
    <row r="564" spans="1:12" x14ac:dyDescent="0.2">
      <c r="B564" s="2" t="s">
        <v>9</v>
      </c>
      <c r="C564" s="27">
        <f t="shared" ref="C564:J564" si="92">(C557*C558)*(-1)</f>
        <v>-1105</v>
      </c>
      <c r="D564" s="27">
        <f t="shared" si="92"/>
        <v>-1105</v>
      </c>
      <c r="E564" s="27">
        <f t="shared" si="92"/>
        <v>-1105</v>
      </c>
      <c r="F564" s="27">
        <f t="shared" si="92"/>
        <v>-1105</v>
      </c>
      <c r="G564" s="27">
        <f t="shared" si="92"/>
        <v>-1105</v>
      </c>
      <c r="H564" s="27">
        <f t="shared" si="92"/>
        <v>-1105</v>
      </c>
      <c r="I564" s="27">
        <f t="shared" si="92"/>
        <v>-1105</v>
      </c>
      <c r="J564" s="27">
        <f t="shared" si="92"/>
        <v>-1105</v>
      </c>
      <c r="L564" s="4"/>
    </row>
    <row r="565" spans="1:12" x14ac:dyDescent="0.2">
      <c r="B565" s="2" t="s">
        <v>8</v>
      </c>
      <c r="C565" s="28">
        <f t="shared" ref="C565:J565" si="93">C559*C560</f>
        <v>0</v>
      </c>
      <c r="D565" s="28">
        <f t="shared" si="93"/>
        <v>0</v>
      </c>
      <c r="E565" s="28">
        <f t="shared" si="93"/>
        <v>0</v>
      </c>
      <c r="F565" s="28">
        <f t="shared" si="93"/>
        <v>0</v>
      </c>
      <c r="G565" s="28">
        <f t="shared" si="93"/>
        <v>0</v>
      </c>
      <c r="H565" s="28">
        <f t="shared" si="93"/>
        <v>0</v>
      </c>
      <c r="I565" s="28">
        <f t="shared" si="93"/>
        <v>0</v>
      </c>
      <c r="J565" s="28">
        <f t="shared" si="93"/>
        <v>0</v>
      </c>
      <c r="L565" s="4"/>
    </row>
    <row r="566" spans="1:12" x14ac:dyDescent="0.2">
      <c r="B566" s="9" t="s">
        <v>12</v>
      </c>
      <c r="C566" s="28">
        <f t="shared" ref="C566:J566" si="94">SUM(C564:C565)</f>
        <v>-1105</v>
      </c>
      <c r="D566" s="28">
        <f t="shared" si="94"/>
        <v>-1105</v>
      </c>
      <c r="E566" s="28">
        <f t="shared" si="94"/>
        <v>-1105</v>
      </c>
      <c r="F566" s="28">
        <f t="shared" si="94"/>
        <v>-1105</v>
      </c>
      <c r="G566" s="28">
        <f t="shared" si="94"/>
        <v>-1105</v>
      </c>
      <c r="H566" s="28">
        <f t="shared" si="94"/>
        <v>-1105</v>
      </c>
      <c r="I566" s="28">
        <f t="shared" si="94"/>
        <v>-1105</v>
      </c>
      <c r="J566" s="28">
        <f t="shared" si="94"/>
        <v>-1105</v>
      </c>
      <c r="L566" s="4"/>
    </row>
    <row r="567" spans="1:12" x14ac:dyDescent="0.2">
      <c r="A567" s="10"/>
      <c r="B567" s="1" t="s">
        <v>13</v>
      </c>
      <c r="C567" s="27">
        <f t="shared" ref="C567:J567" si="95">C561*C562</f>
        <v>900</v>
      </c>
      <c r="D567" s="27">
        <f t="shared" si="95"/>
        <v>900</v>
      </c>
      <c r="E567" s="27">
        <f t="shared" si="95"/>
        <v>900</v>
      </c>
      <c r="F567" s="27">
        <f t="shared" si="95"/>
        <v>900</v>
      </c>
      <c r="G567" s="27">
        <f t="shared" si="95"/>
        <v>900</v>
      </c>
      <c r="H567" s="27">
        <f t="shared" si="95"/>
        <v>900</v>
      </c>
      <c r="I567" s="27">
        <f t="shared" si="95"/>
        <v>900</v>
      </c>
      <c r="J567" s="27">
        <f t="shared" si="95"/>
        <v>900</v>
      </c>
    </row>
    <row r="568" spans="1:12" x14ac:dyDescent="0.2">
      <c r="A568" s="11"/>
      <c r="C568" s="25"/>
      <c r="D568" s="25"/>
      <c r="E568" s="36"/>
      <c r="F568" s="25"/>
      <c r="G568" s="36"/>
      <c r="H568" s="26"/>
      <c r="I568" s="26"/>
      <c r="J568" s="26"/>
    </row>
    <row r="569" spans="1:12" s="5" customFormat="1" x14ac:dyDescent="0.2">
      <c r="A569" s="10"/>
      <c r="B569" s="5" t="s">
        <v>11</v>
      </c>
      <c r="C569" s="34">
        <f t="shared" ref="C569:J569" si="96">SUM(C566:C567)</f>
        <v>-205</v>
      </c>
      <c r="D569" s="34">
        <f t="shared" si="96"/>
        <v>-205</v>
      </c>
      <c r="E569" s="34">
        <f t="shared" si="96"/>
        <v>-205</v>
      </c>
      <c r="F569" s="34">
        <f t="shared" si="96"/>
        <v>-205</v>
      </c>
      <c r="G569" s="34">
        <f t="shared" si="96"/>
        <v>-205</v>
      </c>
      <c r="H569" s="34">
        <f t="shared" si="96"/>
        <v>-205</v>
      </c>
      <c r="I569" s="34">
        <f t="shared" si="96"/>
        <v>-205</v>
      </c>
      <c r="J569" s="34">
        <f t="shared" si="96"/>
        <v>-205</v>
      </c>
      <c r="K569" s="9"/>
    </row>
    <row r="570" spans="1:12" x14ac:dyDescent="0.2">
      <c r="A570" s="12"/>
      <c r="B570" s="38" t="s">
        <v>31</v>
      </c>
      <c r="C570" s="34">
        <f t="shared" ref="C570:J570" si="97">C569*8</f>
        <v>-1640</v>
      </c>
      <c r="D570" s="34">
        <f t="shared" si="97"/>
        <v>-1640</v>
      </c>
      <c r="E570" s="34">
        <f t="shared" si="97"/>
        <v>-1640</v>
      </c>
      <c r="F570" s="34">
        <f t="shared" si="97"/>
        <v>-1640</v>
      </c>
      <c r="G570" s="34">
        <f t="shared" si="97"/>
        <v>-1640</v>
      </c>
      <c r="H570" s="34">
        <f t="shared" si="97"/>
        <v>-1640</v>
      </c>
      <c r="I570" s="34">
        <f t="shared" si="97"/>
        <v>-1640</v>
      </c>
      <c r="J570" s="34">
        <f t="shared" si="97"/>
        <v>-1640</v>
      </c>
      <c r="K570" s="35">
        <f>SUM(C570:J570)</f>
        <v>-13120</v>
      </c>
    </row>
    <row r="573" spans="1:12" x14ac:dyDescent="0.2">
      <c r="A573" s="5" t="s">
        <v>36</v>
      </c>
      <c r="B573" s="17" t="s">
        <v>43</v>
      </c>
      <c r="C573" s="7">
        <v>37249</v>
      </c>
      <c r="D573" s="7">
        <v>37250</v>
      </c>
      <c r="E573" s="7">
        <v>37251</v>
      </c>
      <c r="F573" s="7">
        <v>37252</v>
      </c>
      <c r="G573" s="7">
        <v>37253</v>
      </c>
      <c r="H573" s="7">
        <v>37254</v>
      </c>
      <c r="I573" s="7">
        <v>37255</v>
      </c>
      <c r="J573" s="7">
        <v>37256</v>
      </c>
      <c r="K573" s="9"/>
    </row>
    <row r="574" spans="1:12" x14ac:dyDescent="0.2">
      <c r="B574" s="5" t="s">
        <v>4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</row>
    <row r="575" spans="1:12" x14ac:dyDescent="0.2">
      <c r="B575" s="8" t="s">
        <v>6</v>
      </c>
      <c r="C575" s="35">
        <v>0</v>
      </c>
      <c r="D575" s="35">
        <v>0</v>
      </c>
      <c r="E575" s="35">
        <v>0</v>
      </c>
      <c r="F575" s="35">
        <v>0</v>
      </c>
      <c r="G575" s="35">
        <v>0</v>
      </c>
      <c r="H575" s="35">
        <v>0</v>
      </c>
      <c r="I575" s="35">
        <v>0</v>
      </c>
      <c r="J575" s="35">
        <v>0</v>
      </c>
    </row>
    <row r="576" spans="1:12" x14ac:dyDescent="0.2">
      <c r="B576" s="5" t="s">
        <v>5</v>
      </c>
      <c r="C576" s="1">
        <v>50</v>
      </c>
      <c r="D576" s="1">
        <v>50</v>
      </c>
      <c r="E576" s="1">
        <v>50</v>
      </c>
      <c r="F576" s="1">
        <v>50</v>
      </c>
      <c r="G576" s="1">
        <v>50</v>
      </c>
      <c r="H576" s="1">
        <v>50</v>
      </c>
      <c r="I576" s="1">
        <v>50</v>
      </c>
      <c r="J576" s="1">
        <v>50</v>
      </c>
    </row>
    <row r="577" spans="1:12" x14ac:dyDescent="0.2">
      <c r="B577" s="8" t="s">
        <v>6</v>
      </c>
      <c r="C577" s="35">
        <v>17</v>
      </c>
      <c r="D577" s="35">
        <v>17</v>
      </c>
      <c r="E577" s="35">
        <v>17</v>
      </c>
      <c r="F577" s="35">
        <v>17</v>
      </c>
      <c r="G577" s="35">
        <v>17</v>
      </c>
      <c r="H577" s="35">
        <v>17</v>
      </c>
      <c r="I577" s="35">
        <v>17</v>
      </c>
      <c r="J577" s="35">
        <v>17</v>
      </c>
    </row>
    <row r="578" spans="1:12" x14ac:dyDescent="0.2">
      <c r="B578" s="9" t="s">
        <v>10</v>
      </c>
      <c r="C578" s="4">
        <f t="shared" ref="C578:J578" si="98">C574-C576</f>
        <v>-50</v>
      </c>
      <c r="D578" s="4">
        <f t="shared" si="98"/>
        <v>-50</v>
      </c>
      <c r="E578" s="4">
        <f t="shared" si="98"/>
        <v>-50</v>
      </c>
      <c r="F578" s="4">
        <f t="shared" si="98"/>
        <v>-50</v>
      </c>
      <c r="G578" s="4">
        <f t="shared" si="98"/>
        <v>-50</v>
      </c>
      <c r="H578" s="4">
        <f t="shared" si="98"/>
        <v>-50</v>
      </c>
      <c r="I578" s="4">
        <f t="shared" si="98"/>
        <v>-50</v>
      </c>
      <c r="J578" s="4">
        <f t="shared" si="98"/>
        <v>-50</v>
      </c>
    </row>
    <row r="579" spans="1:12" x14ac:dyDescent="0.2">
      <c r="B579" s="2" t="s">
        <v>7</v>
      </c>
      <c r="C579" s="36">
        <v>18</v>
      </c>
      <c r="D579" s="36">
        <v>18</v>
      </c>
      <c r="E579" s="36">
        <v>18</v>
      </c>
      <c r="F579" s="36">
        <v>18</v>
      </c>
      <c r="G579" s="36">
        <v>18</v>
      </c>
      <c r="H579" s="36">
        <v>18</v>
      </c>
      <c r="I579" s="36">
        <v>18</v>
      </c>
      <c r="J579" s="36">
        <v>18</v>
      </c>
    </row>
    <row r="580" spans="1:12" x14ac:dyDescent="0.2">
      <c r="B580" s="2"/>
      <c r="C580" s="28"/>
      <c r="D580" s="25"/>
      <c r="E580" s="25"/>
      <c r="F580" s="36"/>
      <c r="G580" s="25"/>
      <c r="H580" s="36"/>
      <c r="I580" s="26"/>
      <c r="J580" s="26"/>
    </row>
    <row r="581" spans="1:12" x14ac:dyDescent="0.2">
      <c r="B581" s="2" t="s">
        <v>9</v>
      </c>
      <c r="C581" s="27">
        <f t="shared" ref="C581:J581" si="99">(C574*C575)*(-1)</f>
        <v>0</v>
      </c>
      <c r="D581" s="27">
        <f t="shared" si="99"/>
        <v>0</v>
      </c>
      <c r="E581" s="27">
        <f t="shared" si="99"/>
        <v>0</v>
      </c>
      <c r="F581" s="27">
        <f t="shared" si="99"/>
        <v>0</v>
      </c>
      <c r="G581" s="27">
        <f t="shared" si="99"/>
        <v>0</v>
      </c>
      <c r="H581" s="27">
        <f t="shared" si="99"/>
        <v>0</v>
      </c>
      <c r="I581" s="27">
        <f t="shared" si="99"/>
        <v>0</v>
      </c>
      <c r="J581" s="27">
        <f t="shared" si="99"/>
        <v>0</v>
      </c>
    </row>
    <row r="582" spans="1:12" x14ac:dyDescent="0.2">
      <c r="B582" s="2" t="s">
        <v>8</v>
      </c>
      <c r="C582" s="28">
        <f t="shared" ref="C582:J582" si="100">C576*C577</f>
        <v>850</v>
      </c>
      <c r="D582" s="28">
        <f t="shared" si="100"/>
        <v>850</v>
      </c>
      <c r="E582" s="28">
        <f t="shared" si="100"/>
        <v>850</v>
      </c>
      <c r="F582" s="28">
        <f t="shared" si="100"/>
        <v>850</v>
      </c>
      <c r="G582" s="28">
        <f t="shared" si="100"/>
        <v>850</v>
      </c>
      <c r="H582" s="28">
        <f t="shared" si="100"/>
        <v>850</v>
      </c>
      <c r="I582" s="28">
        <f t="shared" si="100"/>
        <v>850</v>
      </c>
      <c r="J582" s="28">
        <f t="shared" si="100"/>
        <v>850</v>
      </c>
    </row>
    <row r="583" spans="1:12" x14ac:dyDescent="0.2">
      <c r="B583" s="9" t="s">
        <v>12</v>
      </c>
      <c r="C583" s="28">
        <f t="shared" ref="C583:J583" si="101">SUM(C581:C582)</f>
        <v>850</v>
      </c>
      <c r="D583" s="28">
        <f t="shared" si="101"/>
        <v>850</v>
      </c>
      <c r="E583" s="28">
        <f t="shared" si="101"/>
        <v>850</v>
      </c>
      <c r="F583" s="28">
        <f t="shared" si="101"/>
        <v>850</v>
      </c>
      <c r="G583" s="28">
        <f t="shared" si="101"/>
        <v>850</v>
      </c>
      <c r="H583" s="28">
        <f t="shared" si="101"/>
        <v>850</v>
      </c>
      <c r="I583" s="28">
        <f t="shared" si="101"/>
        <v>850</v>
      </c>
      <c r="J583" s="28">
        <f t="shared" si="101"/>
        <v>850</v>
      </c>
    </row>
    <row r="584" spans="1:12" x14ac:dyDescent="0.2">
      <c r="B584" s="1" t="s">
        <v>13</v>
      </c>
      <c r="C584" s="27">
        <f t="shared" ref="C584:J584" si="102">C578*C579</f>
        <v>-900</v>
      </c>
      <c r="D584" s="27">
        <f t="shared" si="102"/>
        <v>-900</v>
      </c>
      <c r="E584" s="27">
        <f t="shared" si="102"/>
        <v>-900</v>
      </c>
      <c r="F584" s="27">
        <f t="shared" si="102"/>
        <v>-900</v>
      </c>
      <c r="G584" s="27">
        <f t="shared" si="102"/>
        <v>-900</v>
      </c>
      <c r="H584" s="27">
        <f t="shared" si="102"/>
        <v>-900</v>
      </c>
      <c r="I584" s="27">
        <f t="shared" si="102"/>
        <v>-900</v>
      </c>
      <c r="J584" s="27">
        <f t="shared" si="102"/>
        <v>-900</v>
      </c>
    </row>
    <row r="585" spans="1:12" x14ac:dyDescent="0.2">
      <c r="C585" s="25"/>
      <c r="D585" s="25"/>
      <c r="E585" s="36"/>
      <c r="F585" s="25"/>
      <c r="G585" s="36"/>
      <c r="H585" s="26"/>
      <c r="I585" s="26"/>
      <c r="J585" s="26"/>
    </row>
    <row r="586" spans="1:12" x14ac:dyDescent="0.2">
      <c r="B586" s="5" t="s">
        <v>11</v>
      </c>
      <c r="C586" s="34">
        <f t="shared" ref="C586:J586" si="103">SUM(C583:C584)</f>
        <v>-50</v>
      </c>
      <c r="D586" s="34">
        <f t="shared" si="103"/>
        <v>-50</v>
      </c>
      <c r="E586" s="34">
        <f t="shared" si="103"/>
        <v>-50</v>
      </c>
      <c r="F586" s="34">
        <f t="shared" si="103"/>
        <v>-50</v>
      </c>
      <c r="G586" s="34">
        <f t="shared" si="103"/>
        <v>-50</v>
      </c>
      <c r="H586" s="34">
        <f t="shared" si="103"/>
        <v>-50</v>
      </c>
      <c r="I586" s="34">
        <f t="shared" si="103"/>
        <v>-50</v>
      </c>
      <c r="J586" s="34">
        <f t="shared" si="103"/>
        <v>-50</v>
      </c>
      <c r="K586" s="9"/>
    </row>
    <row r="587" spans="1:12" x14ac:dyDescent="0.2">
      <c r="B587" s="38" t="s">
        <v>31</v>
      </c>
      <c r="C587" s="34">
        <f t="shared" ref="C587:J587" si="104">C586*8</f>
        <v>-400</v>
      </c>
      <c r="D587" s="34">
        <f t="shared" si="104"/>
        <v>-400</v>
      </c>
      <c r="E587" s="34">
        <f t="shared" si="104"/>
        <v>-400</v>
      </c>
      <c r="F587" s="34">
        <f t="shared" si="104"/>
        <v>-400</v>
      </c>
      <c r="G587" s="34">
        <f t="shared" si="104"/>
        <v>-400</v>
      </c>
      <c r="H587" s="34">
        <f t="shared" si="104"/>
        <v>-400</v>
      </c>
      <c r="I587" s="34">
        <f t="shared" si="104"/>
        <v>-400</v>
      </c>
      <c r="J587" s="34">
        <f t="shared" si="104"/>
        <v>-400</v>
      </c>
      <c r="K587" s="35">
        <f>SUM(C587:J587)</f>
        <v>-3200</v>
      </c>
    </row>
    <row r="590" spans="1:12" s="5" customFormat="1" x14ac:dyDescent="0.2">
      <c r="A590" s="5" t="s">
        <v>48</v>
      </c>
      <c r="B590" s="17" t="s">
        <v>49</v>
      </c>
      <c r="C590" s="7">
        <v>37249</v>
      </c>
      <c r="D590" s="7">
        <v>37250</v>
      </c>
      <c r="E590" s="7">
        <v>37251</v>
      </c>
      <c r="F590" s="7">
        <v>37252</v>
      </c>
      <c r="G590" s="7">
        <v>37253</v>
      </c>
      <c r="H590" s="7">
        <v>37254</v>
      </c>
      <c r="I590" s="7">
        <v>37255</v>
      </c>
      <c r="J590" s="7">
        <v>37256</v>
      </c>
      <c r="K590" s="9"/>
      <c r="L590" s="9"/>
    </row>
    <row r="591" spans="1:12" x14ac:dyDescent="0.2">
      <c r="B591" s="5" t="s">
        <v>4</v>
      </c>
      <c r="C591" s="1">
        <v>50</v>
      </c>
      <c r="D591" s="1">
        <v>50</v>
      </c>
      <c r="E591" s="1">
        <v>50</v>
      </c>
      <c r="F591" s="1">
        <v>50</v>
      </c>
      <c r="G591" s="1">
        <v>50</v>
      </c>
      <c r="H591" s="1">
        <v>50</v>
      </c>
      <c r="I591" s="1">
        <v>50</v>
      </c>
      <c r="J591" s="1">
        <v>50</v>
      </c>
      <c r="L591" s="4"/>
    </row>
    <row r="592" spans="1:12" x14ac:dyDescent="0.2">
      <c r="B592" s="8" t="s">
        <v>6</v>
      </c>
      <c r="C592" s="3">
        <v>15.25</v>
      </c>
      <c r="D592" s="3">
        <v>15.25</v>
      </c>
      <c r="E592" s="3">
        <v>15.25</v>
      </c>
      <c r="F592" s="3">
        <v>15.25</v>
      </c>
      <c r="G592" s="3">
        <v>15.25</v>
      </c>
      <c r="H592" s="3">
        <v>15.25</v>
      </c>
      <c r="I592" s="3">
        <v>15.25</v>
      </c>
      <c r="J592" s="3">
        <v>15.25</v>
      </c>
      <c r="L592" s="4"/>
    </row>
    <row r="593" spans="1:12" x14ac:dyDescent="0.2">
      <c r="B593" s="5" t="s">
        <v>5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L593" s="4"/>
    </row>
    <row r="594" spans="1:12" x14ac:dyDescent="0.2">
      <c r="B594" s="8" t="s">
        <v>6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L594" s="4"/>
    </row>
    <row r="595" spans="1:12" x14ac:dyDescent="0.2">
      <c r="B595" s="9" t="s">
        <v>10</v>
      </c>
      <c r="C595" s="4">
        <f t="shared" ref="C595:J595" si="105">C591-C593</f>
        <v>50</v>
      </c>
      <c r="D595" s="4">
        <f t="shared" si="105"/>
        <v>50</v>
      </c>
      <c r="E595" s="4">
        <f t="shared" si="105"/>
        <v>50</v>
      </c>
      <c r="F595" s="4">
        <f t="shared" si="105"/>
        <v>50</v>
      </c>
      <c r="G595" s="4">
        <f t="shared" si="105"/>
        <v>50</v>
      </c>
      <c r="H595" s="4">
        <f t="shared" si="105"/>
        <v>50</v>
      </c>
      <c r="I595" s="4">
        <f t="shared" si="105"/>
        <v>50</v>
      </c>
      <c r="J595" s="4">
        <f t="shared" si="105"/>
        <v>50</v>
      </c>
      <c r="L595" s="4"/>
    </row>
    <row r="596" spans="1:12" x14ac:dyDescent="0.2">
      <c r="B596" s="2" t="s">
        <v>7</v>
      </c>
      <c r="C596" s="24">
        <v>18</v>
      </c>
      <c r="D596" s="24">
        <v>18</v>
      </c>
      <c r="E596" s="24">
        <v>18</v>
      </c>
      <c r="F596" s="24">
        <v>18</v>
      </c>
      <c r="G596" s="24">
        <v>18</v>
      </c>
      <c r="H596" s="24">
        <v>18</v>
      </c>
      <c r="I596" s="24">
        <v>18</v>
      </c>
      <c r="J596" s="24">
        <v>18</v>
      </c>
      <c r="L596" s="4"/>
    </row>
    <row r="597" spans="1:12" x14ac:dyDescent="0.2">
      <c r="B597" s="2"/>
      <c r="C597" s="14"/>
      <c r="E597" s="1"/>
      <c r="G597" s="1"/>
      <c r="H597" s="25"/>
      <c r="I597" s="25"/>
      <c r="J597" s="1"/>
      <c r="L597" s="4"/>
    </row>
    <row r="598" spans="1:12" x14ac:dyDescent="0.2">
      <c r="B598" s="2" t="s">
        <v>9</v>
      </c>
      <c r="C598" s="16">
        <f>(C591*C592)*(-1)</f>
        <v>-762.5</v>
      </c>
      <c r="D598" s="16">
        <f>(D591*D592)*(-1)</f>
        <v>-762.5</v>
      </c>
      <c r="E598" s="16">
        <f t="shared" ref="E598:J598" si="106">(E591*E592)*(-1)</f>
        <v>-762.5</v>
      </c>
      <c r="F598" s="16">
        <f t="shared" si="106"/>
        <v>-762.5</v>
      </c>
      <c r="G598" s="16">
        <f t="shared" si="106"/>
        <v>-762.5</v>
      </c>
      <c r="H598" s="27">
        <f t="shared" si="106"/>
        <v>-762.5</v>
      </c>
      <c r="I598" s="27">
        <f t="shared" si="106"/>
        <v>-762.5</v>
      </c>
      <c r="J598" s="16">
        <f t="shared" si="106"/>
        <v>-762.5</v>
      </c>
      <c r="L598" s="4"/>
    </row>
    <row r="599" spans="1:12" x14ac:dyDescent="0.2">
      <c r="B599" s="2" t="s">
        <v>8</v>
      </c>
      <c r="C599" s="14">
        <f>C593*C594</f>
        <v>0</v>
      </c>
      <c r="D599" s="14">
        <f>D593*D594</f>
        <v>0</v>
      </c>
      <c r="E599" s="14">
        <f t="shared" ref="E599:J599" si="107">E593*E594</f>
        <v>0</v>
      </c>
      <c r="F599" s="14">
        <f t="shared" si="107"/>
        <v>0</v>
      </c>
      <c r="G599" s="14">
        <f t="shared" si="107"/>
        <v>0</v>
      </c>
      <c r="H599" s="28">
        <f t="shared" si="107"/>
        <v>0</v>
      </c>
      <c r="I599" s="28">
        <f t="shared" si="107"/>
        <v>0</v>
      </c>
      <c r="J599" s="14">
        <f t="shared" si="107"/>
        <v>0</v>
      </c>
      <c r="L599" s="4"/>
    </row>
    <row r="600" spans="1:12" x14ac:dyDescent="0.2">
      <c r="B600" s="9" t="s">
        <v>12</v>
      </c>
      <c r="C600" s="14">
        <f>SUM(C598:C599)</f>
        <v>-762.5</v>
      </c>
      <c r="D600" s="14">
        <f>SUM(D598:D599)</f>
        <v>-762.5</v>
      </c>
      <c r="E600" s="14">
        <f t="shared" ref="E600:J600" si="108">SUM(E598:E599)</f>
        <v>-762.5</v>
      </c>
      <c r="F600" s="14">
        <f t="shared" si="108"/>
        <v>-762.5</v>
      </c>
      <c r="G600" s="14">
        <f t="shared" si="108"/>
        <v>-762.5</v>
      </c>
      <c r="H600" s="28">
        <f t="shared" si="108"/>
        <v>-762.5</v>
      </c>
      <c r="I600" s="28">
        <f t="shared" si="108"/>
        <v>-762.5</v>
      </c>
      <c r="J600" s="14">
        <f t="shared" si="108"/>
        <v>-762.5</v>
      </c>
      <c r="L600" s="4"/>
    </row>
    <row r="601" spans="1:12" x14ac:dyDescent="0.2">
      <c r="A601" s="10"/>
      <c r="B601" s="1" t="s">
        <v>13</v>
      </c>
      <c r="C601" s="16">
        <f>C595*C596</f>
        <v>900</v>
      </c>
      <c r="D601" s="16">
        <f>D595*D596</f>
        <v>900</v>
      </c>
      <c r="E601" s="16">
        <f t="shared" ref="E601:J601" si="109">E595*E596</f>
        <v>900</v>
      </c>
      <c r="F601" s="16">
        <f t="shared" si="109"/>
        <v>900</v>
      </c>
      <c r="G601" s="16">
        <f t="shared" si="109"/>
        <v>900</v>
      </c>
      <c r="H601" s="27">
        <f t="shared" si="109"/>
        <v>900</v>
      </c>
      <c r="I601" s="27">
        <f t="shared" si="109"/>
        <v>900</v>
      </c>
      <c r="J601" s="16">
        <f t="shared" si="109"/>
        <v>900</v>
      </c>
    </row>
    <row r="602" spans="1:12" x14ac:dyDescent="0.2">
      <c r="A602" s="11"/>
      <c r="E602" s="1"/>
      <c r="G602" s="1"/>
      <c r="H602" s="1"/>
      <c r="I602" s="1"/>
      <c r="J602" s="1"/>
    </row>
    <row r="603" spans="1:12" s="5" customFormat="1" x14ac:dyDescent="0.2">
      <c r="A603" s="10"/>
      <c r="B603" s="5" t="s">
        <v>11</v>
      </c>
      <c r="C603" s="15">
        <f>SUM(C600:C601)</f>
        <v>137.5</v>
      </c>
      <c r="D603" s="15">
        <f>SUM(D600:D601)</f>
        <v>137.5</v>
      </c>
      <c r="E603" s="15">
        <f t="shared" ref="E603:J603" si="110">SUM(E600:E601)</f>
        <v>137.5</v>
      </c>
      <c r="F603" s="15">
        <f t="shared" si="110"/>
        <v>137.5</v>
      </c>
      <c r="G603" s="15">
        <f t="shared" si="110"/>
        <v>137.5</v>
      </c>
      <c r="H603" s="15">
        <f t="shared" si="110"/>
        <v>137.5</v>
      </c>
      <c r="I603" s="15">
        <f t="shared" si="110"/>
        <v>137.5</v>
      </c>
      <c r="J603" s="15">
        <f t="shared" si="110"/>
        <v>137.5</v>
      </c>
      <c r="K603" s="9"/>
    </row>
    <row r="604" spans="1:12" x14ac:dyDescent="0.2">
      <c r="A604" s="12"/>
      <c r="B604" s="5" t="s">
        <v>14</v>
      </c>
      <c r="C604" s="15">
        <f>C603*8</f>
        <v>1100</v>
      </c>
      <c r="D604" s="15">
        <f>D603*8</f>
        <v>1100</v>
      </c>
      <c r="E604" s="15">
        <f t="shared" ref="E604:J604" si="111">E603*8</f>
        <v>1100</v>
      </c>
      <c r="F604" s="15">
        <f t="shared" si="111"/>
        <v>1100</v>
      </c>
      <c r="G604" s="15">
        <f t="shared" si="111"/>
        <v>1100</v>
      </c>
      <c r="H604" s="15">
        <f t="shared" si="111"/>
        <v>1100</v>
      </c>
      <c r="I604" s="15">
        <f t="shared" si="111"/>
        <v>1100</v>
      </c>
      <c r="J604" s="15">
        <f t="shared" si="111"/>
        <v>1100</v>
      </c>
      <c r="K604" s="35">
        <f>SUM(C604:J604)</f>
        <v>8800</v>
      </c>
    </row>
  </sheetData>
  <mergeCells count="2">
    <mergeCell ref="A2:K2"/>
    <mergeCell ref="A469:K469"/>
  </mergeCells>
  <phoneticPr fontId="0" type="noConversion"/>
  <pageMargins left="0.75" right="0.75" top="1" bottom="1" header="0.5" footer="0.5"/>
  <pageSetup scale="48" fitToHeight="6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239"/>
  <sheetViews>
    <sheetView zoomScale="80" workbookViewId="0">
      <selection activeCell="E183" sqref="E183"/>
    </sheetView>
  </sheetViews>
  <sheetFormatPr defaultRowHeight="12.75" x14ac:dyDescent="0.2"/>
  <cols>
    <col min="1" max="1" width="8.140625" style="5" bestFit="1" customWidth="1"/>
    <col min="2" max="2" width="31" style="1" bestFit="1" customWidth="1"/>
    <col min="3" max="3" width="13.42578125" style="1" bestFit="1" customWidth="1"/>
    <col min="4" max="4" width="13" style="1" bestFit="1" customWidth="1"/>
    <col min="5" max="5" width="13.42578125" style="35" bestFit="1" customWidth="1"/>
    <col min="6" max="6" width="13.42578125" style="1" bestFit="1" customWidth="1"/>
    <col min="7" max="7" width="13.42578125" style="35" bestFit="1" customWidth="1"/>
    <col min="8" max="9" width="13" style="4" bestFit="1" customWidth="1"/>
    <col min="10" max="10" width="13.42578125" style="4" bestFit="1" customWidth="1"/>
    <col min="11" max="11" width="15.140625" style="4" bestFit="1" customWidth="1"/>
    <col min="12" max="12" width="11.7109375" style="1" bestFit="1" customWidth="1"/>
    <col min="13" max="13" width="10.5703125" style="1" bestFit="1" customWidth="1"/>
    <col min="14" max="16384" width="9.140625" style="1"/>
  </cols>
  <sheetData>
    <row r="1" spans="1:12" ht="13.5" thickBot="1" x14ac:dyDescent="0.25">
      <c r="K1" s="35"/>
    </row>
    <row r="2" spans="1:12" ht="20.25" thickBot="1" x14ac:dyDescent="0.35">
      <c r="A2" s="63" t="s">
        <v>29</v>
      </c>
      <c r="B2" s="64"/>
      <c r="C2" s="64"/>
      <c r="D2" s="64"/>
      <c r="E2" s="64"/>
      <c r="F2" s="64"/>
      <c r="G2" s="64"/>
      <c r="H2" s="64"/>
      <c r="I2" s="64"/>
      <c r="J2" s="64"/>
      <c r="K2" s="65"/>
    </row>
    <row r="3" spans="1:12" x14ac:dyDescent="0.2">
      <c r="K3" s="35"/>
    </row>
    <row r="4" spans="1:12" s="5" customFormat="1" x14ac:dyDescent="0.2">
      <c r="A4" s="5" t="s">
        <v>0</v>
      </c>
      <c r="B4" s="17" t="s">
        <v>17</v>
      </c>
      <c r="C4" s="7">
        <v>37249</v>
      </c>
      <c r="D4" s="7">
        <v>37250</v>
      </c>
      <c r="E4" s="7">
        <v>37251</v>
      </c>
      <c r="F4" s="7">
        <v>37252</v>
      </c>
      <c r="G4" s="7">
        <v>37253</v>
      </c>
      <c r="H4" s="7">
        <v>37254</v>
      </c>
      <c r="I4" s="7">
        <v>37255</v>
      </c>
      <c r="J4" s="7">
        <v>37256</v>
      </c>
      <c r="K4" s="9"/>
      <c r="L4" s="9"/>
    </row>
    <row r="5" spans="1:12" x14ac:dyDescent="0.2">
      <c r="B5" s="5" t="s">
        <v>4</v>
      </c>
      <c r="C5" s="1">
        <v>1050</v>
      </c>
      <c r="D5" s="1">
        <v>50</v>
      </c>
      <c r="E5" s="1">
        <v>1050</v>
      </c>
      <c r="F5" s="1">
        <v>1050</v>
      </c>
      <c r="G5" s="1">
        <v>1050</v>
      </c>
      <c r="H5" s="1">
        <v>50</v>
      </c>
      <c r="I5" s="1">
        <v>50</v>
      </c>
      <c r="J5" s="1">
        <v>1050</v>
      </c>
      <c r="L5" s="4"/>
    </row>
    <row r="6" spans="1:12" x14ac:dyDescent="0.2">
      <c r="B6" s="8" t="s">
        <v>6</v>
      </c>
      <c r="C6" s="35">
        <v>36.450000000000003</v>
      </c>
      <c r="D6" s="35">
        <v>22</v>
      </c>
      <c r="E6" s="35">
        <v>36.450000000000003</v>
      </c>
      <c r="F6" s="35">
        <v>36.450000000000003</v>
      </c>
      <c r="G6" s="35">
        <v>36.450000000000003</v>
      </c>
      <c r="H6" s="35">
        <v>22</v>
      </c>
      <c r="I6" s="35">
        <v>22</v>
      </c>
      <c r="J6" s="35">
        <v>36.450000000000003</v>
      </c>
      <c r="L6" s="4"/>
    </row>
    <row r="7" spans="1:12" x14ac:dyDescent="0.2">
      <c r="B7" s="5" t="s">
        <v>5</v>
      </c>
      <c r="C7" s="1">
        <v>2250</v>
      </c>
      <c r="D7" s="1">
        <v>150</v>
      </c>
      <c r="E7" s="1">
        <v>2250</v>
      </c>
      <c r="F7" s="1">
        <v>2250</v>
      </c>
      <c r="G7" s="1">
        <v>2250</v>
      </c>
      <c r="H7" s="1">
        <v>150</v>
      </c>
      <c r="I7" s="1">
        <v>150</v>
      </c>
      <c r="J7" s="1">
        <v>2250</v>
      </c>
      <c r="L7" s="4"/>
    </row>
    <row r="8" spans="1:12" x14ac:dyDescent="0.2">
      <c r="B8" s="8" t="s">
        <v>6</v>
      </c>
      <c r="C8" s="35">
        <v>33.78</v>
      </c>
      <c r="D8" s="35">
        <v>21.25</v>
      </c>
      <c r="E8" s="35">
        <v>33.78</v>
      </c>
      <c r="F8" s="35">
        <v>33.78</v>
      </c>
      <c r="G8" s="35">
        <v>33.78</v>
      </c>
      <c r="H8" s="35">
        <v>21.25</v>
      </c>
      <c r="I8" s="35">
        <v>21.25</v>
      </c>
      <c r="J8" s="35">
        <v>33.78</v>
      </c>
      <c r="L8" s="4"/>
    </row>
    <row r="9" spans="1:12" x14ac:dyDescent="0.2">
      <c r="B9" s="9" t="s">
        <v>10</v>
      </c>
      <c r="C9" s="4">
        <f t="shared" ref="C9:J9" si="0">C5-C7</f>
        <v>-1200</v>
      </c>
      <c r="D9" s="4">
        <f t="shared" si="0"/>
        <v>-100</v>
      </c>
      <c r="E9" s="4">
        <f t="shared" si="0"/>
        <v>-1200</v>
      </c>
      <c r="F9" s="4">
        <f t="shared" si="0"/>
        <v>-1200</v>
      </c>
      <c r="G9" s="4">
        <f t="shared" si="0"/>
        <v>-1200</v>
      </c>
      <c r="H9" s="4">
        <f t="shared" si="0"/>
        <v>-100</v>
      </c>
      <c r="I9" s="4">
        <f t="shared" si="0"/>
        <v>-100</v>
      </c>
      <c r="J9" s="4">
        <f t="shared" si="0"/>
        <v>-1200</v>
      </c>
      <c r="L9" s="4"/>
    </row>
    <row r="10" spans="1:12" x14ac:dyDescent="0.2">
      <c r="B10" s="2" t="s">
        <v>7</v>
      </c>
      <c r="C10" s="36">
        <v>25.75</v>
      </c>
      <c r="D10" s="36">
        <v>20</v>
      </c>
      <c r="E10" s="36">
        <v>25.75</v>
      </c>
      <c r="F10" s="36">
        <v>25.75</v>
      </c>
      <c r="G10" s="36">
        <v>25.75</v>
      </c>
      <c r="H10" s="36">
        <v>20</v>
      </c>
      <c r="I10" s="36">
        <v>20</v>
      </c>
      <c r="J10" s="36">
        <v>25.75</v>
      </c>
      <c r="L10" s="4"/>
    </row>
    <row r="11" spans="1:12" x14ac:dyDescent="0.2">
      <c r="B11" s="2"/>
      <c r="C11" s="14"/>
      <c r="E11" s="1"/>
      <c r="F11" s="35"/>
      <c r="G11" s="1"/>
      <c r="H11" s="35"/>
      <c r="L11" s="4"/>
    </row>
    <row r="12" spans="1:12" x14ac:dyDescent="0.2">
      <c r="B12" s="2" t="s">
        <v>9</v>
      </c>
      <c r="C12" s="16">
        <f t="shared" ref="C12:J12" si="1">(C5*C6)*(-1)</f>
        <v>-38272.5</v>
      </c>
      <c r="D12" s="16">
        <f t="shared" si="1"/>
        <v>-1100</v>
      </c>
      <c r="E12" s="16">
        <f t="shared" si="1"/>
        <v>-38272.5</v>
      </c>
      <c r="F12" s="16">
        <f t="shared" si="1"/>
        <v>-38272.5</v>
      </c>
      <c r="G12" s="16">
        <f t="shared" si="1"/>
        <v>-38272.5</v>
      </c>
      <c r="H12" s="16">
        <f t="shared" si="1"/>
        <v>-1100</v>
      </c>
      <c r="I12" s="16">
        <f t="shared" si="1"/>
        <v>-1100</v>
      </c>
      <c r="J12" s="16">
        <f t="shared" si="1"/>
        <v>-38272.5</v>
      </c>
      <c r="L12" s="4"/>
    </row>
    <row r="13" spans="1:12" x14ac:dyDescent="0.2">
      <c r="B13" s="2" t="s">
        <v>8</v>
      </c>
      <c r="C13" s="14">
        <f t="shared" ref="C13:J13" si="2">C7*C8</f>
        <v>76005</v>
      </c>
      <c r="D13" s="14">
        <f t="shared" si="2"/>
        <v>3187.5</v>
      </c>
      <c r="E13" s="14">
        <f t="shared" si="2"/>
        <v>76005</v>
      </c>
      <c r="F13" s="14">
        <f t="shared" si="2"/>
        <v>76005</v>
      </c>
      <c r="G13" s="14">
        <f t="shared" si="2"/>
        <v>76005</v>
      </c>
      <c r="H13" s="14">
        <f t="shared" si="2"/>
        <v>3187.5</v>
      </c>
      <c r="I13" s="14">
        <f t="shared" si="2"/>
        <v>3187.5</v>
      </c>
      <c r="J13" s="14">
        <f t="shared" si="2"/>
        <v>76005</v>
      </c>
      <c r="L13" s="4"/>
    </row>
    <row r="14" spans="1:12" x14ac:dyDescent="0.2">
      <c r="B14" s="9" t="s">
        <v>12</v>
      </c>
      <c r="C14" s="14">
        <f t="shared" ref="C14:J14" si="3">SUM(C12:C13)</f>
        <v>37732.5</v>
      </c>
      <c r="D14" s="14">
        <f t="shared" si="3"/>
        <v>2087.5</v>
      </c>
      <c r="E14" s="14">
        <f t="shared" si="3"/>
        <v>37732.5</v>
      </c>
      <c r="F14" s="14">
        <f t="shared" si="3"/>
        <v>37732.5</v>
      </c>
      <c r="G14" s="14">
        <f t="shared" si="3"/>
        <v>37732.5</v>
      </c>
      <c r="H14" s="14">
        <f t="shared" si="3"/>
        <v>2087.5</v>
      </c>
      <c r="I14" s="14">
        <f t="shared" si="3"/>
        <v>2087.5</v>
      </c>
      <c r="J14" s="14">
        <f t="shared" si="3"/>
        <v>37732.5</v>
      </c>
      <c r="L14" s="4"/>
    </row>
    <row r="15" spans="1:12" x14ac:dyDescent="0.2">
      <c r="A15" s="10"/>
      <c r="B15" s="1" t="s">
        <v>13</v>
      </c>
      <c r="C15" s="16">
        <f t="shared" ref="C15:J15" si="4">C9*C10</f>
        <v>-30900</v>
      </c>
      <c r="D15" s="16">
        <f t="shared" si="4"/>
        <v>-2000</v>
      </c>
      <c r="E15" s="16">
        <f t="shared" si="4"/>
        <v>-30900</v>
      </c>
      <c r="F15" s="16">
        <f t="shared" si="4"/>
        <v>-30900</v>
      </c>
      <c r="G15" s="16">
        <f t="shared" si="4"/>
        <v>-30900</v>
      </c>
      <c r="H15" s="16">
        <f t="shared" si="4"/>
        <v>-2000</v>
      </c>
      <c r="I15" s="16">
        <f t="shared" si="4"/>
        <v>-2000</v>
      </c>
      <c r="J15" s="16">
        <f t="shared" si="4"/>
        <v>-30900</v>
      </c>
    </row>
    <row r="16" spans="1:12" x14ac:dyDescent="0.2">
      <c r="A16" s="11"/>
    </row>
    <row r="17" spans="1:11" s="5" customFormat="1" x14ac:dyDescent="0.2">
      <c r="A17" s="10"/>
      <c r="B17" s="5" t="s">
        <v>11</v>
      </c>
      <c r="C17" s="15">
        <f t="shared" ref="C17:J17" si="5">SUM(C14:C15)</f>
        <v>6832.5</v>
      </c>
      <c r="D17" s="15">
        <f t="shared" si="5"/>
        <v>87.5</v>
      </c>
      <c r="E17" s="15">
        <f t="shared" si="5"/>
        <v>6832.5</v>
      </c>
      <c r="F17" s="15">
        <f t="shared" si="5"/>
        <v>6832.5</v>
      </c>
      <c r="G17" s="15">
        <f t="shared" si="5"/>
        <v>6832.5</v>
      </c>
      <c r="H17" s="15">
        <f t="shared" si="5"/>
        <v>87.5</v>
      </c>
      <c r="I17" s="15">
        <f t="shared" si="5"/>
        <v>87.5</v>
      </c>
      <c r="J17" s="15">
        <f t="shared" si="5"/>
        <v>6832.5</v>
      </c>
      <c r="K17" s="9"/>
    </row>
    <row r="18" spans="1:11" x14ac:dyDescent="0.2">
      <c r="A18" s="12"/>
      <c r="B18" s="5" t="s">
        <v>30</v>
      </c>
      <c r="C18" s="15">
        <f t="shared" ref="C18:J18" si="6">C17*16</f>
        <v>109320</v>
      </c>
      <c r="D18" s="15">
        <f t="shared" si="6"/>
        <v>1400</v>
      </c>
      <c r="E18" s="15">
        <f t="shared" si="6"/>
        <v>109320</v>
      </c>
      <c r="F18" s="15">
        <f t="shared" si="6"/>
        <v>109320</v>
      </c>
      <c r="G18" s="15">
        <f t="shared" si="6"/>
        <v>109320</v>
      </c>
      <c r="H18" s="15">
        <f t="shared" si="6"/>
        <v>1400</v>
      </c>
      <c r="I18" s="15">
        <f t="shared" si="6"/>
        <v>1400</v>
      </c>
      <c r="J18" s="15">
        <f t="shared" si="6"/>
        <v>109320</v>
      </c>
      <c r="K18" s="35">
        <f>SUM(C18:J18)</f>
        <v>550800</v>
      </c>
    </row>
    <row r="19" spans="1:11" x14ac:dyDescent="0.2">
      <c r="A19" s="10"/>
    </row>
    <row r="20" spans="1:11" x14ac:dyDescent="0.2">
      <c r="B20" s="17" t="s">
        <v>20</v>
      </c>
      <c r="C20" s="7">
        <v>37249</v>
      </c>
      <c r="D20" s="7">
        <v>37250</v>
      </c>
      <c r="E20" s="7">
        <v>37251</v>
      </c>
      <c r="F20" s="7">
        <v>37252</v>
      </c>
      <c r="G20" s="7">
        <v>37253</v>
      </c>
      <c r="H20" s="7">
        <v>37254</v>
      </c>
      <c r="I20" s="7">
        <v>37255</v>
      </c>
      <c r="J20" s="7">
        <v>37256</v>
      </c>
      <c r="K20" s="9"/>
    </row>
    <row r="21" spans="1:11" x14ac:dyDescent="0.2">
      <c r="B21" s="5" t="s">
        <v>4</v>
      </c>
      <c r="C21" s="1">
        <v>150</v>
      </c>
      <c r="D21" s="18"/>
      <c r="E21" s="1">
        <v>150</v>
      </c>
      <c r="F21" s="1">
        <v>150</v>
      </c>
      <c r="G21" s="1">
        <v>150</v>
      </c>
      <c r="H21" s="18"/>
      <c r="I21" s="18"/>
      <c r="J21" s="1">
        <v>150</v>
      </c>
    </row>
    <row r="22" spans="1:11" x14ac:dyDescent="0.2">
      <c r="B22" s="8" t="s">
        <v>6</v>
      </c>
      <c r="C22" s="35">
        <v>23.4</v>
      </c>
      <c r="D22" s="37"/>
      <c r="E22" s="35">
        <v>23.4</v>
      </c>
      <c r="F22" s="35">
        <v>23.4</v>
      </c>
      <c r="G22" s="35">
        <v>23.4</v>
      </c>
      <c r="H22" s="37"/>
      <c r="I22" s="37"/>
      <c r="J22" s="35">
        <v>23.4</v>
      </c>
    </row>
    <row r="23" spans="1:11" x14ac:dyDescent="0.2">
      <c r="B23" s="5" t="s">
        <v>5</v>
      </c>
      <c r="C23" s="1">
        <v>100</v>
      </c>
      <c r="D23" s="18"/>
      <c r="E23" s="1">
        <v>100</v>
      </c>
      <c r="F23" s="1">
        <v>100</v>
      </c>
      <c r="G23" s="1">
        <v>100</v>
      </c>
      <c r="H23" s="18"/>
      <c r="I23" s="18"/>
      <c r="J23" s="1">
        <v>100</v>
      </c>
    </row>
    <row r="24" spans="1:11" x14ac:dyDescent="0.2">
      <c r="B24" s="8" t="s">
        <v>6</v>
      </c>
      <c r="C24" s="35">
        <v>20.18</v>
      </c>
      <c r="D24" s="37"/>
      <c r="E24" s="35">
        <v>20.18</v>
      </c>
      <c r="F24" s="35">
        <v>20.18</v>
      </c>
      <c r="G24" s="35">
        <v>20.18</v>
      </c>
      <c r="H24" s="37"/>
      <c r="I24" s="37"/>
      <c r="J24" s="35">
        <v>20.18</v>
      </c>
    </row>
    <row r="25" spans="1:11" x14ac:dyDescent="0.2">
      <c r="B25" s="9" t="s">
        <v>10</v>
      </c>
      <c r="C25" s="4">
        <f>C21-C23</f>
        <v>50</v>
      </c>
      <c r="D25" s="20"/>
      <c r="E25" s="4">
        <f>E21-E23</f>
        <v>50</v>
      </c>
      <c r="F25" s="4">
        <f>F21-F23</f>
        <v>50</v>
      </c>
      <c r="G25" s="4">
        <f>G21-G23</f>
        <v>50</v>
      </c>
      <c r="H25" s="20"/>
      <c r="I25" s="20"/>
      <c r="J25" s="4">
        <f>J21-J23</f>
        <v>50</v>
      </c>
    </row>
    <row r="26" spans="1:11" x14ac:dyDescent="0.2">
      <c r="B26" s="2" t="s">
        <v>7</v>
      </c>
      <c r="C26" s="36">
        <v>21</v>
      </c>
      <c r="D26" s="18"/>
      <c r="E26" s="36">
        <v>21</v>
      </c>
      <c r="F26" s="36">
        <v>21</v>
      </c>
      <c r="G26" s="36">
        <v>21</v>
      </c>
      <c r="H26" s="37"/>
      <c r="I26" s="37"/>
      <c r="J26" s="36">
        <v>21</v>
      </c>
    </row>
    <row r="27" spans="1:11" x14ac:dyDescent="0.2">
      <c r="B27" s="2"/>
      <c r="C27" s="14"/>
      <c r="D27" s="18"/>
      <c r="E27" s="1"/>
      <c r="F27" s="35"/>
      <c r="G27" s="1"/>
      <c r="H27" s="37"/>
      <c r="I27" s="20"/>
    </row>
    <row r="28" spans="1:11" x14ac:dyDescent="0.2">
      <c r="B28" s="2" t="s">
        <v>9</v>
      </c>
      <c r="C28" s="16">
        <f>(C21*C22)*(-1)</f>
        <v>-3510</v>
      </c>
      <c r="D28" s="21"/>
      <c r="E28" s="16">
        <f>(E21*E22)*(-1)</f>
        <v>-3510</v>
      </c>
      <c r="F28" s="16">
        <f>(F21*F22)*(-1)</f>
        <v>-3510</v>
      </c>
      <c r="G28" s="16">
        <f>(G21*G22)*(-1)</f>
        <v>-3510</v>
      </c>
      <c r="H28" s="21"/>
      <c r="I28" s="21"/>
      <c r="J28" s="16">
        <f>(J21*J22)*(-1)</f>
        <v>-3510</v>
      </c>
    </row>
    <row r="29" spans="1:11" x14ac:dyDescent="0.2">
      <c r="B29" s="2" t="s">
        <v>8</v>
      </c>
      <c r="C29" s="14">
        <f>C23*C24</f>
        <v>2018</v>
      </c>
      <c r="D29" s="22"/>
      <c r="E29" s="14">
        <f>E23*E24</f>
        <v>2018</v>
      </c>
      <c r="F29" s="14">
        <f>F23*F24</f>
        <v>2018</v>
      </c>
      <c r="G29" s="14">
        <f>G23*G24</f>
        <v>2018</v>
      </c>
      <c r="H29" s="22"/>
      <c r="I29" s="22"/>
      <c r="J29" s="14">
        <f>J23*J24</f>
        <v>2018</v>
      </c>
    </row>
    <row r="30" spans="1:11" x14ac:dyDescent="0.2">
      <c r="B30" s="9" t="s">
        <v>12</v>
      </c>
      <c r="C30" s="14">
        <f>SUM(C28:C29)</f>
        <v>-1492</v>
      </c>
      <c r="D30" s="22"/>
      <c r="E30" s="14">
        <f>SUM(E28:E29)</f>
        <v>-1492</v>
      </c>
      <c r="F30" s="14">
        <f>SUM(F28:F29)</f>
        <v>-1492</v>
      </c>
      <c r="G30" s="14">
        <f>SUM(G28:G29)</f>
        <v>-1492</v>
      </c>
      <c r="H30" s="22"/>
      <c r="I30" s="22"/>
      <c r="J30" s="14">
        <f>SUM(J28:J29)</f>
        <v>-1492</v>
      </c>
    </row>
    <row r="31" spans="1:11" x14ac:dyDescent="0.2">
      <c r="A31" s="10"/>
      <c r="B31" s="1" t="s">
        <v>13</v>
      </c>
      <c r="C31" s="16">
        <f>C25*C26</f>
        <v>1050</v>
      </c>
      <c r="D31" s="21"/>
      <c r="E31" s="16">
        <f>E25*E26</f>
        <v>1050</v>
      </c>
      <c r="F31" s="16">
        <f>F25*F26</f>
        <v>1050</v>
      </c>
      <c r="G31" s="16">
        <f>G25*G26</f>
        <v>1050</v>
      </c>
      <c r="H31" s="21"/>
      <c r="I31" s="21"/>
      <c r="J31" s="16">
        <f>J25*J26</f>
        <v>1050</v>
      </c>
    </row>
    <row r="32" spans="1:11" x14ac:dyDescent="0.2">
      <c r="A32" s="11"/>
      <c r="D32" s="18"/>
      <c r="H32" s="20"/>
      <c r="I32" s="20"/>
    </row>
    <row r="33" spans="1:12" x14ac:dyDescent="0.2">
      <c r="A33" s="10"/>
      <c r="B33" s="5" t="s">
        <v>11</v>
      </c>
      <c r="C33" s="15">
        <f>SUM(C30:C31)</f>
        <v>-442</v>
      </c>
      <c r="D33" s="31"/>
      <c r="E33" s="15">
        <f>SUM(E30:E31)</f>
        <v>-442</v>
      </c>
      <c r="F33" s="15">
        <f>SUM(F30:F31)</f>
        <v>-442</v>
      </c>
      <c r="G33" s="15">
        <f>SUM(G30:G31)</f>
        <v>-442</v>
      </c>
      <c r="H33" s="31"/>
      <c r="I33" s="31"/>
      <c r="J33" s="15">
        <f>SUM(J30:J31)</f>
        <v>-442</v>
      </c>
      <c r="K33" s="9"/>
    </row>
    <row r="34" spans="1:12" x14ac:dyDescent="0.2">
      <c r="A34" s="12"/>
      <c r="B34" s="5" t="s">
        <v>30</v>
      </c>
      <c r="C34" s="15">
        <f>C33*16</f>
        <v>-7072</v>
      </c>
      <c r="D34" s="31"/>
      <c r="E34" s="15">
        <f>E33*16</f>
        <v>-7072</v>
      </c>
      <c r="F34" s="15">
        <f>F33*16</f>
        <v>-7072</v>
      </c>
      <c r="G34" s="15">
        <f>G33*16</f>
        <v>-7072</v>
      </c>
      <c r="H34" s="31"/>
      <c r="I34" s="31"/>
      <c r="J34" s="15">
        <f>J33*16</f>
        <v>-7072</v>
      </c>
      <c r="K34" s="35">
        <f>SUM(C34:J34)</f>
        <v>-35360</v>
      </c>
    </row>
    <row r="37" spans="1:12" s="5" customFormat="1" x14ac:dyDescent="0.2">
      <c r="B37" s="17" t="s">
        <v>21</v>
      </c>
      <c r="C37" s="7">
        <v>37249</v>
      </c>
      <c r="D37" s="7">
        <v>37250</v>
      </c>
      <c r="E37" s="7">
        <v>37251</v>
      </c>
      <c r="F37" s="7">
        <v>37252</v>
      </c>
      <c r="G37" s="7">
        <v>37253</v>
      </c>
      <c r="H37" s="7">
        <v>37254</v>
      </c>
      <c r="I37" s="7">
        <v>37255</v>
      </c>
      <c r="J37" s="7">
        <v>37256</v>
      </c>
      <c r="K37" s="9"/>
      <c r="L37" s="9"/>
    </row>
    <row r="38" spans="1:12" x14ac:dyDescent="0.2">
      <c r="B38" s="5" t="s">
        <v>4</v>
      </c>
      <c r="C38" s="1">
        <v>800</v>
      </c>
      <c r="D38" s="18"/>
      <c r="E38" s="1">
        <v>800</v>
      </c>
      <c r="F38" s="1">
        <v>800</v>
      </c>
      <c r="G38" s="1">
        <v>800</v>
      </c>
      <c r="H38" s="37"/>
      <c r="I38" s="20"/>
      <c r="J38" s="1">
        <v>800</v>
      </c>
      <c r="L38" s="4"/>
    </row>
    <row r="39" spans="1:12" x14ac:dyDescent="0.2">
      <c r="B39" s="8" t="s">
        <v>6</v>
      </c>
      <c r="C39" s="35">
        <v>28.5</v>
      </c>
      <c r="D39" s="37"/>
      <c r="E39" s="35">
        <v>28.5</v>
      </c>
      <c r="F39" s="35">
        <v>28.5</v>
      </c>
      <c r="G39" s="35">
        <v>28.5</v>
      </c>
      <c r="H39" s="37"/>
      <c r="I39" s="20"/>
      <c r="J39" s="35">
        <v>28.5</v>
      </c>
      <c r="L39" s="4"/>
    </row>
    <row r="40" spans="1:12" x14ac:dyDescent="0.2">
      <c r="B40" s="5" t="s">
        <v>5</v>
      </c>
      <c r="C40" s="1">
        <v>1500</v>
      </c>
      <c r="D40" s="18"/>
      <c r="E40" s="1">
        <v>1500</v>
      </c>
      <c r="F40" s="1">
        <v>1500</v>
      </c>
      <c r="G40" s="1">
        <v>1500</v>
      </c>
      <c r="H40" s="37"/>
      <c r="I40" s="20"/>
      <c r="J40" s="1">
        <v>1500</v>
      </c>
      <c r="L40" s="4"/>
    </row>
    <row r="41" spans="1:12" x14ac:dyDescent="0.2">
      <c r="B41" s="8" t="s">
        <v>6</v>
      </c>
      <c r="C41" s="35">
        <v>30.56</v>
      </c>
      <c r="D41" s="37"/>
      <c r="E41" s="35">
        <v>30.56</v>
      </c>
      <c r="F41" s="35">
        <v>30.56</v>
      </c>
      <c r="G41" s="35">
        <v>30.56</v>
      </c>
      <c r="H41" s="37"/>
      <c r="I41" s="20"/>
      <c r="J41" s="35">
        <v>30.56</v>
      </c>
      <c r="L41" s="4"/>
    </row>
    <row r="42" spans="1:12" x14ac:dyDescent="0.2">
      <c r="B42" s="9" t="s">
        <v>10</v>
      </c>
      <c r="C42" s="4">
        <f>C38-C40</f>
        <v>-700</v>
      </c>
      <c r="D42" s="20"/>
      <c r="E42" s="4">
        <f>E38-E40</f>
        <v>-700</v>
      </c>
      <c r="F42" s="4">
        <f>F38-F40</f>
        <v>-700</v>
      </c>
      <c r="G42" s="4">
        <f>G38-G40</f>
        <v>-700</v>
      </c>
      <c r="H42" s="37"/>
      <c r="I42" s="20"/>
      <c r="J42" s="4">
        <f>J38-J40</f>
        <v>-700</v>
      </c>
      <c r="L42" s="4"/>
    </row>
    <row r="43" spans="1:12" x14ac:dyDescent="0.2">
      <c r="B43" s="2" t="s">
        <v>7</v>
      </c>
      <c r="C43" s="36">
        <v>23</v>
      </c>
      <c r="D43" s="18"/>
      <c r="E43" s="36">
        <v>23</v>
      </c>
      <c r="F43" s="36">
        <v>23</v>
      </c>
      <c r="G43" s="36">
        <v>23</v>
      </c>
      <c r="H43" s="37"/>
      <c r="I43" s="37"/>
      <c r="J43" s="36">
        <v>23</v>
      </c>
      <c r="L43" s="4"/>
    </row>
    <row r="44" spans="1:12" x14ac:dyDescent="0.2">
      <c r="B44" s="2"/>
      <c r="C44" s="14"/>
      <c r="D44" s="18"/>
      <c r="E44" s="1"/>
      <c r="F44" s="35"/>
      <c r="G44" s="1"/>
      <c r="H44" s="37"/>
      <c r="I44" s="20"/>
      <c r="L44" s="4"/>
    </row>
    <row r="45" spans="1:12" x14ac:dyDescent="0.2">
      <c r="B45" s="2" t="s">
        <v>9</v>
      </c>
      <c r="C45" s="16">
        <f>(C38*C39)*(-1)</f>
        <v>-22800</v>
      </c>
      <c r="D45" s="21"/>
      <c r="E45" s="16">
        <f>(E38*E39)*(-1)</f>
        <v>-22800</v>
      </c>
      <c r="F45" s="16">
        <f>(F38*F39)*(-1)</f>
        <v>-22800</v>
      </c>
      <c r="G45" s="16">
        <f>(G38*G39)*(-1)</f>
        <v>-22800</v>
      </c>
      <c r="H45" s="37"/>
      <c r="I45" s="20"/>
      <c r="J45" s="16">
        <f>(J38*J39)*(-1)</f>
        <v>-22800</v>
      </c>
      <c r="L45" s="4"/>
    </row>
    <row r="46" spans="1:12" x14ac:dyDescent="0.2">
      <c r="B46" s="2" t="s">
        <v>8</v>
      </c>
      <c r="C46" s="14">
        <f>C40*C41</f>
        <v>45840</v>
      </c>
      <c r="D46" s="22"/>
      <c r="E46" s="14">
        <f>E40*E41</f>
        <v>45840</v>
      </c>
      <c r="F46" s="14">
        <f>F40*F41</f>
        <v>45840</v>
      </c>
      <c r="G46" s="14">
        <f>G40*G41</f>
        <v>45840</v>
      </c>
      <c r="H46" s="37"/>
      <c r="I46" s="20"/>
      <c r="J46" s="14">
        <f>J40*J41</f>
        <v>45840</v>
      </c>
      <c r="L46" s="4"/>
    </row>
    <row r="47" spans="1:12" x14ac:dyDescent="0.2">
      <c r="B47" s="9" t="s">
        <v>12</v>
      </c>
      <c r="C47" s="14">
        <f>SUM(C45:C46)</f>
        <v>23040</v>
      </c>
      <c r="D47" s="22"/>
      <c r="E47" s="14">
        <f>SUM(E45:E46)</f>
        <v>23040</v>
      </c>
      <c r="F47" s="14">
        <f>SUM(F45:F46)</f>
        <v>23040</v>
      </c>
      <c r="G47" s="14">
        <f>SUM(G45:G46)</f>
        <v>23040</v>
      </c>
      <c r="H47" s="37"/>
      <c r="I47" s="20"/>
      <c r="J47" s="14">
        <f>SUM(J45:J46)</f>
        <v>23040</v>
      </c>
      <c r="L47" s="4"/>
    </row>
    <row r="48" spans="1:12" x14ac:dyDescent="0.2">
      <c r="A48" s="10"/>
      <c r="B48" s="1" t="s">
        <v>13</v>
      </c>
      <c r="C48" s="16">
        <f>C42*C43</f>
        <v>-16100</v>
      </c>
      <c r="D48" s="21"/>
      <c r="E48" s="16">
        <f>E42*E43</f>
        <v>-16100</v>
      </c>
      <c r="F48" s="16">
        <f>F42*F43</f>
        <v>-16100</v>
      </c>
      <c r="G48" s="16">
        <f>G42*G43</f>
        <v>-16100</v>
      </c>
      <c r="H48" s="20"/>
      <c r="I48" s="20"/>
      <c r="J48" s="16">
        <f>J42*J43</f>
        <v>-16100</v>
      </c>
    </row>
    <row r="49" spans="1:12" x14ac:dyDescent="0.2">
      <c r="A49" s="11"/>
      <c r="D49" s="18"/>
      <c r="H49" s="20"/>
      <c r="I49" s="20"/>
    </row>
    <row r="50" spans="1:12" s="5" customFormat="1" x14ac:dyDescent="0.2">
      <c r="A50" s="10"/>
      <c r="B50" s="5" t="s">
        <v>11</v>
      </c>
      <c r="C50" s="15">
        <f>SUM(C47:C48)</f>
        <v>6940</v>
      </c>
      <c r="D50" s="31"/>
      <c r="E50" s="15">
        <f>SUM(E47:E48)</f>
        <v>6940</v>
      </c>
      <c r="F50" s="15">
        <f>SUM(F47:F48)</f>
        <v>6940</v>
      </c>
      <c r="G50" s="15">
        <f>SUM(G47:G48)</f>
        <v>6940</v>
      </c>
      <c r="H50" s="32"/>
      <c r="I50" s="31"/>
      <c r="J50" s="15">
        <f>SUM(J47:J48)</f>
        <v>6940</v>
      </c>
      <c r="K50" s="9"/>
    </row>
    <row r="51" spans="1:12" x14ac:dyDescent="0.2">
      <c r="A51" s="12"/>
      <c r="B51" s="5" t="s">
        <v>30</v>
      </c>
      <c r="C51" s="15">
        <f>C50*16</f>
        <v>111040</v>
      </c>
      <c r="D51" s="31"/>
      <c r="E51" s="15">
        <f>E50*16</f>
        <v>111040</v>
      </c>
      <c r="F51" s="15">
        <f>F50*16</f>
        <v>111040</v>
      </c>
      <c r="G51" s="15">
        <f>G50*16</f>
        <v>111040</v>
      </c>
      <c r="H51" s="20"/>
      <c r="I51" s="31"/>
      <c r="J51" s="15">
        <f>J50*16</f>
        <v>111040</v>
      </c>
      <c r="K51" s="35">
        <f>SUM(C51:J51)</f>
        <v>555200</v>
      </c>
    </row>
    <row r="52" spans="1:12" x14ac:dyDescent="0.2">
      <c r="A52" s="10"/>
    </row>
    <row r="53" spans="1:12" x14ac:dyDescent="0.2">
      <c r="A53" s="12"/>
    </row>
    <row r="54" spans="1:12" s="5" customFormat="1" x14ac:dyDescent="0.2">
      <c r="B54" s="17" t="s">
        <v>23</v>
      </c>
      <c r="C54" s="7">
        <v>37249</v>
      </c>
      <c r="D54" s="7">
        <v>37250</v>
      </c>
      <c r="E54" s="7">
        <v>37251</v>
      </c>
      <c r="F54" s="7">
        <v>37252</v>
      </c>
      <c r="G54" s="7">
        <v>37253</v>
      </c>
      <c r="H54" s="7">
        <v>37254</v>
      </c>
      <c r="I54" s="7">
        <v>37255</v>
      </c>
      <c r="J54" s="7">
        <v>37256</v>
      </c>
      <c r="K54" s="9"/>
      <c r="L54" s="9"/>
    </row>
    <row r="55" spans="1:12" x14ac:dyDescent="0.2">
      <c r="B55" s="5" t="s">
        <v>4</v>
      </c>
      <c r="C55" s="1">
        <v>550</v>
      </c>
      <c r="D55" s="18"/>
      <c r="E55" s="1">
        <v>550</v>
      </c>
      <c r="F55" s="1">
        <v>550</v>
      </c>
      <c r="G55" s="1">
        <v>550</v>
      </c>
      <c r="H55" s="37"/>
      <c r="I55" s="20"/>
      <c r="J55" s="1">
        <v>550</v>
      </c>
      <c r="L55" s="4"/>
    </row>
    <row r="56" spans="1:12" x14ac:dyDescent="0.2">
      <c r="B56" s="8" t="s">
        <v>6</v>
      </c>
      <c r="C56" s="35">
        <v>46.93</v>
      </c>
      <c r="D56" s="37"/>
      <c r="E56" s="35">
        <v>46.93</v>
      </c>
      <c r="F56" s="35">
        <v>46.93</v>
      </c>
      <c r="G56" s="35">
        <v>46.93</v>
      </c>
      <c r="H56" s="37"/>
      <c r="I56" s="20"/>
      <c r="J56" s="35">
        <v>46.93</v>
      </c>
      <c r="L56" s="4"/>
    </row>
    <row r="57" spans="1:12" x14ac:dyDescent="0.2">
      <c r="B57" s="5" t="s">
        <v>5</v>
      </c>
      <c r="C57" s="1">
        <v>750</v>
      </c>
      <c r="D57" s="18"/>
      <c r="E57" s="1">
        <v>750</v>
      </c>
      <c r="F57" s="1">
        <v>750</v>
      </c>
      <c r="G57" s="1">
        <v>750</v>
      </c>
      <c r="H57" s="37"/>
      <c r="I57" s="20"/>
      <c r="J57" s="1">
        <v>750</v>
      </c>
      <c r="L57" s="4"/>
    </row>
    <row r="58" spans="1:12" x14ac:dyDescent="0.2">
      <c r="B58" s="8" t="s">
        <v>6</v>
      </c>
      <c r="C58" s="35">
        <v>47.1</v>
      </c>
      <c r="D58" s="37"/>
      <c r="E58" s="35">
        <v>47.1</v>
      </c>
      <c r="F58" s="35">
        <v>47.1</v>
      </c>
      <c r="G58" s="35">
        <v>47.1</v>
      </c>
      <c r="H58" s="37"/>
      <c r="I58" s="20"/>
      <c r="J58" s="35">
        <v>47.1</v>
      </c>
      <c r="L58" s="4"/>
    </row>
    <row r="59" spans="1:12" x14ac:dyDescent="0.2">
      <c r="B59" s="9" t="s">
        <v>10</v>
      </c>
      <c r="C59" s="4">
        <f>C55-C57</f>
        <v>-200</v>
      </c>
      <c r="D59" s="20"/>
      <c r="E59" s="4">
        <f>E55-E57</f>
        <v>-200</v>
      </c>
      <c r="F59" s="4">
        <f>F55-F57</f>
        <v>-200</v>
      </c>
      <c r="G59" s="4">
        <f>G55-G57</f>
        <v>-200</v>
      </c>
      <c r="H59" s="37"/>
      <c r="I59" s="20"/>
      <c r="J59" s="4">
        <f>J55-J57</f>
        <v>-200</v>
      </c>
      <c r="L59" s="4"/>
    </row>
    <row r="60" spans="1:12" x14ac:dyDescent="0.2">
      <c r="B60" s="2" t="s">
        <v>7</v>
      </c>
      <c r="C60" s="36">
        <v>32.5</v>
      </c>
      <c r="D60" s="18"/>
      <c r="E60" s="36">
        <v>32.5</v>
      </c>
      <c r="F60" s="36">
        <v>32.5</v>
      </c>
      <c r="G60" s="36">
        <v>32.5</v>
      </c>
      <c r="H60" s="37"/>
      <c r="I60" s="37"/>
      <c r="J60" s="36">
        <v>32.5</v>
      </c>
      <c r="L60" s="4"/>
    </row>
    <row r="61" spans="1:12" x14ac:dyDescent="0.2">
      <c r="B61" s="2"/>
      <c r="C61" s="14"/>
      <c r="D61" s="18"/>
      <c r="E61" s="1"/>
      <c r="F61" s="35"/>
      <c r="G61" s="1"/>
      <c r="H61" s="37"/>
      <c r="I61" s="20"/>
      <c r="L61" s="4"/>
    </row>
    <row r="62" spans="1:12" x14ac:dyDescent="0.2">
      <c r="B62" s="2" t="s">
        <v>9</v>
      </c>
      <c r="C62" s="16">
        <f>(C55*C56)*(-1)</f>
        <v>-25811.5</v>
      </c>
      <c r="D62" s="21"/>
      <c r="E62" s="16">
        <f>(E55*E56)*(-1)</f>
        <v>-25811.5</v>
      </c>
      <c r="F62" s="16">
        <f>(F55*F56)*(-1)</f>
        <v>-25811.5</v>
      </c>
      <c r="G62" s="16">
        <f>(G55*G56)*(-1)</f>
        <v>-25811.5</v>
      </c>
      <c r="H62" s="37"/>
      <c r="I62" s="20"/>
      <c r="J62" s="16">
        <f>(J55*J56)*(-1)</f>
        <v>-25811.5</v>
      </c>
      <c r="L62" s="4"/>
    </row>
    <row r="63" spans="1:12" x14ac:dyDescent="0.2">
      <c r="B63" s="2" t="s">
        <v>8</v>
      </c>
      <c r="C63" s="14">
        <f>C57*C58</f>
        <v>35325</v>
      </c>
      <c r="D63" s="22"/>
      <c r="E63" s="14">
        <f>E57*E58</f>
        <v>35325</v>
      </c>
      <c r="F63" s="14">
        <f>F57*F58</f>
        <v>35325</v>
      </c>
      <c r="G63" s="14">
        <f>G57*G58</f>
        <v>35325</v>
      </c>
      <c r="H63" s="37"/>
      <c r="I63" s="20"/>
      <c r="J63" s="14">
        <f>J57*J58</f>
        <v>35325</v>
      </c>
      <c r="L63" s="4"/>
    </row>
    <row r="64" spans="1:12" x14ac:dyDescent="0.2">
      <c r="B64" s="9" t="s">
        <v>12</v>
      </c>
      <c r="C64" s="14">
        <f>SUM(C62:C63)</f>
        <v>9513.5</v>
      </c>
      <c r="D64" s="22"/>
      <c r="E64" s="14">
        <f>SUM(E62:E63)</f>
        <v>9513.5</v>
      </c>
      <c r="F64" s="14">
        <f>SUM(F62:F63)</f>
        <v>9513.5</v>
      </c>
      <c r="G64" s="14">
        <f>SUM(G62:G63)</f>
        <v>9513.5</v>
      </c>
      <c r="H64" s="37"/>
      <c r="I64" s="20"/>
      <c r="J64" s="14">
        <f>SUM(J62:J63)</f>
        <v>9513.5</v>
      </c>
      <c r="L64" s="4"/>
    </row>
    <row r="65" spans="1:12" x14ac:dyDescent="0.2">
      <c r="A65" s="10"/>
      <c r="B65" s="1" t="s">
        <v>13</v>
      </c>
      <c r="C65" s="16">
        <f>C59*C60</f>
        <v>-6500</v>
      </c>
      <c r="D65" s="21"/>
      <c r="E65" s="16">
        <f>E59*E60</f>
        <v>-6500</v>
      </c>
      <c r="F65" s="16">
        <f>F59*F60</f>
        <v>-6500</v>
      </c>
      <c r="G65" s="16">
        <f>G59*G60</f>
        <v>-6500</v>
      </c>
      <c r="H65" s="20"/>
      <c r="I65" s="20"/>
      <c r="J65" s="16">
        <f>J59*J60</f>
        <v>-6500</v>
      </c>
    </row>
    <row r="66" spans="1:12" x14ac:dyDescent="0.2">
      <c r="A66" s="11"/>
      <c r="D66" s="18"/>
      <c r="H66" s="20"/>
      <c r="I66" s="20"/>
    </row>
    <row r="67" spans="1:12" s="5" customFormat="1" x14ac:dyDescent="0.2">
      <c r="A67" s="10"/>
      <c r="B67" s="5" t="s">
        <v>11</v>
      </c>
      <c r="C67" s="15">
        <f>SUM(C64:C65)</f>
        <v>3013.5</v>
      </c>
      <c r="D67" s="31"/>
      <c r="E67" s="15">
        <f>SUM(E64:E65)</f>
        <v>3013.5</v>
      </c>
      <c r="F67" s="15">
        <f>SUM(F64:F65)</f>
        <v>3013.5</v>
      </c>
      <c r="G67" s="15">
        <f>SUM(G64:G65)</f>
        <v>3013.5</v>
      </c>
      <c r="H67" s="32"/>
      <c r="I67" s="31"/>
      <c r="J67" s="15">
        <f>SUM(J64:J65)</f>
        <v>3013.5</v>
      </c>
      <c r="K67" s="9"/>
    </row>
    <row r="68" spans="1:12" x14ac:dyDescent="0.2">
      <c r="A68" s="12"/>
      <c r="B68" s="5" t="s">
        <v>30</v>
      </c>
      <c r="C68" s="15">
        <f>C67*16</f>
        <v>48216</v>
      </c>
      <c r="D68" s="31"/>
      <c r="E68" s="15">
        <f>E67*16</f>
        <v>48216</v>
      </c>
      <c r="F68" s="15">
        <f>F67*16</f>
        <v>48216</v>
      </c>
      <c r="G68" s="15">
        <f>G67*16</f>
        <v>48216</v>
      </c>
      <c r="H68" s="20"/>
      <c r="I68" s="31"/>
      <c r="J68" s="15">
        <f>J67*16</f>
        <v>48216</v>
      </c>
      <c r="K68" s="35">
        <f>SUM(C68:J68)</f>
        <v>241080</v>
      </c>
    </row>
    <row r="69" spans="1:12" x14ac:dyDescent="0.2">
      <c r="A69" s="10"/>
    </row>
    <row r="70" spans="1:12" x14ac:dyDescent="0.2">
      <c r="A70" s="12"/>
    </row>
    <row r="71" spans="1:12" x14ac:dyDescent="0.2">
      <c r="A71" s="12"/>
    </row>
    <row r="72" spans="1:12" s="5" customFormat="1" x14ac:dyDescent="0.2">
      <c r="A72" s="5" t="s">
        <v>1</v>
      </c>
      <c r="B72" s="17" t="s">
        <v>17</v>
      </c>
      <c r="C72" s="7">
        <v>37249</v>
      </c>
      <c r="D72" s="7">
        <v>37250</v>
      </c>
      <c r="E72" s="7">
        <v>37251</v>
      </c>
      <c r="F72" s="7">
        <v>37252</v>
      </c>
      <c r="G72" s="7">
        <v>37253</v>
      </c>
      <c r="H72" s="7">
        <v>37254</v>
      </c>
      <c r="I72" s="7">
        <v>37255</v>
      </c>
      <c r="J72" s="7">
        <v>37256</v>
      </c>
      <c r="K72" s="9"/>
      <c r="L72" s="9"/>
    </row>
    <row r="73" spans="1:12" x14ac:dyDescent="0.2">
      <c r="B73" s="5" t="s">
        <v>4</v>
      </c>
      <c r="C73" s="1">
        <v>450</v>
      </c>
      <c r="D73" s="18"/>
      <c r="E73" s="1">
        <v>450</v>
      </c>
      <c r="F73" s="1">
        <v>450</v>
      </c>
      <c r="G73" s="1">
        <v>450</v>
      </c>
      <c r="H73" s="18"/>
      <c r="I73" s="18"/>
      <c r="J73" s="1">
        <v>450</v>
      </c>
      <c r="L73" s="4"/>
    </row>
    <row r="74" spans="1:12" x14ac:dyDescent="0.2">
      <c r="B74" s="8" t="s">
        <v>6</v>
      </c>
      <c r="C74" s="35">
        <v>31.58</v>
      </c>
      <c r="D74" s="37"/>
      <c r="E74" s="35">
        <v>31.58</v>
      </c>
      <c r="F74" s="35">
        <v>31.58</v>
      </c>
      <c r="G74" s="35">
        <v>31.58</v>
      </c>
      <c r="H74" s="37"/>
      <c r="I74" s="37"/>
      <c r="J74" s="35">
        <v>31.58</v>
      </c>
      <c r="L74" s="4"/>
    </row>
    <row r="75" spans="1:12" x14ac:dyDescent="0.2">
      <c r="B75" s="5" t="s">
        <v>5</v>
      </c>
      <c r="C75" s="1">
        <v>550</v>
      </c>
      <c r="D75" s="18"/>
      <c r="E75" s="1">
        <v>550</v>
      </c>
      <c r="F75" s="1">
        <v>550</v>
      </c>
      <c r="G75" s="1">
        <v>550</v>
      </c>
      <c r="H75" s="18"/>
      <c r="I75" s="18"/>
      <c r="J75" s="1">
        <v>550</v>
      </c>
      <c r="L75" s="4"/>
    </row>
    <row r="76" spans="1:12" x14ac:dyDescent="0.2">
      <c r="B76" s="8" t="s">
        <v>6</v>
      </c>
      <c r="C76" s="35">
        <v>36.89</v>
      </c>
      <c r="D76" s="37"/>
      <c r="E76" s="35">
        <v>36.89</v>
      </c>
      <c r="F76" s="35">
        <v>36.89</v>
      </c>
      <c r="G76" s="35">
        <v>36.89</v>
      </c>
      <c r="H76" s="37"/>
      <c r="I76" s="37"/>
      <c r="J76" s="35">
        <v>36.89</v>
      </c>
      <c r="L76" s="4"/>
    </row>
    <row r="77" spans="1:12" x14ac:dyDescent="0.2">
      <c r="B77" s="9" t="s">
        <v>10</v>
      </c>
      <c r="C77" s="4">
        <f>C73-C75</f>
        <v>-100</v>
      </c>
      <c r="D77" s="20"/>
      <c r="E77" s="4">
        <f>E73-E75</f>
        <v>-100</v>
      </c>
      <c r="F77" s="4">
        <f>F73-F75</f>
        <v>-100</v>
      </c>
      <c r="G77" s="4">
        <f>G73-G75</f>
        <v>-100</v>
      </c>
      <c r="H77" s="20"/>
      <c r="I77" s="20"/>
      <c r="J77" s="4">
        <f>J73-J75</f>
        <v>-100</v>
      </c>
      <c r="L77" s="4"/>
    </row>
    <row r="78" spans="1:12" x14ac:dyDescent="0.2">
      <c r="B78" s="2" t="s">
        <v>7</v>
      </c>
      <c r="C78" s="36">
        <v>25.75</v>
      </c>
      <c r="D78" s="37"/>
      <c r="E78" s="36">
        <v>25.75</v>
      </c>
      <c r="F78" s="36">
        <v>25.75</v>
      </c>
      <c r="G78" s="36">
        <v>25.75</v>
      </c>
      <c r="H78" s="37"/>
      <c r="I78" s="37"/>
      <c r="J78" s="36">
        <v>25.75</v>
      </c>
      <c r="L78" s="4"/>
    </row>
    <row r="79" spans="1:12" x14ac:dyDescent="0.2">
      <c r="B79" s="2"/>
      <c r="C79" s="14"/>
      <c r="D79" s="18"/>
      <c r="E79" s="1"/>
      <c r="F79" s="35"/>
      <c r="G79" s="1"/>
      <c r="H79" s="37"/>
      <c r="I79" s="20"/>
      <c r="L79" s="4"/>
    </row>
    <row r="80" spans="1:12" x14ac:dyDescent="0.2">
      <c r="B80" s="2" t="s">
        <v>9</v>
      </c>
      <c r="C80" s="16">
        <f>(C73*C74)*(-1)</f>
        <v>-14211</v>
      </c>
      <c r="D80" s="21"/>
      <c r="E80" s="16">
        <f>(E73*E74)*(-1)</f>
        <v>-14211</v>
      </c>
      <c r="F80" s="16">
        <f>(F73*F74)*(-1)</f>
        <v>-14211</v>
      </c>
      <c r="G80" s="16">
        <f>(G73*G74)*(-1)</f>
        <v>-14211</v>
      </c>
      <c r="H80" s="21"/>
      <c r="I80" s="21"/>
      <c r="J80" s="16">
        <f>(J73*J74)*(-1)</f>
        <v>-14211</v>
      </c>
      <c r="L80" s="4"/>
    </row>
    <row r="81" spans="1:12" x14ac:dyDescent="0.2">
      <c r="B81" s="2" t="s">
        <v>8</v>
      </c>
      <c r="C81" s="14">
        <f>C75*C76</f>
        <v>20289.5</v>
      </c>
      <c r="D81" s="22"/>
      <c r="E81" s="14">
        <f>E75*E76</f>
        <v>20289.5</v>
      </c>
      <c r="F81" s="14">
        <f>F75*F76</f>
        <v>20289.5</v>
      </c>
      <c r="G81" s="14">
        <f>G75*G76</f>
        <v>20289.5</v>
      </c>
      <c r="H81" s="22"/>
      <c r="I81" s="22"/>
      <c r="J81" s="14">
        <f>J75*J76</f>
        <v>20289.5</v>
      </c>
      <c r="L81" s="4"/>
    </row>
    <row r="82" spans="1:12" x14ac:dyDescent="0.2">
      <c r="B82" s="9" t="s">
        <v>12</v>
      </c>
      <c r="C82" s="14">
        <f>SUM(C80:C81)</f>
        <v>6078.5</v>
      </c>
      <c r="D82" s="22"/>
      <c r="E82" s="14">
        <f>SUM(E80:E81)</f>
        <v>6078.5</v>
      </c>
      <c r="F82" s="14">
        <f>SUM(F80:F81)</f>
        <v>6078.5</v>
      </c>
      <c r="G82" s="14">
        <f>SUM(G80:G81)</f>
        <v>6078.5</v>
      </c>
      <c r="H82" s="22"/>
      <c r="I82" s="22"/>
      <c r="J82" s="14">
        <f>SUM(J80:J81)</f>
        <v>6078.5</v>
      </c>
      <c r="L82" s="4"/>
    </row>
    <row r="83" spans="1:12" x14ac:dyDescent="0.2">
      <c r="A83" s="10"/>
      <c r="B83" s="1" t="s">
        <v>13</v>
      </c>
      <c r="C83" s="16">
        <f>C77*C78</f>
        <v>-2575</v>
      </c>
      <c r="D83" s="21"/>
      <c r="E83" s="16">
        <f>E77*E78</f>
        <v>-2575</v>
      </c>
      <c r="F83" s="16">
        <f>F77*F78</f>
        <v>-2575</v>
      </c>
      <c r="G83" s="16">
        <f>G77*G78</f>
        <v>-2575</v>
      </c>
      <c r="H83" s="21"/>
      <c r="I83" s="21"/>
      <c r="J83" s="16">
        <f>J77*J78</f>
        <v>-2575</v>
      </c>
    </row>
    <row r="84" spans="1:12" x14ac:dyDescent="0.2">
      <c r="A84" s="11"/>
      <c r="D84" s="18"/>
      <c r="E84" s="1"/>
      <c r="G84" s="1"/>
      <c r="H84" s="18"/>
      <c r="I84" s="18"/>
      <c r="J84" s="1"/>
    </row>
    <row r="85" spans="1:12" s="5" customFormat="1" x14ac:dyDescent="0.2">
      <c r="A85" s="10"/>
      <c r="B85" s="5" t="s">
        <v>11</v>
      </c>
      <c r="C85" s="15">
        <f>SUM(C82:C83)</f>
        <v>3503.5</v>
      </c>
      <c r="D85" s="31"/>
      <c r="E85" s="15">
        <f>SUM(E82:E83)</f>
        <v>3503.5</v>
      </c>
      <c r="F85" s="15">
        <f>SUM(F82:F83)</f>
        <v>3503.5</v>
      </c>
      <c r="G85" s="15">
        <f>SUM(G82:G83)</f>
        <v>3503.5</v>
      </c>
      <c r="H85" s="31"/>
      <c r="I85" s="31"/>
      <c r="J85" s="15">
        <f>SUM(J82:J83)</f>
        <v>3503.5</v>
      </c>
      <c r="K85" s="9"/>
    </row>
    <row r="86" spans="1:12" x14ac:dyDescent="0.2">
      <c r="A86" s="12"/>
      <c r="B86" s="5" t="s">
        <v>30</v>
      </c>
      <c r="C86" s="15">
        <f>C85*16</f>
        <v>56056</v>
      </c>
      <c r="D86" s="31"/>
      <c r="E86" s="15">
        <f>E85*16</f>
        <v>56056</v>
      </c>
      <c r="F86" s="15">
        <f>F85*16</f>
        <v>56056</v>
      </c>
      <c r="G86" s="15">
        <f>G85*16</f>
        <v>56056</v>
      </c>
      <c r="H86" s="31"/>
      <c r="I86" s="31"/>
      <c r="J86" s="15">
        <f>J85*16</f>
        <v>56056</v>
      </c>
      <c r="K86" s="35">
        <f>SUM(C86:J86)</f>
        <v>280280</v>
      </c>
    </row>
    <row r="87" spans="1:12" s="25" customFormat="1" x14ac:dyDescent="0.2">
      <c r="A87" s="12"/>
      <c r="B87" s="33"/>
      <c r="C87" s="29"/>
      <c r="D87" s="29"/>
      <c r="E87" s="29"/>
      <c r="F87" s="29"/>
      <c r="G87" s="29"/>
      <c r="H87" s="29"/>
      <c r="I87" s="29"/>
      <c r="J87" s="29"/>
      <c r="K87" s="36"/>
    </row>
    <row r="88" spans="1:12" x14ac:dyDescent="0.2">
      <c r="A88" s="13"/>
    </row>
    <row r="89" spans="1:12" s="5" customFormat="1" x14ac:dyDescent="0.2">
      <c r="B89" s="17" t="s">
        <v>22</v>
      </c>
      <c r="C89" s="7">
        <v>37249</v>
      </c>
      <c r="D89" s="7">
        <v>37250</v>
      </c>
      <c r="E89" s="7">
        <v>37251</v>
      </c>
      <c r="F89" s="7">
        <v>37252</v>
      </c>
      <c r="G89" s="7">
        <v>37253</v>
      </c>
      <c r="H89" s="7">
        <v>37254</v>
      </c>
      <c r="I89" s="7">
        <v>37255</v>
      </c>
      <c r="J89" s="7">
        <v>37256</v>
      </c>
      <c r="K89" s="9"/>
      <c r="L89" s="9"/>
    </row>
    <row r="90" spans="1:12" x14ac:dyDescent="0.2">
      <c r="B90" s="5" t="s">
        <v>4</v>
      </c>
      <c r="C90" s="1">
        <v>150</v>
      </c>
      <c r="D90" s="18"/>
      <c r="E90" s="1">
        <v>150</v>
      </c>
      <c r="F90" s="1">
        <v>150</v>
      </c>
      <c r="G90" s="1">
        <v>150</v>
      </c>
      <c r="H90" s="37"/>
      <c r="I90" s="20"/>
      <c r="J90" s="1">
        <v>150</v>
      </c>
      <c r="L90" s="4"/>
    </row>
    <row r="91" spans="1:12" x14ac:dyDescent="0.2">
      <c r="B91" s="8" t="s">
        <v>6</v>
      </c>
      <c r="C91" s="35">
        <v>26.68</v>
      </c>
      <c r="D91" s="18"/>
      <c r="E91" s="35">
        <v>26.68</v>
      </c>
      <c r="F91" s="35">
        <v>26.68</v>
      </c>
      <c r="G91" s="35">
        <v>26.68</v>
      </c>
      <c r="H91" s="37"/>
      <c r="I91" s="20"/>
      <c r="J91" s="35">
        <v>26.68</v>
      </c>
      <c r="L91" s="4"/>
    </row>
    <row r="92" spans="1:12" x14ac:dyDescent="0.2">
      <c r="B92" s="5" t="s">
        <v>5</v>
      </c>
      <c r="C92" s="1">
        <v>250</v>
      </c>
      <c r="D92" s="18"/>
      <c r="E92" s="1">
        <v>250</v>
      </c>
      <c r="F92" s="1">
        <v>250</v>
      </c>
      <c r="G92" s="1">
        <v>250</v>
      </c>
      <c r="H92" s="37"/>
      <c r="I92" s="20"/>
      <c r="J92" s="1">
        <v>250</v>
      </c>
      <c r="L92" s="4"/>
    </row>
    <row r="93" spans="1:12" x14ac:dyDescent="0.2">
      <c r="B93" s="8" t="s">
        <v>6</v>
      </c>
      <c r="C93" s="35">
        <v>25.6</v>
      </c>
      <c r="D93" s="18"/>
      <c r="E93" s="35">
        <v>25.6</v>
      </c>
      <c r="F93" s="35">
        <v>25.6</v>
      </c>
      <c r="G93" s="35">
        <v>25.6</v>
      </c>
      <c r="H93" s="37"/>
      <c r="I93" s="20"/>
      <c r="J93" s="35">
        <v>25.6</v>
      </c>
      <c r="L93" s="4"/>
    </row>
    <row r="94" spans="1:12" x14ac:dyDescent="0.2">
      <c r="B94" s="9" t="s">
        <v>10</v>
      </c>
      <c r="C94" s="4">
        <f>C90-C92</f>
        <v>-100</v>
      </c>
      <c r="D94" s="18"/>
      <c r="E94" s="4">
        <f>E90-E92</f>
        <v>-100</v>
      </c>
      <c r="F94" s="4">
        <f>F90-F92</f>
        <v>-100</v>
      </c>
      <c r="G94" s="4">
        <f>G90-G92</f>
        <v>-100</v>
      </c>
      <c r="H94" s="37"/>
      <c r="I94" s="20"/>
      <c r="J94" s="4">
        <f>J90-J92</f>
        <v>-100</v>
      </c>
      <c r="L94" s="4"/>
    </row>
    <row r="95" spans="1:12" x14ac:dyDescent="0.2">
      <c r="B95" s="2" t="s">
        <v>7</v>
      </c>
      <c r="C95" s="36">
        <v>23</v>
      </c>
      <c r="D95" s="18"/>
      <c r="E95" s="36">
        <v>23</v>
      </c>
      <c r="F95" s="36">
        <v>23</v>
      </c>
      <c r="G95" s="36">
        <v>23</v>
      </c>
      <c r="H95" s="37"/>
      <c r="I95" s="37"/>
      <c r="J95" s="36">
        <v>23</v>
      </c>
      <c r="L95" s="4"/>
    </row>
    <row r="96" spans="1:12" x14ac:dyDescent="0.2">
      <c r="B96" s="2"/>
      <c r="C96" s="14"/>
      <c r="D96" s="18"/>
      <c r="E96" s="1"/>
      <c r="F96" s="35"/>
      <c r="G96" s="1"/>
      <c r="H96" s="37"/>
      <c r="I96" s="20"/>
      <c r="L96" s="4"/>
    </row>
    <row r="97" spans="1:12" x14ac:dyDescent="0.2">
      <c r="B97" s="2" t="s">
        <v>9</v>
      </c>
      <c r="C97" s="16">
        <f>(C90*C91)*(-1)</f>
        <v>-4002</v>
      </c>
      <c r="D97" s="21"/>
      <c r="E97" s="16">
        <f>(E90*E91)*(-1)</f>
        <v>-4002</v>
      </c>
      <c r="F97" s="16">
        <f>(F90*F91)*(-1)</f>
        <v>-4002</v>
      </c>
      <c r="G97" s="16">
        <f>(G90*G91)*(-1)</f>
        <v>-4002</v>
      </c>
      <c r="H97" s="21"/>
      <c r="I97" s="21"/>
      <c r="J97" s="16">
        <f>(J90*J91)*(-1)</f>
        <v>-4002</v>
      </c>
      <c r="L97" s="4"/>
    </row>
    <row r="98" spans="1:12" x14ac:dyDescent="0.2">
      <c r="B98" s="2" t="s">
        <v>8</v>
      </c>
      <c r="C98" s="14">
        <f>C92*C93</f>
        <v>6400</v>
      </c>
      <c r="D98" s="22"/>
      <c r="E98" s="14">
        <f>E92*E93</f>
        <v>6400</v>
      </c>
      <c r="F98" s="14">
        <f>F92*F93</f>
        <v>6400</v>
      </c>
      <c r="G98" s="14">
        <f>G92*G93</f>
        <v>6400</v>
      </c>
      <c r="H98" s="22"/>
      <c r="I98" s="22"/>
      <c r="J98" s="14">
        <f>J92*J93</f>
        <v>6400</v>
      </c>
      <c r="L98" s="4"/>
    </row>
    <row r="99" spans="1:12" x14ac:dyDescent="0.2">
      <c r="B99" s="9" t="s">
        <v>12</v>
      </c>
      <c r="C99" s="14">
        <f>SUM(C97:C98)</f>
        <v>2398</v>
      </c>
      <c r="D99" s="22"/>
      <c r="E99" s="14">
        <f>SUM(E97:E98)</f>
        <v>2398</v>
      </c>
      <c r="F99" s="14">
        <f>SUM(F97:F98)</f>
        <v>2398</v>
      </c>
      <c r="G99" s="14">
        <f>SUM(G97:G98)</f>
        <v>2398</v>
      </c>
      <c r="H99" s="22"/>
      <c r="I99" s="22"/>
      <c r="J99" s="14">
        <f>SUM(J97:J98)</f>
        <v>2398</v>
      </c>
      <c r="L99" s="4"/>
    </row>
    <row r="100" spans="1:12" x14ac:dyDescent="0.2">
      <c r="A100" s="10"/>
      <c r="B100" s="1" t="s">
        <v>13</v>
      </c>
      <c r="C100" s="16">
        <f>C94*C95</f>
        <v>-2300</v>
      </c>
      <c r="D100" s="21"/>
      <c r="E100" s="16">
        <f>E94*E95</f>
        <v>-2300</v>
      </c>
      <c r="F100" s="16">
        <f>F94*F95</f>
        <v>-2300</v>
      </c>
      <c r="G100" s="16">
        <f>G94*G95</f>
        <v>-2300</v>
      </c>
      <c r="H100" s="21"/>
      <c r="I100" s="21"/>
      <c r="J100" s="16">
        <f>J94*J95</f>
        <v>-2300</v>
      </c>
    </row>
    <row r="101" spans="1:12" x14ac:dyDescent="0.2">
      <c r="A101" s="11"/>
      <c r="D101" s="18"/>
      <c r="E101" s="1"/>
      <c r="G101" s="1"/>
      <c r="H101" s="18"/>
      <c r="I101" s="18"/>
      <c r="J101" s="1"/>
    </row>
    <row r="102" spans="1:12" s="5" customFormat="1" x14ac:dyDescent="0.2">
      <c r="A102" s="10"/>
      <c r="B102" s="5" t="s">
        <v>11</v>
      </c>
      <c r="C102" s="15">
        <f>SUM(C99:C100)</f>
        <v>98</v>
      </c>
      <c r="D102" s="31"/>
      <c r="E102" s="15">
        <f>SUM(E99:E100)</f>
        <v>98</v>
      </c>
      <c r="F102" s="15">
        <f>SUM(F99:F100)</f>
        <v>98</v>
      </c>
      <c r="G102" s="15">
        <f>SUM(G99:G100)</f>
        <v>98</v>
      </c>
      <c r="H102" s="31"/>
      <c r="I102" s="31"/>
      <c r="J102" s="15">
        <f>SUM(J99:J100)</f>
        <v>98</v>
      </c>
      <c r="K102" s="9"/>
    </row>
    <row r="103" spans="1:12" x14ac:dyDescent="0.2">
      <c r="A103" s="12"/>
      <c r="B103" s="5" t="s">
        <v>30</v>
      </c>
      <c r="C103" s="15">
        <f>C102*16</f>
        <v>1568</v>
      </c>
      <c r="D103" s="31"/>
      <c r="E103" s="15">
        <f>E102*16</f>
        <v>1568</v>
      </c>
      <c r="F103" s="15">
        <f>F102*16</f>
        <v>1568</v>
      </c>
      <c r="G103" s="15">
        <f>G102*16</f>
        <v>1568</v>
      </c>
      <c r="H103" s="31"/>
      <c r="I103" s="31"/>
      <c r="J103" s="15">
        <f>J102*16</f>
        <v>1568</v>
      </c>
    </row>
    <row r="104" spans="1:12" x14ac:dyDescent="0.2">
      <c r="A104" s="13"/>
    </row>
    <row r="105" spans="1:12" s="5" customFormat="1" x14ac:dyDescent="0.2">
      <c r="B105" s="17" t="s">
        <v>24</v>
      </c>
      <c r="C105" s="7">
        <v>37249</v>
      </c>
      <c r="D105" s="7">
        <v>37250</v>
      </c>
      <c r="E105" s="7">
        <v>37251</v>
      </c>
      <c r="F105" s="7">
        <v>37252</v>
      </c>
      <c r="G105" s="7">
        <v>37253</v>
      </c>
      <c r="H105" s="7">
        <v>37254</v>
      </c>
      <c r="I105" s="7">
        <v>37255</v>
      </c>
      <c r="J105" s="7">
        <v>37256</v>
      </c>
      <c r="K105" s="9"/>
      <c r="L105" s="9"/>
    </row>
    <row r="106" spans="1:12" x14ac:dyDescent="0.2">
      <c r="B106" s="5" t="s">
        <v>4</v>
      </c>
      <c r="C106" s="1">
        <v>375</v>
      </c>
      <c r="D106" s="1">
        <v>25</v>
      </c>
      <c r="E106" s="1">
        <v>375</v>
      </c>
      <c r="F106" s="1">
        <v>375</v>
      </c>
      <c r="G106" s="1">
        <v>375</v>
      </c>
      <c r="H106" s="1">
        <v>25</v>
      </c>
      <c r="I106" s="1">
        <v>25</v>
      </c>
      <c r="J106" s="1">
        <v>375</v>
      </c>
      <c r="L106" s="4"/>
    </row>
    <row r="107" spans="1:12" x14ac:dyDescent="0.2">
      <c r="B107" s="8" t="s">
        <v>6</v>
      </c>
      <c r="C107" s="35">
        <v>48.93</v>
      </c>
      <c r="D107" s="35">
        <v>40</v>
      </c>
      <c r="E107" s="35">
        <v>48.93</v>
      </c>
      <c r="F107" s="35">
        <v>48.93</v>
      </c>
      <c r="G107" s="35">
        <v>48.93</v>
      </c>
      <c r="H107" s="35">
        <v>40</v>
      </c>
      <c r="I107" s="35">
        <v>40</v>
      </c>
      <c r="J107" s="35">
        <v>48.93</v>
      </c>
      <c r="L107" s="4"/>
    </row>
    <row r="108" spans="1:12" x14ac:dyDescent="0.2">
      <c r="B108" s="5" t="s">
        <v>5</v>
      </c>
      <c r="C108" s="1">
        <v>550</v>
      </c>
      <c r="D108" s="1">
        <v>100</v>
      </c>
      <c r="E108" s="1">
        <v>550</v>
      </c>
      <c r="F108" s="1">
        <v>550</v>
      </c>
      <c r="G108" s="1">
        <v>550</v>
      </c>
      <c r="H108" s="1">
        <v>100</v>
      </c>
      <c r="I108" s="1">
        <v>100</v>
      </c>
      <c r="J108" s="1">
        <v>550</v>
      </c>
      <c r="L108" s="4"/>
    </row>
    <row r="109" spans="1:12" x14ac:dyDescent="0.2">
      <c r="B109" s="8" t="s">
        <v>6</v>
      </c>
      <c r="C109" s="35">
        <v>54.06</v>
      </c>
      <c r="D109" s="35">
        <v>44</v>
      </c>
      <c r="E109" s="35">
        <v>54.06</v>
      </c>
      <c r="F109" s="35">
        <v>54.06</v>
      </c>
      <c r="G109" s="35">
        <v>54.06</v>
      </c>
      <c r="H109" s="35">
        <v>44</v>
      </c>
      <c r="I109" s="35">
        <v>44</v>
      </c>
      <c r="J109" s="35">
        <v>54.06</v>
      </c>
      <c r="L109" s="4"/>
    </row>
    <row r="110" spans="1:12" x14ac:dyDescent="0.2">
      <c r="B110" s="9" t="s">
        <v>10</v>
      </c>
      <c r="C110" s="4">
        <f t="shared" ref="C110:J110" si="7">C106-C108</f>
        <v>-175</v>
      </c>
      <c r="D110" s="4">
        <f t="shared" si="7"/>
        <v>-75</v>
      </c>
      <c r="E110" s="4">
        <f t="shared" si="7"/>
        <v>-175</v>
      </c>
      <c r="F110" s="4">
        <f t="shared" si="7"/>
        <v>-175</v>
      </c>
      <c r="G110" s="4">
        <f t="shared" si="7"/>
        <v>-175</v>
      </c>
      <c r="H110" s="4">
        <f t="shared" si="7"/>
        <v>-75</v>
      </c>
      <c r="I110" s="4">
        <f t="shared" si="7"/>
        <v>-75</v>
      </c>
      <c r="J110" s="4">
        <f t="shared" si="7"/>
        <v>-175</v>
      </c>
      <c r="L110" s="4"/>
    </row>
    <row r="111" spans="1:12" x14ac:dyDescent="0.2">
      <c r="B111" s="2" t="s">
        <v>7</v>
      </c>
      <c r="C111" s="36">
        <v>32.5</v>
      </c>
      <c r="D111" s="36">
        <v>25.5</v>
      </c>
      <c r="E111" s="36">
        <v>32.5</v>
      </c>
      <c r="F111" s="36">
        <v>32.5</v>
      </c>
      <c r="G111" s="36">
        <v>32.5</v>
      </c>
      <c r="H111" s="36">
        <v>25.5</v>
      </c>
      <c r="I111" s="36">
        <v>25.5</v>
      </c>
      <c r="J111" s="36">
        <v>32.5</v>
      </c>
      <c r="L111" s="4"/>
    </row>
    <row r="112" spans="1:12" x14ac:dyDescent="0.2">
      <c r="B112" s="2"/>
      <c r="C112" s="14"/>
      <c r="E112" s="1"/>
      <c r="F112" s="35"/>
      <c r="G112" s="1"/>
      <c r="H112" s="35"/>
      <c r="L112" s="4"/>
    </row>
    <row r="113" spans="1:12" x14ac:dyDescent="0.2">
      <c r="B113" s="2" t="s">
        <v>9</v>
      </c>
      <c r="C113" s="16">
        <f t="shared" ref="C113:J113" si="8">(C106*C107)*(-1)</f>
        <v>-18348.75</v>
      </c>
      <c r="D113" s="16">
        <f t="shared" si="8"/>
        <v>-1000</v>
      </c>
      <c r="E113" s="16">
        <f t="shared" si="8"/>
        <v>-18348.75</v>
      </c>
      <c r="F113" s="16">
        <f t="shared" si="8"/>
        <v>-18348.75</v>
      </c>
      <c r="G113" s="16">
        <f t="shared" si="8"/>
        <v>-18348.75</v>
      </c>
      <c r="H113" s="16">
        <f t="shared" si="8"/>
        <v>-1000</v>
      </c>
      <c r="I113" s="16">
        <f t="shared" si="8"/>
        <v>-1000</v>
      </c>
      <c r="J113" s="16">
        <f t="shared" si="8"/>
        <v>-18348.75</v>
      </c>
      <c r="L113" s="4"/>
    </row>
    <row r="114" spans="1:12" x14ac:dyDescent="0.2">
      <c r="B114" s="2" t="s">
        <v>8</v>
      </c>
      <c r="C114" s="14">
        <f t="shared" ref="C114:J114" si="9">C108*C109</f>
        <v>29733</v>
      </c>
      <c r="D114" s="14">
        <f t="shared" si="9"/>
        <v>4400</v>
      </c>
      <c r="E114" s="14">
        <f t="shared" si="9"/>
        <v>29733</v>
      </c>
      <c r="F114" s="14">
        <f t="shared" si="9"/>
        <v>29733</v>
      </c>
      <c r="G114" s="14">
        <f t="shared" si="9"/>
        <v>29733</v>
      </c>
      <c r="H114" s="14">
        <f t="shared" si="9"/>
        <v>4400</v>
      </c>
      <c r="I114" s="14">
        <f t="shared" si="9"/>
        <v>4400</v>
      </c>
      <c r="J114" s="14">
        <f t="shared" si="9"/>
        <v>29733</v>
      </c>
      <c r="L114" s="4"/>
    </row>
    <row r="115" spans="1:12" x14ac:dyDescent="0.2">
      <c r="B115" s="9" t="s">
        <v>12</v>
      </c>
      <c r="C115" s="14">
        <f t="shared" ref="C115:J115" si="10">SUM(C113:C114)</f>
        <v>11384.25</v>
      </c>
      <c r="D115" s="14">
        <f t="shared" si="10"/>
        <v>3400</v>
      </c>
      <c r="E115" s="14">
        <f t="shared" si="10"/>
        <v>11384.25</v>
      </c>
      <c r="F115" s="14">
        <f t="shared" si="10"/>
        <v>11384.25</v>
      </c>
      <c r="G115" s="14">
        <f t="shared" si="10"/>
        <v>11384.25</v>
      </c>
      <c r="H115" s="14">
        <f t="shared" si="10"/>
        <v>3400</v>
      </c>
      <c r="I115" s="14">
        <f t="shared" si="10"/>
        <v>3400</v>
      </c>
      <c r="J115" s="14">
        <f t="shared" si="10"/>
        <v>11384.25</v>
      </c>
      <c r="L115" s="4"/>
    </row>
    <row r="116" spans="1:12" x14ac:dyDescent="0.2">
      <c r="A116" s="10"/>
      <c r="B116" s="1" t="s">
        <v>13</v>
      </c>
      <c r="C116" s="16">
        <f t="shared" ref="C116:J116" si="11">C110*C111</f>
        <v>-5687.5</v>
      </c>
      <c r="D116" s="16">
        <f t="shared" si="11"/>
        <v>-1912.5</v>
      </c>
      <c r="E116" s="16">
        <f t="shared" si="11"/>
        <v>-5687.5</v>
      </c>
      <c r="F116" s="16">
        <f t="shared" si="11"/>
        <v>-5687.5</v>
      </c>
      <c r="G116" s="16">
        <f t="shared" si="11"/>
        <v>-5687.5</v>
      </c>
      <c r="H116" s="16">
        <f t="shared" si="11"/>
        <v>-1912.5</v>
      </c>
      <c r="I116" s="16">
        <f t="shared" si="11"/>
        <v>-1912.5</v>
      </c>
      <c r="J116" s="16">
        <f t="shared" si="11"/>
        <v>-5687.5</v>
      </c>
    </row>
    <row r="117" spans="1:12" x14ac:dyDescent="0.2">
      <c r="A117" s="11"/>
      <c r="E117" s="1"/>
      <c r="G117" s="1"/>
      <c r="H117" s="1"/>
      <c r="I117" s="1"/>
      <c r="J117" s="1"/>
    </row>
    <row r="118" spans="1:12" s="5" customFormat="1" x14ac:dyDescent="0.2">
      <c r="A118" s="10"/>
      <c r="B118" s="5" t="s">
        <v>11</v>
      </c>
      <c r="C118" s="15">
        <f t="shared" ref="C118:J118" si="12">SUM(C115:C116)</f>
        <v>5696.75</v>
      </c>
      <c r="D118" s="15">
        <f t="shared" si="12"/>
        <v>1487.5</v>
      </c>
      <c r="E118" s="15">
        <f t="shared" si="12"/>
        <v>5696.75</v>
      </c>
      <c r="F118" s="15">
        <f t="shared" si="12"/>
        <v>5696.75</v>
      </c>
      <c r="G118" s="15">
        <f t="shared" si="12"/>
        <v>5696.75</v>
      </c>
      <c r="H118" s="15">
        <f t="shared" si="12"/>
        <v>1487.5</v>
      </c>
      <c r="I118" s="15">
        <f t="shared" si="12"/>
        <v>1487.5</v>
      </c>
      <c r="J118" s="15">
        <f t="shared" si="12"/>
        <v>5696.75</v>
      </c>
      <c r="K118" s="9"/>
    </row>
    <row r="119" spans="1:12" x14ac:dyDescent="0.2">
      <c r="A119" s="12"/>
      <c r="B119" s="5" t="s">
        <v>30</v>
      </c>
      <c r="C119" s="15">
        <f t="shared" ref="C119:J119" si="13">C118*16</f>
        <v>91148</v>
      </c>
      <c r="D119" s="15">
        <f t="shared" si="13"/>
        <v>23800</v>
      </c>
      <c r="E119" s="15">
        <f t="shared" si="13"/>
        <v>91148</v>
      </c>
      <c r="F119" s="15">
        <f t="shared" si="13"/>
        <v>91148</v>
      </c>
      <c r="G119" s="15">
        <f t="shared" si="13"/>
        <v>91148</v>
      </c>
      <c r="H119" s="15">
        <f t="shared" si="13"/>
        <v>23800</v>
      </c>
      <c r="I119" s="15">
        <f t="shared" si="13"/>
        <v>23800</v>
      </c>
      <c r="J119" s="15">
        <f t="shared" si="13"/>
        <v>91148</v>
      </c>
      <c r="K119" s="35">
        <f>SUM(C119:J119)</f>
        <v>527140</v>
      </c>
    </row>
    <row r="120" spans="1:12" x14ac:dyDescent="0.2">
      <c r="A120" s="13"/>
    </row>
    <row r="121" spans="1:12" x14ac:dyDescent="0.2">
      <c r="A121" s="13"/>
    </row>
    <row r="122" spans="1:12" s="5" customFormat="1" x14ac:dyDescent="0.2">
      <c r="A122" s="5" t="s">
        <v>2</v>
      </c>
      <c r="B122" s="17" t="s">
        <v>17</v>
      </c>
      <c r="C122" s="7">
        <v>37249</v>
      </c>
      <c r="D122" s="7">
        <v>37250</v>
      </c>
      <c r="E122" s="7">
        <v>37251</v>
      </c>
      <c r="F122" s="7">
        <v>37252</v>
      </c>
      <c r="G122" s="7">
        <v>37253</v>
      </c>
      <c r="H122" s="7">
        <v>37254</v>
      </c>
      <c r="I122" s="7">
        <v>37255</v>
      </c>
      <c r="J122" s="7">
        <v>37256</v>
      </c>
      <c r="K122" s="9"/>
      <c r="L122" s="9"/>
    </row>
    <row r="123" spans="1:12" x14ac:dyDescent="0.2">
      <c r="B123" s="5" t="s">
        <v>4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L123" s="4"/>
    </row>
    <row r="124" spans="1:12" x14ac:dyDescent="0.2">
      <c r="B124" s="8" t="s">
        <v>6</v>
      </c>
      <c r="C124" s="35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5">
        <v>0</v>
      </c>
      <c r="J124" s="35">
        <v>0</v>
      </c>
      <c r="L124" s="4"/>
    </row>
    <row r="125" spans="1:12" x14ac:dyDescent="0.2">
      <c r="B125" s="5" t="s">
        <v>5</v>
      </c>
      <c r="C125" s="1">
        <v>50</v>
      </c>
      <c r="D125" s="1">
        <v>200</v>
      </c>
      <c r="E125" s="1">
        <v>50</v>
      </c>
      <c r="F125" s="1">
        <v>50</v>
      </c>
      <c r="G125" s="1">
        <v>50</v>
      </c>
      <c r="H125" s="1">
        <v>200</v>
      </c>
      <c r="I125" s="1">
        <v>200</v>
      </c>
      <c r="J125" s="1">
        <v>50</v>
      </c>
      <c r="L125" s="4"/>
    </row>
    <row r="126" spans="1:12" x14ac:dyDescent="0.2">
      <c r="B126" s="8" t="s">
        <v>6</v>
      </c>
      <c r="C126" s="35">
        <v>40.75</v>
      </c>
      <c r="D126" s="35">
        <v>20.8</v>
      </c>
      <c r="E126" s="35">
        <v>40.75</v>
      </c>
      <c r="F126" s="35">
        <v>40.75</v>
      </c>
      <c r="G126" s="35">
        <v>40.75</v>
      </c>
      <c r="H126" s="35">
        <v>20.8</v>
      </c>
      <c r="I126" s="35">
        <v>20.8</v>
      </c>
      <c r="J126" s="35">
        <v>40.75</v>
      </c>
      <c r="L126" s="4"/>
    </row>
    <row r="127" spans="1:12" x14ac:dyDescent="0.2">
      <c r="B127" s="9" t="s">
        <v>10</v>
      </c>
      <c r="C127" s="4">
        <f t="shared" ref="C127:J127" si="14">C123-C125</f>
        <v>-50</v>
      </c>
      <c r="D127" s="4">
        <f t="shared" si="14"/>
        <v>-200</v>
      </c>
      <c r="E127" s="4">
        <f t="shared" si="14"/>
        <v>-50</v>
      </c>
      <c r="F127" s="4">
        <f t="shared" si="14"/>
        <v>-50</v>
      </c>
      <c r="G127" s="4">
        <f t="shared" si="14"/>
        <v>-50</v>
      </c>
      <c r="H127" s="4">
        <f t="shared" si="14"/>
        <v>-200</v>
      </c>
      <c r="I127" s="4">
        <f t="shared" si="14"/>
        <v>-200</v>
      </c>
      <c r="J127" s="4">
        <f t="shared" si="14"/>
        <v>-50</v>
      </c>
      <c r="L127" s="4"/>
    </row>
    <row r="128" spans="1:12" x14ac:dyDescent="0.2">
      <c r="B128" s="2" t="s">
        <v>7</v>
      </c>
      <c r="C128" s="36">
        <v>25.75</v>
      </c>
      <c r="D128" s="36">
        <v>20</v>
      </c>
      <c r="E128" s="36">
        <v>25.75</v>
      </c>
      <c r="F128" s="36">
        <v>25.75</v>
      </c>
      <c r="G128" s="36">
        <v>25.75</v>
      </c>
      <c r="H128" s="36">
        <v>20</v>
      </c>
      <c r="I128" s="36">
        <v>20</v>
      </c>
      <c r="J128" s="36">
        <v>25.75</v>
      </c>
      <c r="L128" s="4"/>
    </row>
    <row r="129" spans="1:12" x14ac:dyDescent="0.2">
      <c r="B129" s="2"/>
      <c r="C129" s="14"/>
      <c r="E129" s="1"/>
      <c r="F129" s="35"/>
      <c r="G129" s="1"/>
      <c r="H129" s="35"/>
      <c r="L129" s="4"/>
    </row>
    <row r="130" spans="1:12" x14ac:dyDescent="0.2">
      <c r="B130" s="2" t="s">
        <v>9</v>
      </c>
      <c r="C130" s="16">
        <f t="shared" ref="C130:J130" si="15">(C123*C124)*(-1)</f>
        <v>0</v>
      </c>
      <c r="D130" s="16">
        <f t="shared" si="15"/>
        <v>0</v>
      </c>
      <c r="E130" s="16">
        <f t="shared" si="15"/>
        <v>0</v>
      </c>
      <c r="F130" s="16">
        <f t="shared" si="15"/>
        <v>0</v>
      </c>
      <c r="G130" s="16">
        <f t="shared" si="15"/>
        <v>0</v>
      </c>
      <c r="H130" s="16">
        <f t="shared" si="15"/>
        <v>0</v>
      </c>
      <c r="I130" s="16">
        <f t="shared" si="15"/>
        <v>0</v>
      </c>
      <c r="J130" s="16">
        <f t="shared" si="15"/>
        <v>0</v>
      </c>
      <c r="L130" s="4"/>
    </row>
    <row r="131" spans="1:12" x14ac:dyDescent="0.2">
      <c r="B131" s="2" t="s">
        <v>8</v>
      </c>
      <c r="C131" s="14">
        <f t="shared" ref="C131:J131" si="16">C125*C126</f>
        <v>2037.5</v>
      </c>
      <c r="D131" s="14">
        <f t="shared" si="16"/>
        <v>4160</v>
      </c>
      <c r="E131" s="14">
        <f t="shared" si="16"/>
        <v>2037.5</v>
      </c>
      <c r="F131" s="14">
        <f t="shared" si="16"/>
        <v>2037.5</v>
      </c>
      <c r="G131" s="14">
        <f t="shared" si="16"/>
        <v>2037.5</v>
      </c>
      <c r="H131" s="14">
        <f t="shared" si="16"/>
        <v>4160</v>
      </c>
      <c r="I131" s="14">
        <f t="shared" si="16"/>
        <v>4160</v>
      </c>
      <c r="J131" s="14">
        <f t="shared" si="16"/>
        <v>2037.5</v>
      </c>
      <c r="L131" s="4"/>
    </row>
    <row r="132" spans="1:12" x14ac:dyDescent="0.2">
      <c r="B132" s="9" t="s">
        <v>12</v>
      </c>
      <c r="C132" s="14">
        <f t="shared" ref="C132:J132" si="17">SUM(C130:C131)</f>
        <v>2037.5</v>
      </c>
      <c r="D132" s="14">
        <f t="shared" si="17"/>
        <v>4160</v>
      </c>
      <c r="E132" s="14">
        <f t="shared" si="17"/>
        <v>2037.5</v>
      </c>
      <c r="F132" s="14">
        <f t="shared" si="17"/>
        <v>2037.5</v>
      </c>
      <c r="G132" s="14">
        <f t="shared" si="17"/>
        <v>2037.5</v>
      </c>
      <c r="H132" s="14">
        <f t="shared" si="17"/>
        <v>4160</v>
      </c>
      <c r="I132" s="14">
        <f t="shared" si="17"/>
        <v>4160</v>
      </c>
      <c r="J132" s="14">
        <f t="shared" si="17"/>
        <v>2037.5</v>
      </c>
      <c r="L132" s="4"/>
    </row>
    <row r="133" spans="1:12" x14ac:dyDescent="0.2">
      <c r="A133" s="10"/>
      <c r="B133" s="1" t="s">
        <v>13</v>
      </c>
      <c r="C133" s="16">
        <f t="shared" ref="C133:J133" si="18">C127*C128</f>
        <v>-1287.5</v>
      </c>
      <c r="D133" s="16">
        <f t="shared" si="18"/>
        <v>-4000</v>
      </c>
      <c r="E133" s="16">
        <f t="shared" si="18"/>
        <v>-1287.5</v>
      </c>
      <c r="F133" s="16">
        <f t="shared" si="18"/>
        <v>-1287.5</v>
      </c>
      <c r="G133" s="16">
        <f t="shared" si="18"/>
        <v>-1287.5</v>
      </c>
      <c r="H133" s="16">
        <f t="shared" si="18"/>
        <v>-4000</v>
      </c>
      <c r="I133" s="16">
        <f t="shared" si="18"/>
        <v>-4000</v>
      </c>
      <c r="J133" s="16">
        <f t="shared" si="18"/>
        <v>-1287.5</v>
      </c>
    </row>
    <row r="134" spans="1:12" x14ac:dyDescent="0.2">
      <c r="A134" s="11"/>
      <c r="E134" s="1"/>
      <c r="G134" s="1"/>
      <c r="H134" s="1"/>
      <c r="I134" s="1"/>
      <c r="J134" s="1"/>
    </row>
    <row r="135" spans="1:12" s="5" customFormat="1" x14ac:dyDescent="0.2">
      <c r="A135" s="10"/>
      <c r="B135" s="5" t="s">
        <v>11</v>
      </c>
      <c r="C135" s="15">
        <f t="shared" ref="C135:J135" si="19">SUM(C132:C133)</f>
        <v>750</v>
      </c>
      <c r="D135" s="15">
        <f t="shared" si="19"/>
        <v>160</v>
      </c>
      <c r="E135" s="15">
        <f t="shared" si="19"/>
        <v>750</v>
      </c>
      <c r="F135" s="15">
        <f t="shared" si="19"/>
        <v>750</v>
      </c>
      <c r="G135" s="15">
        <f t="shared" si="19"/>
        <v>750</v>
      </c>
      <c r="H135" s="15">
        <f t="shared" si="19"/>
        <v>160</v>
      </c>
      <c r="I135" s="15">
        <f t="shared" si="19"/>
        <v>160</v>
      </c>
      <c r="J135" s="15">
        <f t="shared" si="19"/>
        <v>750</v>
      </c>
      <c r="K135" s="9"/>
    </row>
    <row r="136" spans="1:12" x14ac:dyDescent="0.2">
      <c r="A136" s="12"/>
      <c r="B136" s="5" t="s">
        <v>30</v>
      </c>
      <c r="C136" s="15">
        <f t="shared" ref="C136:J136" si="20">C135*16</f>
        <v>12000</v>
      </c>
      <c r="D136" s="15">
        <f t="shared" si="20"/>
        <v>2560</v>
      </c>
      <c r="E136" s="15">
        <f t="shared" si="20"/>
        <v>12000</v>
      </c>
      <c r="F136" s="15">
        <f t="shared" si="20"/>
        <v>12000</v>
      </c>
      <c r="G136" s="15">
        <f t="shared" si="20"/>
        <v>12000</v>
      </c>
      <c r="H136" s="15">
        <f t="shared" si="20"/>
        <v>2560</v>
      </c>
      <c r="I136" s="15">
        <f t="shared" si="20"/>
        <v>2560</v>
      </c>
      <c r="J136" s="15">
        <f t="shared" si="20"/>
        <v>12000</v>
      </c>
      <c r="K136" s="35">
        <f>SUM(C136:J136)</f>
        <v>67680</v>
      </c>
    </row>
    <row r="137" spans="1:12" x14ac:dyDescent="0.2">
      <c r="A137" s="13"/>
    </row>
    <row r="138" spans="1:12" x14ac:dyDescent="0.2">
      <c r="A138" s="13"/>
    </row>
    <row r="139" spans="1:12" s="5" customFormat="1" x14ac:dyDescent="0.2">
      <c r="A139" s="5" t="s">
        <v>3</v>
      </c>
      <c r="B139" s="17" t="s">
        <v>17</v>
      </c>
      <c r="C139" s="7">
        <v>37249</v>
      </c>
      <c r="D139" s="7">
        <v>37250</v>
      </c>
      <c r="E139" s="7">
        <v>37251</v>
      </c>
      <c r="F139" s="7">
        <v>37252</v>
      </c>
      <c r="G139" s="7">
        <v>37253</v>
      </c>
      <c r="H139" s="7">
        <v>37254</v>
      </c>
      <c r="I139" s="7">
        <v>37255</v>
      </c>
      <c r="J139" s="7">
        <v>37256</v>
      </c>
      <c r="K139" s="9"/>
      <c r="L139" s="9"/>
    </row>
    <row r="140" spans="1:12" x14ac:dyDescent="0.2">
      <c r="B140" s="5" t="s">
        <v>4</v>
      </c>
      <c r="C140" s="1">
        <v>100</v>
      </c>
      <c r="D140" s="18"/>
      <c r="E140" s="1">
        <v>100</v>
      </c>
      <c r="F140" s="1">
        <v>100</v>
      </c>
      <c r="G140" s="1">
        <v>100</v>
      </c>
      <c r="H140" s="37"/>
      <c r="I140" s="20"/>
      <c r="J140" s="1">
        <v>100</v>
      </c>
      <c r="L140" s="4"/>
    </row>
    <row r="141" spans="1:12" x14ac:dyDescent="0.2">
      <c r="B141" s="8" t="s">
        <v>6</v>
      </c>
      <c r="C141" s="35">
        <v>30.68</v>
      </c>
      <c r="D141" s="18"/>
      <c r="E141" s="35">
        <v>30.68</v>
      </c>
      <c r="F141" s="35">
        <v>30.68</v>
      </c>
      <c r="G141" s="35">
        <v>30.68</v>
      </c>
      <c r="H141" s="37"/>
      <c r="I141" s="20"/>
      <c r="J141" s="35">
        <v>30.68</v>
      </c>
      <c r="L141" s="4"/>
    </row>
    <row r="142" spans="1:12" x14ac:dyDescent="0.2">
      <c r="B142" s="5" t="s">
        <v>5</v>
      </c>
      <c r="C142" s="1">
        <v>100</v>
      </c>
      <c r="D142" s="18"/>
      <c r="E142" s="1">
        <v>100</v>
      </c>
      <c r="F142" s="1">
        <v>100</v>
      </c>
      <c r="G142" s="1">
        <v>100</v>
      </c>
      <c r="H142" s="37"/>
      <c r="I142" s="20"/>
      <c r="J142" s="1">
        <v>100</v>
      </c>
      <c r="L142" s="4"/>
    </row>
    <row r="143" spans="1:12" x14ac:dyDescent="0.2">
      <c r="B143" s="8" t="s">
        <v>6</v>
      </c>
      <c r="C143" s="35">
        <v>43.23</v>
      </c>
      <c r="D143" s="18"/>
      <c r="E143" s="35">
        <v>43.23</v>
      </c>
      <c r="F143" s="35">
        <v>43.23</v>
      </c>
      <c r="G143" s="35">
        <v>43.23</v>
      </c>
      <c r="H143" s="37"/>
      <c r="I143" s="20"/>
      <c r="J143" s="35">
        <v>43.23</v>
      </c>
      <c r="L143" s="4"/>
    </row>
    <row r="144" spans="1:12" x14ac:dyDescent="0.2">
      <c r="B144" s="9" t="s">
        <v>10</v>
      </c>
      <c r="C144" s="4">
        <f>C140-C142</f>
        <v>0</v>
      </c>
      <c r="D144" s="18"/>
      <c r="E144" s="4">
        <f>E140-E142</f>
        <v>0</v>
      </c>
      <c r="F144" s="4">
        <f>F140-F142</f>
        <v>0</v>
      </c>
      <c r="G144" s="4">
        <f>G140-G142</f>
        <v>0</v>
      </c>
      <c r="H144" s="37"/>
      <c r="I144" s="20"/>
      <c r="J144" s="4">
        <f>J140-J142</f>
        <v>0</v>
      </c>
      <c r="L144" s="4"/>
    </row>
    <row r="145" spans="1:12" x14ac:dyDescent="0.2">
      <c r="B145" s="2" t="s">
        <v>7</v>
      </c>
      <c r="C145" s="36">
        <v>25.75</v>
      </c>
      <c r="D145" s="37"/>
      <c r="E145" s="36">
        <v>25.75</v>
      </c>
      <c r="F145" s="36">
        <v>25.75</v>
      </c>
      <c r="G145" s="36">
        <v>25.75</v>
      </c>
      <c r="H145" s="37"/>
      <c r="I145" s="37"/>
      <c r="J145" s="36">
        <v>25.75</v>
      </c>
      <c r="L145" s="4"/>
    </row>
    <row r="146" spans="1:12" x14ac:dyDescent="0.2">
      <c r="B146" s="2"/>
      <c r="C146" s="14"/>
      <c r="D146" s="18"/>
      <c r="E146" s="1"/>
      <c r="F146" s="35"/>
      <c r="G146" s="1"/>
      <c r="H146" s="37"/>
      <c r="I146" s="20"/>
      <c r="L146" s="4"/>
    </row>
    <row r="147" spans="1:12" x14ac:dyDescent="0.2">
      <c r="B147" s="2" t="s">
        <v>9</v>
      </c>
      <c r="C147" s="16">
        <f>(C140*C141)*(-1)</f>
        <v>-3068</v>
      </c>
      <c r="D147" s="21"/>
      <c r="E147" s="16">
        <f>(E140*E141)*(-1)</f>
        <v>-3068</v>
      </c>
      <c r="F147" s="16">
        <f>(F140*F141)*(-1)</f>
        <v>-3068</v>
      </c>
      <c r="G147" s="16">
        <f>(G140*G141)*(-1)</f>
        <v>-3068</v>
      </c>
      <c r="H147" s="21"/>
      <c r="I147" s="21"/>
      <c r="J147" s="16">
        <f>(J140*J141)*(-1)</f>
        <v>-3068</v>
      </c>
      <c r="L147" s="4"/>
    </row>
    <row r="148" spans="1:12" x14ac:dyDescent="0.2">
      <c r="B148" s="2" t="s">
        <v>8</v>
      </c>
      <c r="C148" s="14">
        <f>C142*C143</f>
        <v>4323</v>
      </c>
      <c r="D148" s="22"/>
      <c r="E148" s="14">
        <f>E142*E143</f>
        <v>4323</v>
      </c>
      <c r="F148" s="14">
        <f>F142*F143</f>
        <v>4323</v>
      </c>
      <c r="G148" s="14">
        <f>G142*G143</f>
        <v>4323</v>
      </c>
      <c r="H148" s="22"/>
      <c r="I148" s="22"/>
      <c r="J148" s="14">
        <f>J142*J143</f>
        <v>4323</v>
      </c>
      <c r="L148" s="4"/>
    </row>
    <row r="149" spans="1:12" x14ac:dyDescent="0.2">
      <c r="B149" s="9" t="s">
        <v>12</v>
      </c>
      <c r="C149" s="14">
        <f>SUM(C147:C148)</f>
        <v>1255</v>
      </c>
      <c r="D149" s="22"/>
      <c r="E149" s="14">
        <f>SUM(E147:E148)</f>
        <v>1255</v>
      </c>
      <c r="F149" s="14">
        <f>SUM(F147:F148)</f>
        <v>1255</v>
      </c>
      <c r="G149" s="14">
        <f>SUM(G147:G148)</f>
        <v>1255</v>
      </c>
      <c r="H149" s="22"/>
      <c r="I149" s="22"/>
      <c r="J149" s="14">
        <f>SUM(J147:J148)</f>
        <v>1255</v>
      </c>
      <c r="L149" s="4"/>
    </row>
    <row r="150" spans="1:12" x14ac:dyDescent="0.2">
      <c r="A150" s="10"/>
      <c r="B150" s="1" t="s">
        <v>13</v>
      </c>
      <c r="C150" s="16">
        <f>C144*C145</f>
        <v>0</v>
      </c>
      <c r="D150" s="21"/>
      <c r="E150" s="16">
        <f>E144*E145</f>
        <v>0</v>
      </c>
      <c r="F150" s="16">
        <f>F144*F145</f>
        <v>0</v>
      </c>
      <c r="G150" s="16">
        <f>G144*G145</f>
        <v>0</v>
      </c>
      <c r="H150" s="21"/>
      <c r="I150" s="21"/>
      <c r="J150" s="16">
        <f>J144*J145</f>
        <v>0</v>
      </c>
    </row>
    <row r="151" spans="1:12" x14ac:dyDescent="0.2">
      <c r="A151" s="11"/>
      <c r="D151" s="18"/>
      <c r="E151" s="1"/>
      <c r="G151" s="1"/>
      <c r="H151" s="18"/>
      <c r="I151" s="18"/>
      <c r="J151" s="1"/>
    </row>
    <row r="152" spans="1:12" s="5" customFormat="1" x14ac:dyDescent="0.2">
      <c r="A152" s="10"/>
      <c r="B152" s="5" t="s">
        <v>11</v>
      </c>
      <c r="C152" s="15">
        <f>SUM(C149:C150)</f>
        <v>1255</v>
      </c>
      <c r="D152" s="31"/>
      <c r="E152" s="15">
        <f>SUM(E149:E150)</f>
        <v>1255</v>
      </c>
      <c r="F152" s="15">
        <f>SUM(F149:F150)</f>
        <v>1255</v>
      </c>
      <c r="G152" s="15">
        <f>SUM(G149:G150)</f>
        <v>1255</v>
      </c>
      <c r="H152" s="31"/>
      <c r="I152" s="31"/>
      <c r="J152" s="15">
        <f>SUM(J149:J150)</f>
        <v>1255</v>
      </c>
      <c r="K152" s="9"/>
    </row>
    <row r="153" spans="1:12" x14ac:dyDescent="0.2">
      <c r="A153" s="12"/>
      <c r="B153" s="5" t="s">
        <v>30</v>
      </c>
      <c r="C153" s="15">
        <f>C152*16</f>
        <v>20080</v>
      </c>
      <c r="D153" s="31"/>
      <c r="E153" s="15">
        <f>E152*16</f>
        <v>20080</v>
      </c>
      <c r="F153" s="15">
        <f>F152*16</f>
        <v>20080</v>
      </c>
      <c r="G153" s="15">
        <f>G152*16</f>
        <v>20080</v>
      </c>
      <c r="H153" s="31"/>
      <c r="I153" s="31"/>
      <c r="J153" s="15">
        <f>J152*16</f>
        <v>20080</v>
      </c>
      <c r="K153" s="35">
        <f>SUM(C153:J153)</f>
        <v>100400</v>
      </c>
    </row>
    <row r="154" spans="1:12" x14ac:dyDescent="0.2">
      <c r="A154" s="13"/>
    </row>
    <row r="155" spans="1:12" x14ac:dyDescent="0.2">
      <c r="A155" s="11"/>
    </row>
    <row r="156" spans="1:12" s="5" customFormat="1" x14ac:dyDescent="0.2">
      <c r="A156" s="5" t="s">
        <v>3</v>
      </c>
      <c r="B156" s="17" t="s">
        <v>24</v>
      </c>
      <c r="C156" s="7">
        <v>37249</v>
      </c>
      <c r="D156" s="7">
        <v>37250</v>
      </c>
      <c r="E156" s="7">
        <v>37251</v>
      </c>
      <c r="F156" s="7">
        <v>37252</v>
      </c>
      <c r="G156" s="7">
        <v>37253</v>
      </c>
      <c r="H156" s="7">
        <v>37254</v>
      </c>
      <c r="I156" s="7">
        <v>37255</v>
      </c>
      <c r="J156" s="7">
        <v>37256</v>
      </c>
      <c r="K156" s="9"/>
      <c r="L156" s="9"/>
    </row>
    <row r="157" spans="1:12" x14ac:dyDescent="0.2">
      <c r="B157" s="5" t="s">
        <v>4</v>
      </c>
      <c r="C157" s="1">
        <v>475</v>
      </c>
      <c r="D157" s="1">
        <v>425</v>
      </c>
      <c r="E157" s="1">
        <v>475</v>
      </c>
      <c r="F157" s="1">
        <v>475</v>
      </c>
      <c r="G157" s="1">
        <v>475</v>
      </c>
      <c r="H157" s="1">
        <v>425</v>
      </c>
      <c r="I157" s="1">
        <v>425</v>
      </c>
      <c r="J157" s="1">
        <v>475</v>
      </c>
      <c r="L157" s="4"/>
    </row>
    <row r="158" spans="1:12" x14ac:dyDescent="0.2">
      <c r="B158" s="8" t="s">
        <v>6</v>
      </c>
      <c r="C158" s="35">
        <v>50.85</v>
      </c>
      <c r="D158" s="35">
        <v>39.880000000000003</v>
      </c>
      <c r="E158" s="35">
        <v>50.85</v>
      </c>
      <c r="F158" s="35">
        <v>50.85</v>
      </c>
      <c r="G158" s="35">
        <v>50.85</v>
      </c>
      <c r="H158" s="35">
        <v>39.880000000000003</v>
      </c>
      <c r="I158" s="35">
        <v>39.880000000000003</v>
      </c>
      <c r="J158" s="35">
        <v>50.85</v>
      </c>
      <c r="L158" s="4"/>
    </row>
    <row r="159" spans="1:12" x14ac:dyDescent="0.2">
      <c r="B159" s="5" t="s">
        <v>5</v>
      </c>
      <c r="C159" s="1">
        <v>1125</v>
      </c>
      <c r="D159" s="1">
        <v>325</v>
      </c>
      <c r="E159" s="1">
        <v>1125</v>
      </c>
      <c r="F159" s="1">
        <v>1125</v>
      </c>
      <c r="G159" s="1">
        <v>1125</v>
      </c>
      <c r="H159" s="1">
        <v>325</v>
      </c>
      <c r="I159" s="1">
        <v>325</v>
      </c>
      <c r="J159" s="1">
        <v>1125</v>
      </c>
      <c r="L159" s="4"/>
    </row>
    <row r="160" spans="1:12" x14ac:dyDescent="0.2">
      <c r="B160" s="8" t="s">
        <v>6</v>
      </c>
      <c r="C160" s="35">
        <v>55.76</v>
      </c>
      <c r="D160" s="35">
        <v>41.13</v>
      </c>
      <c r="E160" s="35">
        <v>55.76</v>
      </c>
      <c r="F160" s="35">
        <v>55.76</v>
      </c>
      <c r="G160" s="35">
        <v>55.76</v>
      </c>
      <c r="H160" s="35">
        <v>41.13</v>
      </c>
      <c r="I160" s="35">
        <v>41.13</v>
      </c>
      <c r="J160" s="35">
        <v>55.76</v>
      </c>
      <c r="L160" s="4"/>
    </row>
    <row r="161" spans="1:12" x14ac:dyDescent="0.2">
      <c r="B161" s="9" t="s">
        <v>10</v>
      </c>
      <c r="C161" s="4">
        <f t="shared" ref="C161:J161" si="21">C157-C159</f>
        <v>-650</v>
      </c>
      <c r="D161" s="4">
        <f t="shared" si="21"/>
        <v>100</v>
      </c>
      <c r="E161" s="4">
        <f t="shared" si="21"/>
        <v>-650</v>
      </c>
      <c r="F161" s="4">
        <f t="shared" si="21"/>
        <v>-650</v>
      </c>
      <c r="G161" s="4">
        <f t="shared" si="21"/>
        <v>-650</v>
      </c>
      <c r="H161" s="4">
        <f t="shared" si="21"/>
        <v>100</v>
      </c>
      <c r="I161" s="4">
        <f t="shared" si="21"/>
        <v>100</v>
      </c>
      <c r="J161" s="4">
        <f t="shared" si="21"/>
        <v>-650</v>
      </c>
      <c r="L161" s="4"/>
    </row>
    <row r="162" spans="1:12" x14ac:dyDescent="0.2">
      <c r="B162" s="2" t="s">
        <v>7</v>
      </c>
      <c r="C162" s="36">
        <v>32.5</v>
      </c>
      <c r="D162" s="36">
        <v>25.5</v>
      </c>
      <c r="E162" s="36">
        <v>32.5</v>
      </c>
      <c r="F162" s="36">
        <v>32.5</v>
      </c>
      <c r="G162" s="36">
        <v>32.5</v>
      </c>
      <c r="H162" s="36">
        <v>25.5</v>
      </c>
      <c r="I162" s="36">
        <v>25.5</v>
      </c>
      <c r="J162" s="36">
        <v>32.5</v>
      </c>
      <c r="L162" s="4"/>
    </row>
    <row r="163" spans="1:12" x14ac:dyDescent="0.2">
      <c r="B163" s="2"/>
      <c r="C163" s="14"/>
      <c r="E163" s="1"/>
      <c r="F163" s="35"/>
      <c r="G163" s="1"/>
      <c r="H163" s="35"/>
      <c r="L163" s="4"/>
    </row>
    <row r="164" spans="1:12" x14ac:dyDescent="0.2">
      <c r="B164" s="2" t="s">
        <v>9</v>
      </c>
      <c r="C164" s="16">
        <f t="shared" ref="C164:J164" si="22">(C157*C158)*(-1)</f>
        <v>-24153.75</v>
      </c>
      <c r="D164" s="16">
        <f t="shared" si="22"/>
        <v>-16949</v>
      </c>
      <c r="E164" s="16">
        <f t="shared" si="22"/>
        <v>-24153.75</v>
      </c>
      <c r="F164" s="16">
        <f t="shared" si="22"/>
        <v>-24153.75</v>
      </c>
      <c r="G164" s="16">
        <f t="shared" si="22"/>
        <v>-24153.75</v>
      </c>
      <c r="H164" s="16">
        <f t="shared" si="22"/>
        <v>-16949</v>
      </c>
      <c r="I164" s="16">
        <f t="shared" si="22"/>
        <v>-16949</v>
      </c>
      <c r="J164" s="16">
        <f t="shared" si="22"/>
        <v>-24153.75</v>
      </c>
      <c r="L164" s="4"/>
    </row>
    <row r="165" spans="1:12" x14ac:dyDescent="0.2">
      <c r="B165" s="2" t="s">
        <v>8</v>
      </c>
      <c r="C165" s="14">
        <f t="shared" ref="C165:J165" si="23">C159*C160</f>
        <v>62730</v>
      </c>
      <c r="D165" s="14">
        <f t="shared" si="23"/>
        <v>13367.25</v>
      </c>
      <c r="E165" s="14">
        <f t="shared" si="23"/>
        <v>62730</v>
      </c>
      <c r="F165" s="14">
        <f t="shared" si="23"/>
        <v>62730</v>
      </c>
      <c r="G165" s="14">
        <f t="shared" si="23"/>
        <v>62730</v>
      </c>
      <c r="H165" s="14">
        <f t="shared" si="23"/>
        <v>13367.25</v>
      </c>
      <c r="I165" s="14">
        <f t="shared" si="23"/>
        <v>13367.25</v>
      </c>
      <c r="J165" s="14">
        <f t="shared" si="23"/>
        <v>62730</v>
      </c>
      <c r="L165" s="4"/>
    </row>
    <row r="166" spans="1:12" x14ac:dyDescent="0.2">
      <c r="B166" s="9" t="s">
        <v>12</v>
      </c>
      <c r="C166" s="14">
        <f t="shared" ref="C166:J166" si="24">SUM(C164:C165)</f>
        <v>38576.25</v>
      </c>
      <c r="D166" s="14">
        <f t="shared" si="24"/>
        <v>-3581.75</v>
      </c>
      <c r="E166" s="14">
        <f t="shared" si="24"/>
        <v>38576.25</v>
      </c>
      <c r="F166" s="14">
        <f t="shared" si="24"/>
        <v>38576.25</v>
      </c>
      <c r="G166" s="14">
        <f t="shared" si="24"/>
        <v>38576.25</v>
      </c>
      <c r="H166" s="14">
        <f t="shared" si="24"/>
        <v>-3581.75</v>
      </c>
      <c r="I166" s="14">
        <f t="shared" si="24"/>
        <v>-3581.75</v>
      </c>
      <c r="J166" s="14">
        <f t="shared" si="24"/>
        <v>38576.25</v>
      </c>
      <c r="L166" s="4"/>
    </row>
    <row r="167" spans="1:12" x14ac:dyDescent="0.2">
      <c r="A167" s="10"/>
      <c r="B167" s="1" t="s">
        <v>13</v>
      </c>
      <c r="C167" s="16">
        <f t="shared" ref="C167:J167" si="25">C161*C162</f>
        <v>-21125</v>
      </c>
      <c r="D167" s="16">
        <f t="shared" si="25"/>
        <v>2550</v>
      </c>
      <c r="E167" s="16">
        <f t="shared" si="25"/>
        <v>-21125</v>
      </c>
      <c r="F167" s="16">
        <f t="shared" si="25"/>
        <v>-21125</v>
      </c>
      <c r="G167" s="16">
        <f t="shared" si="25"/>
        <v>-21125</v>
      </c>
      <c r="H167" s="16">
        <f t="shared" si="25"/>
        <v>2550</v>
      </c>
      <c r="I167" s="16">
        <f t="shared" si="25"/>
        <v>2550</v>
      </c>
      <c r="J167" s="16">
        <f t="shared" si="25"/>
        <v>-21125</v>
      </c>
    </row>
    <row r="168" spans="1:12" x14ac:dyDescent="0.2">
      <c r="A168" s="11"/>
      <c r="E168" s="1"/>
      <c r="G168" s="1"/>
      <c r="H168" s="1"/>
      <c r="I168" s="1"/>
      <c r="J168" s="1"/>
    </row>
    <row r="169" spans="1:12" s="5" customFormat="1" x14ac:dyDescent="0.2">
      <c r="A169" s="10"/>
      <c r="B169" s="5" t="s">
        <v>11</v>
      </c>
      <c r="C169" s="15">
        <f t="shared" ref="C169:J169" si="26">SUM(C166:C167)</f>
        <v>17451.25</v>
      </c>
      <c r="D169" s="15">
        <f t="shared" si="26"/>
        <v>-1031.75</v>
      </c>
      <c r="E169" s="15">
        <f t="shared" si="26"/>
        <v>17451.25</v>
      </c>
      <c r="F169" s="15">
        <f t="shared" si="26"/>
        <v>17451.25</v>
      </c>
      <c r="G169" s="15">
        <f t="shared" si="26"/>
        <v>17451.25</v>
      </c>
      <c r="H169" s="15">
        <f t="shared" si="26"/>
        <v>-1031.75</v>
      </c>
      <c r="I169" s="15">
        <f t="shared" si="26"/>
        <v>-1031.75</v>
      </c>
      <c r="J169" s="15">
        <f t="shared" si="26"/>
        <v>17451.25</v>
      </c>
      <c r="K169" s="9"/>
    </row>
    <row r="170" spans="1:12" x14ac:dyDescent="0.2">
      <c r="A170" s="12"/>
      <c r="B170" s="5" t="s">
        <v>30</v>
      </c>
      <c r="C170" s="15">
        <f t="shared" ref="C170:J170" si="27">C169*16</f>
        <v>279220</v>
      </c>
      <c r="D170" s="15">
        <f t="shared" si="27"/>
        <v>-16508</v>
      </c>
      <c r="E170" s="15">
        <f t="shared" si="27"/>
        <v>279220</v>
      </c>
      <c r="F170" s="15">
        <f t="shared" si="27"/>
        <v>279220</v>
      </c>
      <c r="G170" s="15">
        <f t="shared" si="27"/>
        <v>279220</v>
      </c>
      <c r="H170" s="15">
        <f t="shared" si="27"/>
        <v>-16508</v>
      </c>
      <c r="I170" s="15">
        <f t="shared" si="27"/>
        <v>-16508</v>
      </c>
      <c r="J170" s="15">
        <f t="shared" si="27"/>
        <v>279220</v>
      </c>
      <c r="K170" s="35">
        <f>SUM(C170:J170)</f>
        <v>1346576</v>
      </c>
    </row>
    <row r="171" spans="1:12" x14ac:dyDescent="0.2">
      <c r="A171" s="13"/>
    </row>
    <row r="172" spans="1:12" x14ac:dyDescent="0.2">
      <c r="A172" s="11"/>
    </row>
    <row r="173" spans="1:12" x14ac:dyDescent="0.2">
      <c r="A173" s="5" t="s">
        <v>15</v>
      </c>
      <c r="B173" s="17" t="s">
        <v>16</v>
      </c>
      <c r="C173" s="7">
        <v>37249</v>
      </c>
      <c r="D173" s="7">
        <v>37250</v>
      </c>
      <c r="E173" s="7">
        <v>37251</v>
      </c>
      <c r="F173" s="7">
        <v>37252</v>
      </c>
      <c r="G173" s="7">
        <v>37253</v>
      </c>
      <c r="H173" s="7">
        <v>37254</v>
      </c>
      <c r="I173" s="7">
        <v>37255</v>
      </c>
      <c r="J173" s="7">
        <v>37256</v>
      </c>
      <c r="K173" s="9"/>
    </row>
    <row r="174" spans="1:12" x14ac:dyDescent="0.2">
      <c r="B174" s="5" t="s">
        <v>4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</row>
    <row r="175" spans="1:12" x14ac:dyDescent="0.2">
      <c r="B175" s="8" t="s">
        <v>6</v>
      </c>
      <c r="C175" s="35">
        <v>36.450000000000003</v>
      </c>
      <c r="D175" s="35">
        <v>22</v>
      </c>
      <c r="E175" s="35">
        <v>36.450000000000003</v>
      </c>
      <c r="F175" s="35">
        <v>36.450000000000003</v>
      </c>
      <c r="G175" s="35">
        <v>36.450000000000003</v>
      </c>
      <c r="H175" s="35">
        <v>22</v>
      </c>
      <c r="I175" s="35">
        <v>22</v>
      </c>
      <c r="J175" s="35">
        <v>36.450000000000003</v>
      </c>
    </row>
    <row r="176" spans="1:12" x14ac:dyDescent="0.2">
      <c r="B176" s="5" t="s">
        <v>5</v>
      </c>
      <c r="C176" s="1">
        <v>50</v>
      </c>
      <c r="D176" s="1">
        <v>50</v>
      </c>
      <c r="E176" s="1">
        <v>50</v>
      </c>
      <c r="F176" s="1">
        <v>50</v>
      </c>
      <c r="G176" s="1">
        <v>50</v>
      </c>
      <c r="H176" s="1">
        <v>50</v>
      </c>
      <c r="I176" s="1">
        <v>50</v>
      </c>
      <c r="J176" s="1">
        <v>50</v>
      </c>
    </row>
    <row r="177" spans="1:12" x14ac:dyDescent="0.2">
      <c r="B177" s="8" t="s">
        <v>6</v>
      </c>
      <c r="C177" s="35">
        <v>30.8</v>
      </c>
      <c r="D177" s="35">
        <v>22.25</v>
      </c>
      <c r="E177" s="35">
        <v>30.8</v>
      </c>
      <c r="F177" s="35">
        <v>30.8</v>
      </c>
      <c r="G177" s="35">
        <v>30.8</v>
      </c>
      <c r="H177" s="35">
        <v>22.25</v>
      </c>
      <c r="I177" s="35">
        <v>22.25</v>
      </c>
      <c r="J177" s="35">
        <v>30.8</v>
      </c>
    </row>
    <row r="178" spans="1:12" x14ac:dyDescent="0.2">
      <c r="B178" s="9" t="s">
        <v>10</v>
      </c>
      <c r="C178" s="4">
        <f t="shared" ref="C178:J178" si="28">C174-C176</f>
        <v>-50</v>
      </c>
      <c r="D178" s="4">
        <f t="shared" si="28"/>
        <v>-50</v>
      </c>
      <c r="E178" s="4">
        <f t="shared" si="28"/>
        <v>-50</v>
      </c>
      <c r="F178" s="4">
        <f t="shared" si="28"/>
        <v>-50</v>
      </c>
      <c r="G178" s="4">
        <f t="shared" si="28"/>
        <v>-50</v>
      </c>
      <c r="H178" s="4">
        <f t="shared" si="28"/>
        <v>-50</v>
      </c>
      <c r="I178" s="4">
        <f t="shared" si="28"/>
        <v>-50</v>
      </c>
      <c r="J178" s="4">
        <f t="shared" si="28"/>
        <v>-50</v>
      </c>
    </row>
    <row r="179" spans="1:12" x14ac:dyDescent="0.2">
      <c r="B179" s="2" t="s">
        <v>7</v>
      </c>
      <c r="C179" s="36">
        <v>23</v>
      </c>
      <c r="D179" s="24">
        <v>18</v>
      </c>
      <c r="E179" s="36">
        <v>23</v>
      </c>
      <c r="F179" s="36">
        <v>23</v>
      </c>
      <c r="G179" s="36">
        <v>23</v>
      </c>
      <c r="H179" s="36">
        <v>18</v>
      </c>
      <c r="I179" s="36">
        <v>18</v>
      </c>
      <c r="J179" s="36">
        <v>23</v>
      </c>
    </row>
    <row r="180" spans="1:12" x14ac:dyDescent="0.2">
      <c r="B180" s="2"/>
      <c r="C180" s="14"/>
      <c r="E180" s="1"/>
      <c r="F180" s="35"/>
      <c r="G180" s="1"/>
      <c r="H180" s="35"/>
    </row>
    <row r="181" spans="1:12" x14ac:dyDescent="0.2">
      <c r="B181" s="2" t="s">
        <v>9</v>
      </c>
      <c r="C181" s="16">
        <f t="shared" ref="C181:J181" si="29">(C174*C175)*(-1)</f>
        <v>0</v>
      </c>
      <c r="D181" s="16">
        <f t="shared" si="29"/>
        <v>0</v>
      </c>
      <c r="E181" s="16">
        <f t="shared" si="29"/>
        <v>0</v>
      </c>
      <c r="F181" s="16">
        <f t="shared" si="29"/>
        <v>0</v>
      </c>
      <c r="G181" s="16">
        <f t="shared" si="29"/>
        <v>0</v>
      </c>
      <c r="H181" s="16">
        <f t="shared" si="29"/>
        <v>0</v>
      </c>
      <c r="I181" s="16">
        <f t="shared" si="29"/>
        <v>0</v>
      </c>
      <c r="J181" s="16">
        <f t="shared" si="29"/>
        <v>0</v>
      </c>
    </row>
    <row r="182" spans="1:12" x14ac:dyDescent="0.2">
      <c r="B182" s="2" t="s">
        <v>8</v>
      </c>
      <c r="C182" s="14">
        <f t="shared" ref="C182:J182" si="30">C176*C177</f>
        <v>1540</v>
      </c>
      <c r="D182" s="14">
        <f t="shared" si="30"/>
        <v>1112.5</v>
      </c>
      <c r="E182" s="14">
        <f t="shared" si="30"/>
        <v>1540</v>
      </c>
      <c r="F182" s="14">
        <f t="shared" si="30"/>
        <v>1540</v>
      </c>
      <c r="G182" s="14">
        <f t="shared" si="30"/>
        <v>1540</v>
      </c>
      <c r="H182" s="14">
        <f t="shared" si="30"/>
        <v>1112.5</v>
      </c>
      <c r="I182" s="14">
        <f t="shared" si="30"/>
        <v>1112.5</v>
      </c>
      <c r="J182" s="14">
        <f t="shared" si="30"/>
        <v>1540</v>
      </c>
    </row>
    <row r="183" spans="1:12" x14ac:dyDescent="0.2">
      <c r="B183" s="9" t="s">
        <v>12</v>
      </c>
      <c r="C183" s="14">
        <f t="shared" ref="C183:J183" si="31">SUM(C181:C182)</f>
        <v>1540</v>
      </c>
      <c r="D183" s="14">
        <f t="shared" si="31"/>
        <v>1112.5</v>
      </c>
      <c r="E183" s="14">
        <f t="shared" si="31"/>
        <v>1540</v>
      </c>
      <c r="F183" s="14">
        <f t="shared" si="31"/>
        <v>1540</v>
      </c>
      <c r="G183" s="14">
        <f t="shared" si="31"/>
        <v>1540</v>
      </c>
      <c r="H183" s="14">
        <f t="shared" si="31"/>
        <v>1112.5</v>
      </c>
      <c r="I183" s="14">
        <f t="shared" si="31"/>
        <v>1112.5</v>
      </c>
      <c r="J183" s="14">
        <f t="shared" si="31"/>
        <v>1540</v>
      </c>
    </row>
    <row r="184" spans="1:12" x14ac:dyDescent="0.2">
      <c r="A184" s="10"/>
      <c r="B184" s="1" t="s">
        <v>13</v>
      </c>
      <c r="C184" s="16">
        <f t="shared" ref="C184:J184" si="32">C178*C179</f>
        <v>-1150</v>
      </c>
      <c r="D184" s="16">
        <f t="shared" si="32"/>
        <v>-900</v>
      </c>
      <c r="E184" s="16">
        <f t="shared" si="32"/>
        <v>-1150</v>
      </c>
      <c r="F184" s="16">
        <f t="shared" si="32"/>
        <v>-1150</v>
      </c>
      <c r="G184" s="16">
        <f t="shared" si="32"/>
        <v>-1150</v>
      </c>
      <c r="H184" s="16">
        <f t="shared" si="32"/>
        <v>-900</v>
      </c>
      <c r="I184" s="16">
        <f t="shared" si="32"/>
        <v>-900</v>
      </c>
      <c r="J184" s="16">
        <f t="shared" si="32"/>
        <v>-1150</v>
      </c>
    </row>
    <row r="185" spans="1:12" x14ac:dyDescent="0.2">
      <c r="A185" s="11"/>
    </row>
    <row r="186" spans="1:12" x14ac:dyDescent="0.2">
      <c r="A186" s="10"/>
      <c r="B186" s="5" t="s">
        <v>11</v>
      </c>
      <c r="C186" s="15">
        <f t="shared" ref="C186:J186" si="33">SUM(C183:C184)</f>
        <v>390</v>
      </c>
      <c r="D186" s="15">
        <f t="shared" si="33"/>
        <v>212.5</v>
      </c>
      <c r="E186" s="15">
        <f t="shared" si="33"/>
        <v>390</v>
      </c>
      <c r="F186" s="15">
        <f t="shared" si="33"/>
        <v>390</v>
      </c>
      <c r="G186" s="15">
        <f t="shared" si="33"/>
        <v>390</v>
      </c>
      <c r="H186" s="15">
        <f t="shared" si="33"/>
        <v>212.5</v>
      </c>
      <c r="I186" s="15">
        <f t="shared" si="33"/>
        <v>212.5</v>
      </c>
      <c r="J186" s="15">
        <f t="shared" si="33"/>
        <v>390</v>
      </c>
      <c r="K186" s="9"/>
    </row>
    <row r="187" spans="1:12" x14ac:dyDescent="0.2">
      <c r="A187" s="12"/>
      <c r="B187" s="5" t="s">
        <v>30</v>
      </c>
      <c r="C187" s="15">
        <f t="shared" ref="C187:J187" si="34">C186*16</f>
        <v>6240</v>
      </c>
      <c r="D187" s="15">
        <f t="shared" si="34"/>
        <v>3400</v>
      </c>
      <c r="E187" s="15">
        <f t="shared" si="34"/>
        <v>6240</v>
      </c>
      <c r="F187" s="15">
        <f t="shared" si="34"/>
        <v>6240</v>
      </c>
      <c r="G187" s="15">
        <f t="shared" si="34"/>
        <v>6240</v>
      </c>
      <c r="H187" s="15">
        <f t="shared" si="34"/>
        <v>3400</v>
      </c>
      <c r="I187" s="15">
        <f t="shared" si="34"/>
        <v>3400</v>
      </c>
      <c r="J187" s="15">
        <f t="shared" si="34"/>
        <v>6240</v>
      </c>
      <c r="K187" s="35">
        <f>SUM(C187:J187)</f>
        <v>41400</v>
      </c>
    </row>
    <row r="190" spans="1:12" s="5" customFormat="1" x14ac:dyDescent="0.2">
      <c r="B190" s="17" t="s">
        <v>22</v>
      </c>
      <c r="C190" s="7">
        <v>37249</v>
      </c>
      <c r="D190" s="7">
        <v>37250</v>
      </c>
      <c r="E190" s="7">
        <v>37251</v>
      </c>
      <c r="F190" s="7">
        <v>37252</v>
      </c>
      <c r="G190" s="7">
        <v>37253</v>
      </c>
      <c r="H190" s="7">
        <v>37254</v>
      </c>
      <c r="I190" s="7">
        <v>37255</v>
      </c>
      <c r="J190" s="7">
        <v>37256</v>
      </c>
      <c r="K190" s="9"/>
      <c r="L190" s="9"/>
    </row>
    <row r="191" spans="1:12" x14ac:dyDescent="0.2">
      <c r="B191" s="5" t="s">
        <v>4</v>
      </c>
      <c r="C191" s="1">
        <v>50</v>
      </c>
      <c r="D191" s="18"/>
      <c r="E191" s="1">
        <v>50</v>
      </c>
      <c r="F191" s="1">
        <v>50</v>
      </c>
      <c r="G191" s="1">
        <v>50</v>
      </c>
      <c r="H191" s="37"/>
      <c r="I191" s="20"/>
      <c r="J191" s="1">
        <v>50</v>
      </c>
      <c r="L191" s="4"/>
    </row>
    <row r="192" spans="1:12" x14ac:dyDescent="0.2">
      <c r="B192" s="8" t="s">
        <v>6</v>
      </c>
      <c r="C192" s="35">
        <v>22.2</v>
      </c>
      <c r="D192" s="37"/>
      <c r="E192" s="35">
        <v>22.2</v>
      </c>
      <c r="F192" s="35">
        <v>22.2</v>
      </c>
      <c r="G192" s="35">
        <v>22.2</v>
      </c>
      <c r="H192" s="37"/>
      <c r="I192" s="20"/>
      <c r="J192" s="35">
        <v>22.2</v>
      </c>
      <c r="L192" s="4"/>
    </row>
    <row r="193" spans="1:12" x14ac:dyDescent="0.2">
      <c r="B193" s="5" t="s">
        <v>5</v>
      </c>
      <c r="C193" s="1">
        <v>150</v>
      </c>
      <c r="D193" s="18"/>
      <c r="E193" s="1">
        <v>150</v>
      </c>
      <c r="F193" s="1">
        <v>150</v>
      </c>
      <c r="G193" s="1">
        <v>150</v>
      </c>
      <c r="H193" s="37"/>
      <c r="I193" s="20"/>
      <c r="J193" s="1">
        <v>150</v>
      </c>
      <c r="L193" s="4"/>
    </row>
    <row r="194" spans="1:12" x14ac:dyDescent="0.2">
      <c r="B194" s="8" t="s">
        <v>6</v>
      </c>
      <c r="C194" s="35">
        <v>35.43</v>
      </c>
      <c r="D194" s="37"/>
      <c r="E194" s="35">
        <v>35.43</v>
      </c>
      <c r="F194" s="35">
        <v>35.43</v>
      </c>
      <c r="G194" s="35">
        <v>35.43</v>
      </c>
      <c r="H194" s="37"/>
      <c r="I194" s="20"/>
      <c r="J194" s="35">
        <v>35.43</v>
      </c>
      <c r="L194" s="4"/>
    </row>
    <row r="195" spans="1:12" x14ac:dyDescent="0.2">
      <c r="B195" s="9" t="s">
        <v>10</v>
      </c>
      <c r="C195" s="4">
        <f>C191-C193</f>
        <v>-100</v>
      </c>
      <c r="D195" s="20"/>
      <c r="E195" s="4">
        <f>E191-E193</f>
        <v>-100</v>
      </c>
      <c r="F195" s="4">
        <f>F191-F193</f>
        <v>-100</v>
      </c>
      <c r="G195" s="4">
        <f>G191-G193</f>
        <v>-100</v>
      </c>
      <c r="H195" s="37"/>
      <c r="I195" s="20"/>
      <c r="J195" s="4">
        <f>J191-J193</f>
        <v>-100</v>
      </c>
      <c r="L195" s="4"/>
    </row>
    <row r="196" spans="1:12" x14ac:dyDescent="0.2">
      <c r="B196" s="2" t="s">
        <v>7</v>
      </c>
      <c r="C196" s="36">
        <v>23</v>
      </c>
      <c r="D196" s="18"/>
      <c r="E196" s="36">
        <v>23</v>
      </c>
      <c r="F196" s="36">
        <v>23</v>
      </c>
      <c r="G196" s="36">
        <v>23</v>
      </c>
      <c r="H196" s="37"/>
      <c r="I196" s="37"/>
      <c r="J196" s="36">
        <v>23</v>
      </c>
      <c r="L196" s="4"/>
    </row>
    <row r="197" spans="1:12" x14ac:dyDescent="0.2">
      <c r="B197" s="2"/>
      <c r="C197" s="14"/>
      <c r="D197" s="18"/>
      <c r="E197" s="1"/>
      <c r="F197" s="35"/>
      <c r="G197" s="1"/>
      <c r="H197" s="37"/>
      <c r="I197" s="20"/>
      <c r="L197" s="4"/>
    </row>
    <row r="198" spans="1:12" x14ac:dyDescent="0.2">
      <c r="B198" s="2" t="s">
        <v>9</v>
      </c>
      <c r="C198" s="16">
        <f>(C191*C192)*(-1)</f>
        <v>-1110</v>
      </c>
      <c r="D198" s="21"/>
      <c r="E198" s="16">
        <f>(E191*E192)*(-1)</f>
        <v>-1110</v>
      </c>
      <c r="F198" s="16">
        <f>(F191*F192)*(-1)</f>
        <v>-1110</v>
      </c>
      <c r="G198" s="16">
        <f>(G191*G192)*(-1)</f>
        <v>-1110</v>
      </c>
      <c r="H198" s="21"/>
      <c r="I198" s="21"/>
      <c r="J198" s="16">
        <f>(J191*J192)*(-1)</f>
        <v>-1110</v>
      </c>
      <c r="L198" s="4"/>
    </row>
    <row r="199" spans="1:12" x14ac:dyDescent="0.2">
      <c r="B199" s="2" t="s">
        <v>8</v>
      </c>
      <c r="C199" s="14">
        <f>C193*C194</f>
        <v>5314.5</v>
      </c>
      <c r="D199" s="22"/>
      <c r="E199" s="14">
        <f>E193*E194</f>
        <v>5314.5</v>
      </c>
      <c r="F199" s="14">
        <f>F193*F194</f>
        <v>5314.5</v>
      </c>
      <c r="G199" s="14">
        <f>G193*G194</f>
        <v>5314.5</v>
      </c>
      <c r="H199" s="22"/>
      <c r="I199" s="22"/>
      <c r="J199" s="14">
        <f>J193*J194</f>
        <v>5314.5</v>
      </c>
      <c r="L199" s="4"/>
    </row>
    <row r="200" spans="1:12" x14ac:dyDescent="0.2">
      <c r="B200" s="9" t="s">
        <v>12</v>
      </c>
      <c r="C200" s="14">
        <f>SUM(C198:C199)</f>
        <v>4204.5</v>
      </c>
      <c r="D200" s="22"/>
      <c r="E200" s="14">
        <f>SUM(E198:E199)</f>
        <v>4204.5</v>
      </c>
      <c r="F200" s="14">
        <f>SUM(F198:F199)</f>
        <v>4204.5</v>
      </c>
      <c r="G200" s="14">
        <f>SUM(G198:G199)</f>
        <v>4204.5</v>
      </c>
      <c r="H200" s="22"/>
      <c r="I200" s="22"/>
      <c r="J200" s="14">
        <f>SUM(J198:J199)</f>
        <v>4204.5</v>
      </c>
      <c r="L200" s="4"/>
    </row>
    <row r="201" spans="1:12" x14ac:dyDescent="0.2">
      <c r="A201" s="10"/>
      <c r="B201" s="1" t="s">
        <v>13</v>
      </c>
      <c r="C201" s="16">
        <f>C195*C196</f>
        <v>-2300</v>
      </c>
      <c r="D201" s="21"/>
      <c r="E201" s="16">
        <f>E195*E196</f>
        <v>-2300</v>
      </c>
      <c r="F201" s="16">
        <f>F195*F196</f>
        <v>-2300</v>
      </c>
      <c r="G201" s="16">
        <f>G195*G196</f>
        <v>-2300</v>
      </c>
      <c r="H201" s="21"/>
      <c r="I201" s="21"/>
      <c r="J201" s="16">
        <f>J195*J196</f>
        <v>-2300</v>
      </c>
    </row>
    <row r="202" spans="1:12" x14ac:dyDescent="0.2">
      <c r="A202" s="11"/>
      <c r="D202" s="18"/>
      <c r="E202" s="1"/>
      <c r="G202" s="1"/>
      <c r="H202" s="18"/>
      <c r="I202" s="18"/>
      <c r="J202" s="1"/>
    </row>
    <row r="203" spans="1:12" s="5" customFormat="1" x14ac:dyDescent="0.2">
      <c r="A203" s="10"/>
      <c r="B203" s="5" t="s">
        <v>11</v>
      </c>
      <c r="C203" s="15">
        <f>SUM(C200:C201)</f>
        <v>1904.5</v>
      </c>
      <c r="D203" s="31"/>
      <c r="E203" s="15">
        <f>SUM(E200:E201)</f>
        <v>1904.5</v>
      </c>
      <c r="F203" s="15">
        <f>SUM(F200:F201)</f>
        <v>1904.5</v>
      </c>
      <c r="G203" s="15">
        <f>SUM(G200:G201)</f>
        <v>1904.5</v>
      </c>
      <c r="H203" s="31"/>
      <c r="I203" s="31"/>
      <c r="J203" s="15">
        <f>SUM(J200:J201)</f>
        <v>1904.5</v>
      </c>
      <c r="K203" s="9"/>
    </row>
    <row r="204" spans="1:12" x14ac:dyDescent="0.2">
      <c r="A204" s="12"/>
      <c r="B204" s="5" t="s">
        <v>30</v>
      </c>
      <c r="C204" s="15">
        <f>C203*16</f>
        <v>30472</v>
      </c>
      <c r="D204" s="31"/>
      <c r="E204" s="15">
        <f>E203*16</f>
        <v>30472</v>
      </c>
      <c r="F204" s="15">
        <f>F203*16</f>
        <v>30472</v>
      </c>
      <c r="G204" s="15">
        <f>G203*16</f>
        <v>30472</v>
      </c>
      <c r="H204" s="31"/>
      <c r="I204" s="31"/>
      <c r="J204" s="15">
        <f>J203*16</f>
        <v>30472</v>
      </c>
      <c r="K204" s="35">
        <f>SUM(C204:J204)</f>
        <v>152360</v>
      </c>
    </row>
    <row r="205" spans="1:12" x14ac:dyDescent="0.2">
      <c r="A205" s="13"/>
    </row>
    <row r="206" spans="1:12" x14ac:dyDescent="0.2">
      <c r="A206" s="13"/>
    </row>
    <row r="207" spans="1:12" s="5" customFormat="1" x14ac:dyDescent="0.2">
      <c r="A207" s="5" t="s">
        <v>25</v>
      </c>
      <c r="B207" s="17" t="s">
        <v>24</v>
      </c>
      <c r="C207" s="7">
        <v>37249</v>
      </c>
      <c r="D207" s="7">
        <v>37250</v>
      </c>
      <c r="E207" s="7">
        <v>37251</v>
      </c>
      <c r="F207" s="7">
        <v>37252</v>
      </c>
      <c r="G207" s="7">
        <v>37253</v>
      </c>
      <c r="H207" s="7">
        <v>37254</v>
      </c>
      <c r="I207" s="7">
        <v>37255</v>
      </c>
      <c r="J207" s="7">
        <v>37256</v>
      </c>
      <c r="K207" s="9"/>
      <c r="L207" s="9"/>
    </row>
    <row r="208" spans="1:12" x14ac:dyDescent="0.2">
      <c r="B208" s="5" t="s">
        <v>4</v>
      </c>
      <c r="C208" s="1">
        <v>0</v>
      </c>
      <c r="D208" s="18"/>
      <c r="E208" s="1">
        <v>0</v>
      </c>
      <c r="F208" s="1">
        <v>0</v>
      </c>
      <c r="G208" s="1">
        <v>0</v>
      </c>
      <c r="H208" s="37"/>
      <c r="I208" s="20"/>
      <c r="J208" s="1">
        <v>0</v>
      </c>
      <c r="L208" s="4"/>
    </row>
    <row r="209" spans="1:12" x14ac:dyDescent="0.2">
      <c r="B209" s="8" t="s">
        <v>6</v>
      </c>
      <c r="C209" s="35">
        <v>0</v>
      </c>
      <c r="D209" s="37"/>
      <c r="E209" s="35">
        <v>0</v>
      </c>
      <c r="F209" s="35">
        <v>0</v>
      </c>
      <c r="G209" s="35">
        <v>0</v>
      </c>
      <c r="H209" s="37"/>
      <c r="I209" s="20"/>
      <c r="J209" s="35">
        <v>0</v>
      </c>
      <c r="L209" s="4"/>
    </row>
    <row r="210" spans="1:12" x14ac:dyDescent="0.2">
      <c r="B210" s="5" t="s">
        <v>5</v>
      </c>
      <c r="C210" s="1">
        <v>50</v>
      </c>
      <c r="D210" s="18"/>
      <c r="E210" s="1">
        <v>50</v>
      </c>
      <c r="F210" s="1">
        <v>50</v>
      </c>
      <c r="G210" s="1">
        <v>50</v>
      </c>
      <c r="H210" s="37"/>
      <c r="I210" s="20"/>
      <c r="J210" s="1">
        <v>50</v>
      </c>
      <c r="L210" s="4"/>
    </row>
    <row r="211" spans="1:12" x14ac:dyDescent="0.2">
      <c r="B211" s="8" t="s">
        <v>6</v>
      </c>
      <c r="C211" s="35">
        <v>68</v>
      </c>
      <c r="D211" s="37"/>
      <c r="E211" s="35">
        <v>68</v>
      </c>
      <c r="F211" s="35">
        <v>68</v>
      </c>
      <c r="G211" s="35">
        <v>68</v>
      </c>
      <c r="H211" s="37"/>
      <c r="I211" s="20"/>
      <c r="J211" s="35">
        <v>68</v>
      </c>
      <c r="L211" s="4"/>
    </row>
    <row r="212" spans="1:12" x14ac:dyDescent="0.2">
      <c r="B212" s="9" t="s">
        <v>10</v>
      </c>
      <c r="C212" s="4">
        <f>C208-C210</f>
        <v>-50</v>
      </c>
      <c r="D212" s="20"/>
      <c r="E212" s="4">
        <f>E208-E210</f>
        <v>-50</v>
      </c>
      <c r="F212" s="4">
        <f>F208-F210</f>
        <v>-50</v>
      </c>
      <c r="G212" s="4">
        <f>G208-G210</f>
        <v>-50</v>
      </c>
      <c r="H212" s="37"/>
      <c r="I212" s="20"/>
      <c r="J212" s="4">
        <f>J208-J210</f>
        <v>-50</v>
      </c>
      <c r="L212" s="4"/>
    </row>
    <row r="213" spans="1:12" x14ac:dyDescent="0.2">
      <c r="B213" s="2" t="s">
        <v>7</v>
      </c>
      <c r="C213" s="36">
        <v>32.5</v>
      </c>
      <c r="D213" s="37"/>
      <c r="E213" s="36">
        <v>32.5</v>
      </c>
      <c r="F213" s="36">
        <v>32.5</v>
      </c>
      <c r="G213" s="36">
        <v>32.5</v>
      </c>
      <c r="H213" s="37"/>
      <c r="I213" s="37"/>
      <c r="J213" s="36">
        <v>32.5</v>
      </c>
      <c r="L213" s="4"/>
    </row>
    <row r="214" spans="1:12" x14ac:dyDescent="0.2">
      <c r="B214" s="2"/>
      <c r="C214" s="14"/>
      <c r="D214" s="18"/>
      <c r="E214" s="1"/>
      <c r="F214" s="35"/>
      <c r="G214" s="1"/>
      <c r="H214" s="37"/>
      <c r="I214" s="20"/>
      <c r="L214" s="4"/>
    </row>
    <row r="215" spans="1:12" x14ac:dyDescent="0.2">
      <c r="B215" s="2" t="s">
        <v>9</v>
      </c>
      <c r="C215" s="16">
        <f>(C208*C209)*(-1)</f>
        <v>0</v>
      </c>
      <c r="D215" s="21"/>
      <c r="E215" s="16">
        <f>(E208*E209)*(-1)</f>
        <v>0</v>
      </c>
      <c r="F215" s="16">
        <f>(F208*F209)*(-1)</f>
        <v>0</v>
      </c>
      <c r="G215" s="16">
        <f>(G208*G209)*(-1)</f>
        <v>0</v>
      </c>
      <c r="H215" s="21"/>
      <c r="I215" s="21"/>
      <c r="J215" s="16">
        <f>(J208*J209)*(-1)</f>
        <v>0</v>
      </c>
      <c r="L215" s="4"/>
    </row>
    <row r="216" spans="1:12" x14ac:dyDescent="0.2">
      <c r="B216" s="2" t="s">
        <v>8</v>
      </c>
      <c r="C216" s="14">
        <f>C210*C211</f>
        <v>3400</v>
      </c>
      <c r="D216" s="22"/>
      <c r="E216" s="14">
        <f>E210*E211</f>
        <v>3400</v>
      </c>
      <c r="F216" s="14">
        <f>F210*F211</f>
        <v>3400</v>
      </c>
      <c r="G216" s="14">
        <f>G210*G211</f>
        <v>3400</v>
      </c>
      <c r="H216" s="22"/>
      <c r="I216" s="22"/>
      <c r="J216" s="14">
        <f>J210*J211</f>
        <v>3400</v>
      </c>
      <c r="L216" s="4"/>
    </row>
    <row r="217" spans="1:12" x14ac:dyDescent="0.2">
      <c r="B217" s="9" t="s">
        <v>12</v>
      </c>
      <c r="C217" s="14">
        <f>SUM(C215:C216)</f>
        <v>3400</v>
      </c>
      <c r="D217" s="22"/>
      <c r="E217" s="14">
        <f>SUM(E215:E216)</f>
        <v>3400</v>
      </c>
      <c r="F217" s="14">
        <f>SUM(F215:F216)</f>
        <v>3400</v>
      </c>
      <c r="G217" s="14">
        <f>SUM(G215:G216)</f>
        <v>3400</v>
      </c>
      <c r="H217" s="22"/>
      <c r="I217" s="22"/>
      <c r="J217" s="14">
        <f>SUM(J215:J216)</f>
        <v>3400</v>
      </c>
      <c r="L217" s="4"/>
    </row>
    <row r="218" spans="1:12" x14ac:dyDescent="0.2">
      <c r="A218" s="10"/>
      <c r="B218" s="1" t="s">
        <v>13</v>
      </c>
      <c r="C218" s="16">
        <f>C212*C213</f>
        <v>-1625</v>
      </c>
      <c r="D218" s="21"/>
      <c r="E218" s="16">
        <f>E212*E213</f>
        <v>-1625</v>
      </c>
      <c r="F218" s="16">
        <f>F212*F213</f>
        <v>-1625</v>
      </c>
      <c r="G218" s="16">
        <f>G212*G213</f>
        <v>-1625</v>
      </c>
      <c r="H218" s="21"/>
      <c r="I218" s="21"/>
      <c r="J218" s="16">
        <f>J212*J213</f>
        <v>-1625</v>
      </c>
    </row>
    <row r="219" spans="1:12" x14ac:dyDescent="0.2">
      <c r="A219" s="11"/>
      <c r="D219" s="18"/>
      <c r="E219" s="1"/>
      <c r="G219" s="1"/>
      <c r="H219" s="18"/>
      <c r="I219" s="18"/>
      <c r="J219" s="1"/>
    </row>
    <row r="220" spans="1:12" s="5" customFormat="1" x14ac:dyDescent="0.2">
      <c r="A220" s="10"/>
      <c r="B220" s="5" t="s">
        <v>11</v>
      </c>
      <c r="C220" s="15">
        <f>SUM(C217:C218)</f>
        <v>1775</v>
      </c>
      <c r="D220" s="31"/>
      <c r="E220" s="15">
        <f>SUM(E217:E218)</f>
        <v>1775</v>
      </c>
      <c r="F220" s="15">
        <f>SUM(F217:F218)</f>
        <v>1775</v>
      </c>
      <c r="G220" s="15">
        <f>SUM(G217:G218)</f>
        <v>1775</v>
      </c>
      <c r="H220" s="31"/>
      <c r="I220" s="31"/>
      <c r="J220" s="15">
        <f>SUM(J217:J218)</f>
        <v>1775</v>
      </c>
      <c r="K220" s="9"/>
    </row>
    <row r="221" spans="1:12" x14ac:dyDescent="0.2">
      <c r="A221" s="12"/>
      <c r="B221" s="5" t="s">
        <v>30</v>
      </c>
      <c r="C221" s="15">
        <f>C220*16</f>
        <v>28400</v>
      </c>
      <c r="D221" s="31"/>
      <c r="E221" s="15">
        <f>E220*16</f>
        <v>28400</v>
      </c>
      <c r="F221" s="15">
        <f>F220*16</f>
        <v>28400</v>
      </c>
      <c r="G221" s="15">
        <f>G220*16</f>
        <v>28400</v>
      </c>
      <c r="H221" s="31"/>
      <c r="I221" s="31"/>
      <c r="J221" s="15">
        <f>J220*16</f>
        <v>28400</v>
      </c>
      <c r="K221" s="35">
        <f>SUM(C221:J221)</f>
        <v>142000</v>
      </c>
    </row>
    <row r="222" spans="1:12" x14ac:dyDescent="0.2">
      <c r="A222" s="12"/>
      <c r="B222" s="5"/>
      <c r="C222" s="15"/>
      <c r="D222" s="15"/>
      <c r="E222" s="15"/>
      <c r="F222" s="15"/>
      <c r="G222" s="15"/>
      <c r="H222" s="15"/>
      <c r="I222" s="15"/>
      <c r="J222" s="15"/>
    </row>
    <row r="223" spans="1:12" x14ac:dyDescent="0.2">
      <c r="A223" s="12"/>
      <c r="B223" s="5"/>
      <c r="C223" s="15"/>
      <c r="D223" s="15"/>
      <c r="E223" s="15"/>
      <c r="F223" s="15"/>
      <c r="G223" s="15"/>
      <c r="H223" s="15"/>
      <c r="I223" s="15"/>
      <c r="J223" s="15"/>
    </row>
    <row r="224" spans="1:12" s="5" customFormat="1" x14ac:dyDescent="0.2">
      <c r="A224" s="5" t="s">
        <v>26</v>
      </c>
      <c r="B224" s="17" t="s">
        <v>24</v>
      </c>
      <c r="C224" s="7">
        <v>37249</v>
      </c>
      <c r="D224" s="7">
        <v>37250</v>
      </c>
      <c r="E224" s="7">
        <v>37251</v>
      </c>
      <c r="F224" s="7">
        <v>37252</v>
      </c>
      <c r="G224" s="7">
        <v>37253</v>
      </c>
      <c r="H224" s="7">
        <v>37254</v>
      </c>
      <c r="I224" s="7">
        <v>37255</v>
      </c>
      <c r="J224" s="7">
        <v>37256</v>
      </c>
      <c r="K224" s="9"/>
      <c r="L224" s="9"/>
    </row>
    <row r="225" spans="1:12" x14ac:dyDescent="0.2">
      <c r="B225" s="5" t="s">
        <v>4</v>
      </c>
      <c r="C225" s="1">
        <v>0</v>
      </c>
      <c r="D225" s="18"/>
      <c r="E225" s="1">
        <v>0</v>
      </c>
      <c r="F225" s="1">
        <v>0</v>
      </c>
      <c r="G225" s="1">
        <v>0</v>
      </c>
      <c r="H225" s="37"/>
      <c r="I225" s="20"/>
      <c r="J225" s="1">
        <v>0</v>
      </c>
      <c r="L225" s="4"/>
    </row>
    <row r="226" spans="1:12" x14ac:dyDescent="0.2">
      <c r="B226" s="8" t="s">
        <v>6</v>
      </c>
      <c r="C226" s="35">
        <v>0</v>
      </c>
      <c r="D226" s="37"/>
      <c r="E226" s="35">
        <v>0</v>
      </c>
      <c r="F226" s="35">
        <v>0</v>
      </c>
      <c r="G226" s="35">
        <v>0</v>
      </c>
      <c r="H226" s="37"/>
      <c r="I226" s="20"/>
      <c r="J226" s="35">
        <v>0</v>
      </c>
      <c r="L226" s="4"/>
    </row>
    <row r="227" spans="1:12" x14ac:dyDescent="0.2">
      <c r="B227" s="5" t="s">
        <v>5</v>
      </c>
      <c r="C227" s="1">
        <v>36.5</v>
      </c>
      <c r="D227" s="18"/>
      <c r="E227" s="1">
        <v>36.5</v>
      </c>
      <c r="F227" s="1">
        <v>36.5</v>
      </c>
      <c r="G227" s="1">
        <v>36.5</v>
      </c>
      <c r="H227" s="37"/>
      <c r="I227" s="20"/>
      <c r="J227" s="1">
        <v>36.5</v>
      </c>
      <c r="L227" s="4"/>
    </row>
    <row r="228" spans="1:12" x14ac:dyDescent="0.2">
      <c r="B228" s="8" t="s">
        <v>6</v>
      </c>
      <c r="C228" s="35">
        <v>41.8</v>
      </c>
      <c r="D228" s="37"/>
      <c r="E228" s="35">
        <v>41.8</v>
      </c>
      <c r="F228" s="35">
        <v>41.8</v>
      </c>
      <c r="G228" s="35">
        <v>41.8</v>
      </c>
      <c r="H228" s="37"/>
      <c r="I228" s="20"/>
      <c r="J228" s="35">
        <v>41.8</v>
      </c>
      <c r="L228" s="4"/>
    </row>
    <row r="229" spans="1:12" x14ac:dyDescent="0.2">
      <c r="B229" s="9" t="s">
        <v>10</v>
      </c>
      <c r="C229" s="4">
        <f>C225-C227</f>
        <v>-36.5</v>
      </c>
      <c r="D229" s="20"/>
      <c r="E229" s="4">
        <f>E225-E227</f>
        <v>-36.5</v>
      </c>
      <c r="F229" s="4">
        <f>F225-F227</f>
        <v>-36.5</v>
      </c>
      <c r="G229" s="4">
        <f>G225-G227</f>
        <v>-36.5</v>
      </c>
      <c r="H229" s="37"/>
      <c r="I229" s="20"/>
      <c r="J229" s="4">
        <f>J225-J227</f>
        <v>-36.5</v>
      </c>
      <c r="L229" s="4"/>
    </row>
    <row r="230" spans="1:12" x14ac:dyDescent="0.2">
      <c r="B230" s="2" t="s">
        <v>7</v>
      </c>
      <c r="C230" s="36">
        <v>32.5</v>
      </c>
      <c r="D230" s="37"/>
      <c r="E230" s="36">
        <v>32.5</v>
      </c>
      <c r="F230" s="36">
        <v>32.5</v>
      </c>
      <c r="G230" s="36">
        <v>32.5</v>
      </c>
      <c r="H230" s="37"/>
      <c r="I230" s="37"/>
      <c r="J230" s="36">
        <v>32.5</v>
      </c>
      <c r="L230" s="4"/>
    </row>
    <row r="231" spans="1:12" x14ac:dyDescent="0.2">
      <c r="B231" s="2"/>
      <c r="C231" s="14"/>
      <c r="D231" s="18"/>
      <c r="E231" s="1"/>
      <c r="F231" s="35"/>
      <c r="G231" s="1"/>
      <c r="H231" s="37"/>
      <c r="I231" s="20"/>
      <c r="L231" s="4"/>
    </row>
    <row r="232" spans="1:12" x14ac:dyDescent="0.2">
      <c r="B232" s="2" t="s">
        <v>9</v>
      </c>
      <c r="C232" s="16">
        <f>(C225*C226)*(-1)</f>
        <v>0</v>
      </c>
      <c r="D232" s="21"/>
      <c r="E232" s="16">
        <f>(E225*E226)*(-1)</f>
        <v>0</v>
      </c>
      <c r="F232" s="16">
        <f>(F225*F226)*(-1)</f>
        <v>0</v>
      </c>
      <c r="G232" s="16">
        <f>(G225*G226)*(-1)</f>
        <v>0</v>
      </c>
      <c r="H232" s="21"/>
      <c r="I232" s="21"/>
      <c r="J232" s="16">
        <f>(J225*J226)*(-1)</f>
        <v>0</v>
      </c>
      <c r="L232" s="4"/>
    </row>
    <row r="233" spans="1:12" x14ac:dyDescent="0.2">
      <c r="B233" s="2" t="s">
        <v>8</v>
      </c>
      <c r="C233" s="14">
        <f>C227*C228</f>
        <v>1525.6999999999998</v>
      </c>
      <c r="D233" s="22"/>
      <c r="E233" s="14">
        <f>E227*E228</f>
        <v>1525.6999999999998</v>
      </c>
      <c r="F233" s="14">
        <f>F227*F228</f>
        <v>1525.6999999999998</v>
      </c>
      <c r="G233" s="14">
        <f>G227*G228</f>
        <v>1525.6999999999998</v>
      </c>
      <c r="H233" s="22"/>
      <c r="I233" s="22"/>
      <c r="J233" s="14">
        <f>J227*J228</f>
        <v>1525.6999999999998</v>
      </c>
      <c r="L233" s="4"/>
    </row>
    <row r="234" spans="1:12" x14ac:dyDescent="0.2">
      <c r="B234" s="9" t="s">
        <v>12</v>
      </c>
      <c r="C234" s="14">
        <f>SUM(C232:C233)</f>
        <v>1525.6999999999998</v>
      </c>
      <c r="D234" s="22"/>
      <c r="E234" s="14">
        <f>SUM(E232:E233)</f>
        <v>1525.6999999999998</v>
      </c>
      <c r="F234" s="14">
        <f>SUM(F232:F233)</f>
        <v>1525.6999999999998</v>
      </c>
      <c r="G234" s="14">
        <f>SUM(G232:G233)</f>
        <v>1525.6999999999998</v>
      </c>
      <c r="H234" s="22"/>
      <c r="I234" s="22"/>
      <c r="J234" s="14">
        <f>SUM(J232:J233)</f>
        <v>1525.6999999999998</v>
      </c>
      <c r="L234" s="4"/>
    </row>
    <row r="235" spans="1:12" x14ac:dyDescent="0.2">
      <c r="A235" s="10"/>
      <c r="B235" s="1" t="s">
        <v>13</v>
      </c>
      <c r="C235" s="16">
        <f>C229*C230</f>
        <v>-1186.25</v>
      </c>
      <c r="D235" s="21"/>
      <c r="E235" s="16">
        <f>E229*E230</f>
        <v>-1186.25</v>
      </c>
      <c r="F235" s="16">
        <f>F229*F230</f>
        <v>-1186.25</v>
      </c>
      <c r="G235" s="16">
        <f>G229*G230</f>
        <v>-1186.25</v>
      </c>
      <c r="H235" s="21"/>
      <c r="I235" s="21"/>
      <c r="J235" s="16">
        <f>J229*J230</f>
        <v>-1186.25</v>
      </c>
    </row>
    <row r="236" spans="1:12" x14ac:dyDescent="0.2">
      <c r="A236" s="11"/>
      <c r="D236" s="18"/>
      <c r="E236" s="1"/>
      <c r="G236" s="1"/>
      <c r="H236" s="18"/>
      <c r="I236" s="18"/>
      <c r="J236" s="1"/>
    </row>
    <row r="237" spans="1:12" s="5" customFormat="1" x14ac:dyDescent="0.2">
      <c r="A237" s="10"/>
      <c r="B237" s="5" t="s">
        <v>11</v>
      </c>
      <c r="C237" s="15">
        <f>SUM(C234:C235)</f>
        <v>339.44999999999982</v>
      </c>
      <c r="D237" s="31"/>
      <c r="E237" s="15">
        <f>SUM(E234:E235)</f>
        <v>339.44999999999982</v>
      </c>
      <c r="F237" s="15">
        <f>SUM(F234:F235)</f>
        <v>339.44999999999982</v>
      </c>
      <c r="G237" s="15">
        <f>SUM(G234:G235)</f>
        <v>339.44999999999982</v>
      </c>
      <c r="H237" s="31"/>
      <c r="I237" s="31"/>
      <c r="J237" s="15">
        <f>SUM(J234:J235)</f>
        <v>339.44999999999982</v>
      </c>
      <c r="K237" s="9"/>
    </row>
    <row r="238" spans="1:12" x14ac:dyDescent="0.2">
      <c r="A238" s="12"/>
      <c r="B238" s="5" t="s">
        <v>30</v>
      </c>
      <c r="C238" s="15">
        <f>C237*16</f>
        <v>5431.1999999999971</v>
      </c>
      <c r="D238" s="31"/>
      <c r="E238" s="15">
        <f>E237*16</f>
        <v>5431.1999999999971</v>
      </c>
      <c r="F238" s="15">
        <f>F237*16</f>
        <v>5431.1999999999971</v>
      </c>
      <c r="G238" s="15">
        <f>G237*16</f>
        <v>5431.1999999999971</v>
      </c>
      <c r="H238" s="31"/>
      <c r="I238" s="31"/>
      <c r="J238" s="15">
        <f>J237*16</f>
        <v>5431.1999999999971</v>
      </c>
      <c r="K238" s="35">
        <f>SUM(C238:J238)</f>
        <v>27155.999999999985</v>
      </c>
    </row>
    <row r="239" spans="1:12" x14ac:dyDescent="0.2">
      <c r="A239" s="12"/>
      <c r="B239" s="5"/>
      <c r="C239" s="15"/>
      <c r="D239" s="15"/>
      <c r="E239" s="15"/>
      <c r="F239" s="15"/>
      <c r="G239" s="15"/>
      <c r="H239" s="15"/>
      <c r="I239" s="15"/>
      <c r="J239" s="15"/>
    </row>
  </sheetData>
  <mergeCells count="1">
    <mergeCell ref="A2:K2"/>
  </mergeCells>
  <phoneticPr fontId="0" type="noConversion"/>
  <pageMargins left="0.75" right="0.75" top="1" bottom="1" header="0.5" footer="0.5"/>
  <pageSetup scale="56" fitToHeight="3" orientation="portrait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86"/>
  <sheetViews>
    <sheetView zoomScale="85" workbookViewId="0">
      <selection activeCell="E30" sqref="E30"/>
    </sheetView>
  </sheetViews>
  <sheetFormatPr defaultRowHeight="12.75" x14ac:dyDescent="0.2"/>
  <cols>
    <col min="1" max="1" width="8.140625" style="5" bestFit="1" customWidth="1"/>
    <col min="2" max="2" width="28.42578125" style="1" bestFit="1" customWidth="1"/>
    <col min="3" max="3" width="13.42578125" style="1" bestFit="1" customWidth="1"/>
    <col min="4" max="4" width="13" style="1" bestFit="1" customWidth="1"/>
    <col min="5" max="5" width="13.42578125" style="35" bestFit="1" customWidth="1"/>
    <col min="6" max="6" width="13.42578125" style="1" bestFit="1" customWidth="1"/>
    <col min="7" max="7" width="13.42578125" style="35" bestFit="1" customWidth="1"/>
    <col min="8" max="9" width="13" style="4" bestFit="1" customWidth="1"/>
    <col min="10" max="10" width="13.42578125" style="4" bestFit="1" customWidth="1"/>
    <col min="11" max="11" width="15.140625" style="4" bestFit="1" customWidth="1"/>
    <col min="12" max="12" width="11.7109375" style="1" bestFit="1" customWidth="1"/>
    <col min="13" max="13" width="10.5703125" style="1" bestFit="1" customWidth="1"/>
    <col min="14" max="16384" width="9.140625" style="1"/>
  </cols>
  <sheetData>
    <row r="1" spans="1:12" ht="13.5" thickBot="1" x14ac:dyDescent="0.25">
      <c r="A1" s="13"/>
    </row>
    <row r="2" spans="1:12" ht="20.25" thickBot="1" x14ac:dyDescent="0.35">
      <c r="A2" s="60" t="s">
        <v>28</v>
      </c>
      <c r="B2" s="61"/>
      <c r="C2" s="61"/>
      <c r="D2" s="61"/>
      <c r="E2" s="61"/>
      <c r="F2" s="61"/>
      <c r="G2" s="61"/>
      <c r="H2" s="61"/>
      <c r="I2" s="61"/>
      <c r="J2" s="61"/>
      <c r="K2" s="62"/>
    </row>
    <row r="3" spans="1:12" x14ac:dyDescent="0.2">
      <c r="A3" s="13"/>
    </row>
    <row r="4" spans="1:12" s="5" customFormat="1" x14ac:dyDescent="0.2">
      <c r="A4" s="5" t="s">
        <v>0</v>
      </c>
      <c r="B4" s="6" t="s">
        <v>18</v>
      </c>
      <c r="C4" s="7">
        <v>37249</v>
      </c>
      <c r="D4" s="7">
        <v>37250</v>
      </c>
      <c r="E4" s="7">
        <v>37251</v>
      </c>
      <c r="F4" s="7">
        <v>37252</v>
      </c>
      <c r="G4" s="7">
        <v>37253</v>
      </c>
      <c r="H4" s="7">
        <v>37254</v>
      </c>
      <c r="I4" s="7">
        <v>37255</v>
      </c>
      <c r="J4" s="7">
        <v>37256</v>
      </c>
      <c r="K4" s="9"/>
      <c r="L4" s="9"/>
    </row>
    <row r="5" spans="1:12" x14ac:dyDescent="0.2">
      <c r="B5" s="5" t="s">
        <v>4</v>
      </c>
      <c r="C5" s="1">
        <v>50</v>
      </c>
      <c r="D5" s="1">
        <v>50</v>
      </c>
      <c r="E5" s="1">
        <v>50</v>
      </c>
      <c r="F5" s="1">
        <v>50</v>
      </c>
      <c r="G5" s="1">
        <v>50</v>
      </c>
      <c r="H5" s="25">
        <v>50</v>
      </c>
      <c r="I5" s="25">
        <v>50</v>
      </c>
      <c r="J5" s="1">
        <v>50</v>
      </c>
      <c r="L5" s="4"/>
    </row>
    <row r="6" spans="1:12" x14ac:dyDescent="0.2">
      <c r="B6" s="8" t="s">
        <v>6</v>
      </c>
      <c r="C6" s="35">
        <v>22</v>
      </c>
      <c r="D6" s="35">
        <v>22</v>
      </c>
      <c r="E6" s="35">
        <v>22</v>
      </c>
      <c r="F6" s="35">
        <v>22</v>
      </c>
      <c r="G6" s="35">
        <v>22</v>
      </c>
      <c r="H6" s="36">
        <v>22</v>
      </c>
      <c r="I6" s="36">
        <v>22</v>
      </c>
      <c r="J6" s="35">
        <v>22</v>
      </c>
      <c r="L6" s="4"/>
    </row>
    <row r="7" spans="1:12" x14ac:dyDescent="0.2">
      <c r="B7" s="5" t="s">
        <v>5</v>
      </c>
      <c r="C7" s="1">
        <v>150</v>
      </c>
      <c r="D7" s="1">
        <v>150</v>
      </c>
      <c r="E7" s="1">
        <v>150</v>
      </c>
      <c r="F7" s="1">
        <v>150</v>
      </c>
      <c r="G7" s="1">
        <v>150</v>
      </c>
      <c r="H7" s="25">
        <v>150</v>
      </c>
      <c r="I7" s="25">
        <v>150</v>
      </c>
      <c r="J7" s="1">
        <v>150</v>
      </c>
      <c r="L7" s="4"/>
    </row>
    <row r="8" spans="1:12" x14ac:dyDescent="0.2">
      <c r="B8" s="8" t="s">
        <v>6</v>
      </c>
      <c r="C8" s="35">
        <v>21.25</v>
      </c>
      <c r="D8" s="35">
        <v>21.25</v>
      </c>
      <c r="E8" s="35">
        <v>21.25</v>
      </c>
      <c r="F8" s="35">
        <v>21.25</v>
      </c>
      <c r="G8" s="35">
        <v>21.25</v>
      </c>
      <c r="H8" s="36">
        <v>21.25</v>
      </c>
      <c r="I8" s="36">
        <v>21.25</v>
      </c>
      <c r="J8" s="35">
        <v>21.25</v>
      </c>
      <c r="L8" s="4"/>
    </row>
    <row r="9" spans="1:12" x14ac:dyDescent="0.2">
      <c r="B9" s="9" t="s">
        <v>10</v>
      </c>
      <c r="C9" s="4">
        <f t="shared" ref="C9:J9" si="0">C5-C7</f>
        <v>-100</v>
      </c>
      <c r="D9" s="4">
        <f t="shared" si="0"/>
        <v>-100</v>
      </c>
      <c r="E9" s="4">
        <f t="shared" si="0"/>
        <v>-100</v>
      </c>
      <c r="F9" s="4">
        <f t="shared" si="0"/>
        <v>-100</v>
      </c>
      <c r="G9" s="4">
        <f t="shared" si="0"/>
        <v>-100</v>
      </c>
      <c r="H9" s="26">
        <f t="shared" si="0"/>
        <v>-100</v>
      </c>
      <c r="I9" s="26">
        <f t="shared" si="0"/>
        <v>-100</v>
      </c>
      <c r="J9" s="4">
        <f t="shared" si="0"/>
        <v>-100</v>
      </c>
      <c r="L9" s="4"/>
    </row>
    <row r="10" spans="1:12" x14ac:dyDescent="0.2">
      <c r="B10" s="2" t="s">
        <v>7</v>
      </c>
      <c r="C10" s="36">
        <v>20</v>
      </c>
      <c r="D10" s="36">
        <v>20</v>
      </c>
      <c r="E10" s="36">
        <v>20</v>
      </c>
      <c r="F10" s="36">
        <v>20</v>
      </c>
      <c r="G10" s="36">
        <v>20</v>
      </c>
      <c r="H10" s="36">
        <v>20</v>
      </c>
      <c r="I10" s="36">
        <v>20</v>
      </c>
      <c r="J10" s="36">
        <v>20</v>
      </c>
      <c r="L10" s="4"/>
    </row>
    <row r="11" spans="1:12" x14ac:dyDescent="0.2">
      <c r="B11" s="2"/>
      <c r="C11" s="14"/>
      <c r="E11" s="1"/>
      <c r="G11" s="1"/>
      <c r="H11" s="25"/>
      <c r="I11" s="25"/>
      <c r="J11" s="1"/>
      <c r="L11" s="4"/>
    </row>
    <row r="12" spans="1:12" x14ac:dyDescent="0.2">
      <c r="B12" s="2" t="s">
        <v>9</v>
      </c>
      <c r="C12" s="16">
        <f t="shared" ref="C12:J12" si="1">(C5*C6)*(-1)</f>
        <v>-1100</v>
      </c>
      <c r="D12" s="16">
        <f t="shared" si="1"/>
        <v>-1100</v>
      </c>
      <c r="E12" s="16">
        <f t="shared" si="1"/>
        <v>-1100</v>
      </c>
      <c r="F12" s="16">
        <f t="shared" si="1"/>
        <v>-1100</v>
      </c>
      <c r="G12" s="16">
        <f t="shared" si="1"/>
        <v>-1100</v>
      </c>
      <c r="H12" s="27">
        <f t="shared" si="1"/>
        <v>-1100</v>
      </c>
      <c r="I12" s="27">
        <f t="shared" si="1"/>
        <v>-1100</v>
      </c>
      <c r="J12" s="16">
        <f t="shared" si="1"/>
        <v>-1100</v>
      </c>
      <c r="L12" s="4"/>
    </row>
    <row r="13" spans="1:12" x14ac:dyDescent="0.2">
      <c r="B13" s="2" t="s">
        <v>8</v>
      </c>
      <c r="C13" s="14">
        <f t="shared" ref="C13:J13" si="2">C7*C8</f>
        <v>3187.5</v>
      </c>
      <c r="D13" s="14">
        <f t="shared" si="2"/>
        <v>3187.5</v>
      </c>
      <c r="E13" s="14">
        <f t="shared" si="2"/>
        <v>3187.5</v>
      </c>
      <c r="F13" s="14">
        <f t="shared" si="2"/>
        <v>3187.5</v>
      </c>
      <c r="G13" s="14">
        <f t="shared" si="2"/>
        <v>3187.5</v>
      </c>
      <c r="H13" s="28">
        <f t="shared" si="2"/>
        <v>3187.5</v>
      </c>
      <c r="I13" s="28">
        <f t="shared" si="2"/>
        <v>3187.5</v>
      </c>
      <c r="J13" s="14">
        <f t="shared" si="2"/>
        <v>3187.5</v>
      </c>
      <c r="L13" s="4"/>
    </row>
    <row r="14" spans="1:12" x14ac:dyDescent="0.2">
      <c r="B14" s="9" t="s">
        <v>12</v>
      </c>
      <c r="C14" s="14">
        <f t="shared" ref="C14:J14" si="3">SUM(C12:C13)</f>
        <v>2087.5</v>
      </c>
      <c r="D14" s="14">
        <f t="shared" si="3"/>
        <v>2087.5</v>
      </c>
      <c r="E14" s="14">
        <f t="shared" si="3"/>
        <v>2087.5</v>
      </c>
      <c r="F14" s="14">
        <f t="shared" si="3"/>
        <v>2087.5</v>
      </c>
      <c r="G14" s="14">
        <f t="shared" si="3"/>
        <v>2087.5</v>
      </c>
      <c r="H14" s="28">
        <f t="shared" si="3"/>
        <v>2087.5</v>
      </c>
      <c r="I14" s="28">
        <f t="shared" si="3"/>
        <v>2087.5</v>
      </c>
      <c r="J14" s="14">
        <f t="shared" si="3"/>
        <v>2087.5</v>
      </c>
      <c r="L14" s="4"/>
    </row>
    <row r="15" spans="1:12" x14ac:dyDescent="0.2">
      <c r="A15" s="10"/>
      <c r="B15" s="1" t="s">
        <v>13</v>
      </c>
      <c r="C15" s="16">
        <f t="shared" ref="C15:J15" si="4">C9*C10</f>
        <v>-2000</v>
      </c>
      <c r="D15" s="16">
        <f t="shared" si="4"/>
        <v>-2000</v>
      </c>
      <c r="E15" s="16">
        <f t="shared" si="4"/>
        <v>-2000</v>
      </c>
      <c r="F15" s="16">
        <f t="shared" si="4"/>
        <v>-2000</v>
      </c>
      <c r="G15" s="16">
        <f t="shared" si="4"/>
        <v>-2000</v>
      </c>
      <c r="H15" s="27">
        <f t="shared" si="4"/>
        <v>-2000</v>
      </c>
      <c r="I15" s="27">
        <f t="shared" si="4"/>
        <v>-2000</v>
      </c>
      <c r="J15" s="16">
        <f t="shared" si="4"/>
        <v>-2000</v>
      </c>
    </row>
    <row r="16" spans="1:12" x14ac:dyDescent="0.2">
      <c r="A16" s="11"/>
      <c r="E16" s="1"/>
      <c r="G16" s="1"/>
      <c r="H16" s="25"/>
      <c r="I16" s="25"/>
      <c r="J16" s="1"/>
    </row>
    <row r="17" spans="1:12" s="5" customFormat="1" x14ac:dyDescent="0.2">
      <c r="A17" s="10"/>
      <c r="B17" s="5" t="s">
        <v>11</v>
      </c>
      <c r="C17" s="15">
        <f t="shared" ref="C17:J17" si="5">SUM(C14:C15)</f>
        <v>87.5</v>
      </c>
      <c r="D17" s="15">
        <f t="shared" si="5"/>
        <v>87.5</v>
      </c>
      <c r="E17" s="15">
        <f t="shared" si="5"/>
        <v>87.5</v>
      </c>
      <c r="F17" s="15">
        <f t="shared" si="5"/>
        <v>87.5</v>
      </c>
      <c r="G17" s="15">
        <f t="shared" si="5"/>
        <v>87.5</v>
      </c>
      <c r="H17" s="29">
        <f t="shared" si="5"/>
        <v>87.5</v>
      </c>
      <c r="I17" s="29">
        <f t="shared" si="5"/>
        <v>87.5</v>
      </c>
      <c r="J17" s="15">
        <f t="shared" si="5"/>
        <v>87.5</v>
      </c>
      <c r="K17" s="9"/>
    </row>
    <row r="18" spans="1:12" x14ac:dyDescent="0.2">
      <c r="A18" s="12"/>
      <c r="B18" s="38" t="s">
        <v>31</v>
      </c>
      <c r="C18" s="15">
        <f t="shared" ref="C18:J18" si="6">C17*8</f>
        <v>700</v>
      </c>
      <c r="D18" s="15">
        <f t="shared" si="6"/>
        <v>700</v>
      </c>
      <c r="E18" s="15">
        <f t="shared" si="6"/>
        <v>700</v>
      </c>
      <c r="F18" s="15">
        <f t="shared" si="6"/>
        <v>700</v>
      </c>
      <c r="G18" s="15">
        <f t="shared" si="6"/>
        <v>700</v>
      </c>
      <c r="H18" s="29">
        <f t="shared" si="6"/>
        <v>700</v>
      </c>
      <c r="I18" s="29">
        <f t="shared" si="6"/>
        <v>700</v>
      </c>
      <c r="J18" s="15">
        <f t="shared" si="6"/>
        <v>700</v>
      </c>
      <c r="K18" s="35">
        <f>SUM(C18:J18)</f>
        <v>5600</v>
      </c>
    </row>
    <row r="19" spans="1:12" x14ac:dyDescent="0.2">
      <c r="A19" s="11"/>
      <c r="H19" s="26"/>
      <c r="I19" s="26"/>
    </row>
    <row r="20" spans="1:12" x14ac:dyDescent="0.2">
      <c r="H20" s="26"/>
      <c r="I20" s="26"/>
    </row>
    <row r="21" spans="1:12" s="5" customFormat="1" x14ac:dyDescent="0.2">
      <c r="A21" s="5" t="s">
        <v>2</v>
      </c>
      <c r="B21" s="6" t="s">
        <v>18</v>
      </c>
      <c r="C21" s="7">
        <v>37249</v>
      </c>
      <c r="D21" s="7">
        <v>37250</v>
      </c>
      <c r="E21" s="7">
        <v>37251</v>
      </c>
      <c r="F21" s="7">
        <v>37252</v>
      </c>
      <c r="G21" s="7">
        <v>37253</v>
      </c>
      <c r="H21" s="30">
        <v>37254</v>
      </c>
      <c r="I21" s="30">
        <v>37255</v>
      </c>
      <c r="J21" s="7">
        <v>37256</v>
      </c>
      <c r="K21" s="9"/>
      <c r="L21" s="9"/>
    </row>
    <row r="22" spans="1:12" x14ac:dyDescent="0.2">
      <c r="B22" s="5" t="s">
        <v>4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25">
        <v>0</v>
      </c>
      <c r="I22" s="25">
        <v>0</v>
      </c>
      <c r="J22" s="1">
        <v>0</v>
      </c>
      <c r="L22" s="4"/>
    </row>
    <row r="23" spans="1:12" x14ac:dyDescent="0.2">
      <c r="B23" s="8" t="s">
        <v>6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6">
        <v>0</v>
      </c>
      <c r="I23" s="36">
        <v>0</v>
      </c>
      <c r="J23" s="35">
        <v>0</v>
      </c>
      <c r="L23" s="4"/>
    </row>
    <row r="24" spans="1:12" x14ac:dyDescent="0.2">
      <c r="B24" s="5" t="s">
        <v>5</v>
      </c>
      <c r="C24" s="1">
        <v>200</v>
      </c>
      <c r="D24" s="1">
        <v>200</v>
      </c>
      <c r="E24" s="1">
        <v>200</v>
      </c>
      <c r="F24" s="1">
        <v>200</v>
      </c>
      <c r="G24" s="1">
        <v>200</v>
      </c>
      <c r="H24" s="25">
        <v>200</v>
      </c>
      <c r="I24" s="25">
        <v>200</v>
      </c>
      <c r="J24" s="1">
        <v>200</v>
      </c>
      <c r="L24" s="4"/>
    </row>
    <row r="25" spans="1:12" x14ac:dyDescent="0.2">
      <c r="B25" s="8" t="s">
        <v>6</v>
      </c>
      <c r="C25" s="35">
        <v>20.8</v>
      </c>
      <c r="D25" s="35">
        <v>20.8</v>
      </c>
      <c r="E25" s="35">
        <v>20.8</v>
      </c>
      <c r="F25" s="35">
        <v>20.8</v>
      </c>
      <c r="G25" s="35">
        <v>20.8</v>
      </c>
      <c r="H25" s="36">
        <v>20.8</v>
      </c>
      <c r="I25" s="36">
        <v>20.8</v>
      </c>
      <c r="J25" s="35">
        <v>20.8</v>
      </c>
      <c r="L25" s="4"/>
    </row>
    <row r="26" spans="1:12" x14ac:dyDescent="0.2">
      <c r="B26" s="9" t="s">
        <v>10</v>
      </c>
      <c r="C26" s="4">
        <f t="shared" ref="C26:J26" si="7">C22-C24</f>
        <v>-200</v>
      </c>
      <c r="D26" s="4">
        <f t="shared" si="7"/>
        <v>-200</v>
      </c>
      <c r="E26" s="4">
        <f t="shared" si="7"/>
        <v>-200</v>
      </c>
      <c r="F26" s="4">
        <f t="shared" si="7"/>
        <v>-200</v>
      </c>
      <c r="G26" s="4">
        <f t="shared" si="7"/>
        <v>-200</v>
      </c>
      <c r="H26" s="26">
        <f t="shared" si="7"/>
        <v>-200</v>
      </c>
      <c r="I26" s="26">
        <f t="shared" si="7"/>
        <v>-200</v>
      </c>
      <c r="J26" s="4">
        <f t="shared" si="7"/>
        <v>-200</v>
      </c>
      <c r="L26" s="4"/>
    </row>
    <row r="27" spans="1:12" x14ac:dyDescent="0.2">
      <c r="B27" s="2" t="s">
        <v>7</v>
      </c>
      <c r="C27" s="36">
        <v>20</v>
      </c>
      <c r="D27" s="36">
        <v>20</v>
      </c>
      <c r="E27" s="36">
        <v>20</v>
      </c>
      <c r="F27" s="36">
        <v>20</v>
      </c>
      <c r="G27" s="36">
        <v>20</v>
      </c>
      <c r="H27" s="36">
        <v>20</v>
      </c>
      <c r="I27" s="36">
        <v>20</v>
      </c>
      <c r="J27" s="36">
        <v>20</v>
      </c>
      <c r="L27" s="4"/>
    </row>
    <row r="28" spans="1:12" x14ac:dyDescent="0.2">
      <c r="B28" s="2"/>
      <c r="C28" s="14"/>
      <c r="E28" s="1"/>
      <c r="F28" s="35"/>
      <c r="G28" s="1"/>
      <c r="H28" s="36"/>
      <c r="I28" s="26"/>
      <c r="L28" s="4"/>
    </row>
    <row r="29" spans="1:12" x14ac:dyDescent="0.2">
      <c r="B29" s="2" t="s">
        <v>9</v>
      </c>
      <c r="C29" s="16">
        <f t="shared" ref="C29:J29" si="8">(C22*C23)*(-1)</f>
        <v>0</v>
      </c>
      <c r="D29" s="16">
        <f t="shared" si="8"/>
        <v>0</v>
      </c>
      <c r="E29" s="16">
        <f t="shared" si="8"/>
        <v>0</v>
      </c>
      <c r="F29" s="16">
        <f t="shared" si="8"/>
        <v>0</v>
      </c>
      <c r="G29" s="16">
        <f t="shared" si="8"/>
        <v>0</v>
      </c>
      <c r="H29" s="27">
        <f t="shared" si="8"/>
        <v>0</v>
      </c>
      <c r="I29" s="27">
        <f t="shared" si="8"/>
        <v>0</v>
      </c>
      <c r="J29" s="16">
        <f t="shared" si="8"/>
        <v>0</v>
      </c>
      <c r="L29" s="4"/>
    </row>
    <row r="30" spans="1:12" x14ac:dyDescent="0.2">
      <c r="B30" s="2" t="s">
        <v>8</v>
      </c>
      <c r="C30" s="14">
        <f t="shared" ref="C30:J30" si="9">C24*C25</f>
        <v>4160</v>
      </c>
      <c r="D30" s="14">
        <f t="shared" si="9"/>
        <v>4160</v>
      </c>
      <c r="E30" s="14">
        <f t="shared" si="9"/>
        <v>4160</v>
      </c>
      <c r="F30" s="14">
        <f t="shared" si="9"/>
        <v>4160</v>
      </c>
      <c r="G30" s="14">
        <f t="shared" si="9"/>
        <v>4160</v>
      </c>
      <c r="H30" s="28">
        <f t="shared" si="9"/>
        <v>4160</v>
      </c>
      <c r="I30" s="28">
        <f t="shared" si="9"/>
        <v>4160</v>
      </c>
      <c r="J30" s="14">
        <f t="shared" si="9"/>
        <v>4160</v>
      </c>
      <c r="L30" s="4"/>
    </row>
    <row r="31" spans="1:12" x14ac:dyDescent="0.2">
      <c r="B31" s="9" t="s">
        <v>12</v>
      </c>
      <c r="C31" s="14">
        <f t="shared" ref="C31:J31" si="10">SUM(C29:C30)</f>
        <v>4160</v>
      </c>
      <c r="D31" s="14">
        <f t="shared" si="10"/>
        <v>4160</v>
      </c>
      <c r="E31" s="14">
        <f t="shared" si="10"/>
        <v>4160</v>
      </c>
      <c r="F31" s="14">
        <f t="shared" si="10"/>
        <v>4160</v>
      </c>
      <c r="G31" s="14">
        <f t="shared" si="10"/>
        <v>4160</v>
      </c>
      <c r="H31" s="28">
        <f t="shared" si="10"/>
        <v>4160</v>
      </c>
      <c r="I31" s="28">
        <f t="shared" si="10"/>
        <v>4160</v>
      </c>
      <c r="J31" s="14">
        <f t="shared" si="10"/>
        <v>4160</v>
      </c>
      <c r="L31" s="4"/>
    </row>
    <row r="32" spans="1:12" x14ac:dyDescent="0.2">
      <c r="A32" s="10"/>
      <c r="B32" s="1" t="s">
        <v>13</v>
      </c>
      <c r="C32" s="16">
        <f t="shared" ref="C32:J32" si="11">C26*C27</f>
        <v>-4000</v>
      </c>
      <c r="D32" s="16">
        <f t="shared" si="11"/>
        <v>-4000</v>
      </c>
      <c r="E32" s="16">
        <f t="shared" si="11"/>
        <v>-4000</v>
      </c>
      <c r="F32" s="16">
        <f t="shared" si="11"/>
        <v>-4000</v>
      </c>
      <c r="G32" s="16">
        <f t="shared" si="11"/>
        <v>-4000</v>
      </c>
      <c r="H32" s="27">
        <f t="shared" si="11"/>
        <v>-4000</v>
      </c>
      <c r="I32" s="27">
        <f t="shared" si="11"/>
        <v>-4000</v>
      </c>
      <c r="J32" s="16">
        <f t="shared" si="11"/>
        <v>-4000</v>
      </c>
    </row>
    <row r="33" spans="1:11" x14ac:dyDescent="0.2">
      <c r="A33" s="11"/>
    </row>
    <row r="34" spans="1:11" s="5" customFormat="1" x14ac:dyDescent="0.2">
      <c r="A34" s="10"/>
      <c r="B34" s="5" t="s">
        <v>11</v>
      </c>
      <c r="C34" s="23">
        <f t="shared" ref="C34:J34" si="12">SUM(C31:C32)</f>
        <v>160</v>
      </c>
      <c r="D34" s="23">
        <f t="shared" si="12"/>
        <v>160</v>
      </c>
      <c r="E34" s="23">
        <f t="shared" si="12"/>
        <v>160</v>
      </c>
      <c r="F34" s="23">
        <f t="shared" si="12"/>
        <v>160</v>
      </c>
      <c r="G34" s="23">
        <f t="shared" si="12"/>
        <v>160</v>
      </c>
      <c r="H34" s="23">
        <f t="shared" si="12"/>
        <v>160</v>
      </c>
      <c r="I34" s="23">
        <f t="shared" si="12"/>
        <v>160</v>
      </c>
      <c r="J34" s="23">
        <f t="shared" si="12"/>
        <v>160</v>
      </c>
      <c r="K34" s="9"/>
    </row>
    <row r="35" spans="1:11" x14ac:dyDescent="0.2">
      <c r="A35" s="12"/>
      <c r="B35" s="38" t="s">
        <v>31</v>
      </c>
      <c r="C35" s="23">
        <f t="shared" ref="C35:J35" si="13">C34*8</f>
        <v>1280</v>
      </c>
      <c r="D35" s="23">
        <f t="shared" si="13"/>
        <v>1280</v>
      </c>
      <c r="E35" s="23">
        <f t="shared" si="13"/>
        <v>1280</v>
      </c>
      <c r="F35" s="23">
        <f t="shared" si="13"/>
        <v>1280</v>
      </c>
      <c r="G35" s="23">
        <f t="shared" si="13"/>
        <v>1280</v>
      </c>
      <c r="H35" s="23">
        <f t="shared" si="13"/>
        <v>1280</v>
      </c>
      <c r="I35" s="23">
        <f t="shared" si="13"/>
        <v>1280</v>
      </c>
      <c r="J35" s="23">
        <f t="shared" si="13"/>
        <v>1280</v>
      </c>
      <c r="K35" s="35">
        <f>SUM(C35:J35)</f>
        <v>10240</v>
      </c>
    </row>
    <row r="38" spans="1:11" x14ac:dyDescent="0.2">
      <c r="A38" s="5" t="s">
        <v>15</v>
      </c>
      <c r="B38" s="6" t="s">
        <v>19</v>
      </c>
      <c r="C38" s="7">
        <v>37249</v>
      </c>
      <c r="D38" s="7">
        <v>37250</v>
      </c>
      <c r="E38" s="7">
        <v>37251</v>
      </c>
      <c r="F38" s="7">
        <v>37252</v>
      </c>
      <c r="G38" s="7">
        <v>37253</v>
      </c>
      <c r="H38" s="7">
        <v>37254</v>
      </c>
      <c r="I38" s="7">
        <v>37255</v>
      </c>
      <c r="J38" s="7">
        <v>37256</v>
      </c>
      <c r="K38" s="9"/>
    </row>
    <row r="39" spans="1:11" x14ac:dyDescent="0.2">
      <c r="B39" s="5" t="s">
        <v>4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</row>
    <row r="40" spans="1:11" x14ac:dyDescent="0.2">
      <c r="B40" s="8" t="s">
        <v>6</v>
      </c>
      <c r="C40" s="35">
        <v>22</v>
      </c>
      <c r="D40" s="35">
        <v>22</v>
      </c>
      <c r="E40" s="35">
        <v>22</v>
      </c>
      <c r="F40" s="35">
        <v>22</v>
      </c>
      <c r="G40" s="35">
        <v>22</v>
      </c>
      <c r="H40" s="35">
        <v>22</v>
      </c>
      <c r="I40" s="35">
        <v>22</v>
      </c>
      <c r="J40" s="35">
        <v>22</v>
      </c>
    </row>
    <row r="41" spans="1:11" x14ac:dyDescent="0.2">
      <c r="B41" s="5" t="s">
        <v>5</v>
      </c>
      <c r="C41" s="1">
        <v>50</v>
      </c>
      <c r="D41" s="1">
        <v>50</v>
      </c>
      <c r="E41" s="1">
        <v>50</v>
      </c>
      <c r="F41" s="1">
        <v>50</v>
      </c>
      <c r="G41" s="1">
        <v>50</v>
      </c>
      <c r="H41" s="1">
        <v>50</v>
      </c>
      <c r="I41" s="1">
        <v>50</v>
      </c>
      <c r="J41" s="1">
        <v>50</v>
      </c>
    </row>
    <row r="42" spans="1:11" x14ac:dyDescent="0.2">
      <c r="B42" s="8" t="s">
        <v>6</v>
      </c>
      <c r="C42" s="35">
        <v>22.25</v>
      </c>
      <c r="D42" s="35">
        <v>22.25</v>
      </c>
      <c r="E42" s="35">
        <v>22.25</v>
      </c>
      <c r="F42" s="35">
        <v>22.25</v>
      </c>
      <c r="G42" s="35">
        <v>22.25</v>
      </c>
      <c r="H42" s="35">
        <v>22.25</v>
      </c>
      <c r="I42" s="35">
        <v>22.25</v>
      </c>
      <c r="J42" s="35">
        <v>22.25</v>
      </c>
    </row>
    <row r="43" spans="1:11" x14ac:dyDescent="0.2">
      <c r="B43" s="9" t="s">
        <v>10</v>
      </c>
      <c r="C43" s="4">
        <f t="shared" ref="C43:J43" si="14">C39-C41</f>
        <v>-50</v>
      </c>
      <c r="D43" s="4">
        <f t="shared" si="14"/>
        <v>-50</v>
      </c>
      <c r="E43" s="4">
        <f t="shared" si="14"/>
        <v>-50</v>
      </c>
      <c r="F43" s="4">
        <f t="shared" si="14"/>
        <v>-50</v>
      </c>
      <c r="G43" s="4">
        <f t="shared" si="14"/>
        <v>-50</v>
      </c>
      <c r="H43" s="4">
        <f t="shared" si="14"/>
        <v>-50</v>
      </c>
      <c r="I43" s="4">
        <f t="shared" si="14"/>
        <v>-50</v>
      </c>
      <c r="J43" s="4">
        <f t="shared" si="14"/>
        <v>-50</v>
      </c>
    </row>
    <row r="44" spans="1:11" x14ac:dyDescent="0.2">
      <c r="B44" s="2" t="s">
        <v>7</v>
      </c>
      <c r="C44" s="36">
        <v>18</v>
      </c>
      <c r="D44" s="36">
        <v>18</v>
      </c>
      <c r="E44" s="36">
        <v>18</v>
      </c>
      <c r="F44" s="36">
        <v>18</v>
      </c>
      <c r="G44" s="36">
        <v>18</v>
      </c>
      <c r="H44" s="36">
        <v>18</v>
      </c>
      <c r="I44" s="36">
        <v>18</v>
      </c>
      <c r="J44" s="36">
        <v>18</v>
      </c>
    </row>
    <row r="45" spans="1:11" x14ac:dyDescent="0.2">
      <c r="B45" s="2"/>
      <c r="C45" s="14"/>
      <c r="E45" s="1"/>
      <c r="G45" s="1"/>
      <c r="H45" s="25"/>
      <c r="I45" s="25"/>
      <c r="J45" s="1"/>
    </row>
    <row r="46" spans="1:11" x14ac:dyDescent="0.2">
      <c r="B46" s="2" t="s">
        <v>9</v>
      </c>
      <c r="C46" s="16">
        <f t="shared" ref="C46:J46" si="15">(C39*C40)*(-1)</f>
        <v>0</v>
      </c>
      <c r="D46" s="16">
        <f t="shared" si="15"/>
        <v>0</v>
      </c>
      <c r="E46" s="16">
        <f t="shared" si="15"/>
        <v>0</v>
      </c>
      <c r="F46" s="16">
        <f t="shared" si="15"/>
        <v>0</v>
      </c>
      <c r="G46" s="16">
        <f t="shared" si="15"/>
        <v>0</v>
      </c>
      <c r="H46" s="27">
        <f t="shared" si="15"/>
        <v>0</v>
      </c>
      <c r="I46" s="27">
        <f t="shared" si="15"/>
        <v>0</v>
      </c>
      <c r="J46" s="16">
        <f t="shared" si="15"/>
        <v>0</v>
      </c>
    </row>
    <row r="47" spans="1:11" x14ac:dyDescent="0.2">
      <c r="B47" s="2" t="s">
        <v>8</v>
      </c>
      <c r="C47" s="14">
        <f t="shared" ref="C47:J47" si="16">C41*C42</f>
        <v>1112.5</v>
      </c>
      <c r="D47" s="14">
        <f t="shared" si="16"/>
        <v>1112.5</v>
      </c>
      <c r="E47" s="14">
        <f t="shared" si="16"/>
        <v>1112.5</v>
      </c>
      <c r="F47" s="14">
        <f t="shared" si="16"/>
        <v>1112.5</v>
      </c>
      <c r="G47" s="14">
        <f t="shared" si="16"/>
        <v>1112.5</v>
      </c>
      <c r="H47" s="28">
        <f t="shared" si="16"/>
        <v>1112.5</v>
      </c>
      <c r="I47" s="28">
        <f t="shared" si="16"/>
        <v>1112.5</v>
      </c>
      <c r="J47" s="14">
        <f t="shared" si="16"/>
        <v>1112.5</v>
      </c>
    </row>
    <row r="48" spans="1:11" x14ac:dyDescent="0.2">
      <c r="B48" s="9" t="s">
        <v>12</v>
      </c>
      <c r="C48" s="14">
        <f t="shared" ref="C48:J48" si="17">SUM(C46:C47)</f>
        <v>1112.5</v>
      </c>
      <c r="D48" s="14">
        <f t="shared" si="17"/>
        <v>1112.5</v>
      </c>
      <c r="E48" s="14">
        <f t="shared" si="17"/>
        <v>1112.5</v>
      </c>
      <c r="F48" s="14">
        <f t="shared" si="17"/>
        <v>1112.5</v>
      </c>
      <c r="G48" s="14">
        <f t="shared" si="17"/>
        <v>1112.5</v>
      </c>
      <c r="H48" s="28">
        <f t="shared" si="17"/>
        <v>1112.5</v>
      </c>
      <c r="I48" s="28">
        <f t="shared" si="17"/>
        <v>1112.5</v>
      </c>
      <c r="J48" s="14">
        <f t="shared" si="17"/>
        <v>1112.5</v>
      </c>
    </row>
    <row r="49" spans="1:12" x14ac:dyDescent="0.2">
      <c r="A49" s="10"/>
      <c r="B49" s="1" t="s">
        <v>13</v>
      </c>
      <c r="C49" s="16">
        <f t="shared" ref="C49:J49" si="18">C43*C44</f>
        <v>-900</v>
      </c>
      <c r="D49" s="16">
        <f t="shared" si="18"/>
        <v>-900</v>
      </c>
      <c r="E49" s="16">
        <f t="shared" si="18"/>
        <v>-900</v>
      </c>
      <c r="F49" s="16">
        <f t="shared" si="18"/>
        <v>-900</v>
      </c>
      <c r="G49" s="16">
        <f t="shared" si="18"/>
        <v>-900</v>
      </c>
      <c r="H49" s="27">
        <f t="shared" si="18"/>
        <v>-900</v>
      </c>
      <c r="I49" s="27">
        <f t="shared" si="18"/>
        <v>-900</v>
      </c>
      <c r="J49" s="16">
        <f t="shared" si="18"/>
        <v>-900</v>
      </c>
    </row>
    <row r="50" spans="1:12" x14ac:dyDescent="0.2">
      <c r="A50" s="11"/>
      <c r="E50" s="1"/>
      <c r="G50" s="1"/>
      <c r="H50" s="1"/>
      <c r="I50" s="1"/>
      <c r="J50" s="1"/>
    </row>
    <row r="51" spans="1:12" x14ac:dyDescent="0.2">
      <c r="A51" s="10"/>
      <c r="B51" s="5" t="s">
        <v>11</v>
      </c>
      <c r="C51" s="15">
        <f t="shared" ref="C51:J51" si="19">SUM(C48:C49)</f>
        <v>212.5</v>
      </c>
      <c r="D51" s="15">
        <f t="shared" si="19"/>
        <v>212.5</v>
      </c>
      <c r="E51" s="15">
        <f t="shared" si="19"/>
        <v>212.5</v>
      </c>
      <c r="F51" s="15">
        <f t="shared" si="19"/>
        <v>212.5</v>
      </c>
      <c r="G51" s="15">
        <f t="shared" si="19"/>
        <v>212.5</v>
      </c>
      <c r="H51" s="15">
        <f t="shared" si="19"/>
        <v>212.5</v>
      </c>
      <c r="I51" s="15">
        <f t="shared" si="19"/>
        <v>212.5</v>
      </c>
      <c r="J51" s="15">
        <f t="shared" si="19"/>
        <v>212.5</v>
      </c>
      <c r="K51" s="9"/>
    </row>
    <row r="52" spans="1:12" x14ac:dyDescent="0.2">
      <c r="A52" s="12"/>
      <c r="B52" s="38" t="s">
        <v>31</v>
      </c>
      <c r="C52" s="15">
        <f t="shared" ref="C52:J52" si="20">C51*8</f>
        <v>1700</v>
      </c>
      <c r="D52" s="15">
        <f t="shared" si="20"/>
        <v>1700</v>
      </c>
      <c r="E52" s="15">
        <f t="shared" si="20"/>
        <v>1700</v>
      </c>
      <c r="F52" s="15">
        <f t="shared" si="20"/>
        <v>1700</v>
      </c>
      <c r="G52" s="15">
        <f t="shared" si="20"/>
        <v>1700</v>
      </c>
      <c r="H52" s="15">
        <f t="shared" si="20"/>
        <v>1700</v>
      </c>
      <c r="I52" s="15">
        <f t="shared" si="20"/>
        <v>1700</v>
      </c>
      <c r="J52" s="15">
        <f t="shared" si="20"/>
        <v>1700</v>
      </c>
      <c r="K52" s="35">
        <f>SUM(C52:J52)</f>
        <v>13600</v>
      </c>
    </row>
    <row r="55" spans="1:12" s="5" customFormat="1" x14ac:dyDescent="0.2">
      <c r="A55" s="5" t="s">
        <v>3</v>
      </c>
      <c r="B55" s="17" t="s">
        <v>27</v>
      </c>
      <c r="C55" s="7">
        <v>37249</v>
      </c>
      <c r="D55" s="7">
        <v>37250</v>
      </c>
      <c r="E55" s="7">
        <v>37251</v>
      </c>
      <c r="F55" s="7">
        <v>37252</v>
      </c>
      <c r="G55" s="7">
        <v>37253</v>
      </c>
      <c r="H55" s="7">
        <v>37254</v>
      </c>
      <c r="I55" s="7">
        <v>37255</v>
      </c>
      <c r="J55" s="7">
        <v>37256</v>
      </c>
      <c r="K55" s="9"/>
      <c r="L55" s="9"/>
    </row>
    <row r="56" spans="1:12" x14ac:dyDescent="0.2">
      <c r="B56" s="5" t="s">
        <v>4</v>
      </c>
      <c r="C56" s="1">
        <v>425</v>
      </c>
      <c r="D56" s="1">
        <v>425</v>
      </c>
      <c r="E56" s="1">
        <v>425</v>
      </c>
      <c r="F56" s="1">
        <v>425</v>
      </c>
      <c r="G56" s="1">
        <v>425</v>
      </c>
      <c r="H56" s="1">
        <v>425</v>
      </c>
      <c r="I56" s="1">
        <v>425</v>
      </c>
      <c r="J56" s="1">
        <v>425</v>
      </c>
      <c r="L56" s="4"/>
    </row>
    <row r="57" spans="1:12" x14ac:dyDescent="0.2">
      <c r="B57" s="8" t="s">
        <v>6</v>
      </c>
      <c r="C57" s="35">
        <v>39.880000000000003</v>
      </c>
      <c r="D57" s="35">
        <v>39.880000000000003</v>
      </c>
      <c r="E57" s="35">
        <v>39.880000000000003</v>
      </c>
      <c r="F57" s="35">
        <v>39.880000000000003</v>
      </c>
      <c r="G57" s="35">
        <v>39.880000000000003</v>
      </c>
      <c r="H57" s="35">
        <v>39.880000000000003</v>
      </c>
      <c r="I57" s="35">
        <v>39.880000000000003</v>
      </c>
      <c r="J57" s="35">
        <v>39.880000000000003</v>
      </c>
      <c r="L57" s="4"/>
    </row>
    <row r="58" spans="1:12" x14ac:dyDescent="0.2">
      <c r="B58" s="5" t="s">
        <v>5</v>
      </c>
      <c r="C58" s="1">
        <v>325</v>
      </c>
      <c r="D58" s="1">
        <v>325</v>
      </c>
      <c r="E58" s="1">
        <v>325</v>
      </c>
      <c r="F58" s="1">
        <v>325</v>
      </c>
      <c r="G58" s="1">
        <v>325</v>
      </c>
      <c r="H58" s="1">
        <v>325</v>
      </c>
      <c r="I58" s="1">
        <v>325</v>
      </c>
      <c r="J58" s="1">
        <v>325</v>
      </c>
      <c r="L58" s="4"/>
    </row>
    <row r="59" spans="1:12" x14ac:dyDescent="0.2">
      <c r="B59" s="8" t="s">
        <v>6</v>
      </c>
      <c r="C59" s="35">
        <v>41.13</v>
      </c>
      <c r="D59" s="35">
        <v>41.13</v>
      </c>
      <c r="E59" s="35">
        <v>41.13</v>
      </c>
      <c r="F59" s="35">
        <v>41.13</v>
      </c>
      <c r="G59" s="35">
        <v>41.13</v>
      </c>
      <c r="H59" s="35">
        <v>41.13</v>
      </c>
      <c r="I59" s="35">
        <v>41.13</v>
      </c>
      <c r="J59" s="35">
        <v>41.13</v>
      </c>
      <c r="L59" s="4"/>
    </row>
    <row r="60" spans="1:12" x14ac:dyDescent="0.2">
      <c r="B60" s="9" t="s">
        <v>10</v>
      </c>
      <c r="C60" s="4">
        <f t="shared" ref="C60:J60" si="21">C56-C58</f>
        <v>100</v>
      </c>
      <c r="D60" s="4">
        <f t="shared" si="21"/>
        <v>100</v>
      </c>
      <c r="E60" s="4">
        <f t="shared" si="21"/>
        <v>100</v>
      </c>
      <c r="F60" s="4">
        <f t="shared" si="21"/>
        <v>100</v>
      </c>
      <c r="G60" s="4">
        <f t="shared" si="21"/>
        <v>100</v>
      </c>
      <c r="H60" s="4">
        <f t="shared" si="21"/>
        <v>100</v>
      </c>
      <c r="I60" s="4">
        <f t="shared" si="21"/>
        <v>100</v>
      </c>
      <c r="J60" s="4">
        <f t="shared" si="21"/>
        <v>100</v>
      </c>
      <c r="L60" s="4"/>
    </row>
    <row r="61" spans="1:12" x14ac:dyDescent="0.2">
      <c r="B61" s="2" t="s">
        <v>7</v>
      </c>
      <c r="C61" s="36">
        <v>25.5</v>
      </c>
      <c r="D61" s="36">
        <v>25.5</v>
      </c>
      <c r="E61" s="36">
        <v>25.5</v>
      </c>
      <c r="F61" s="36">
        <v>25.5</v>
      </c>
      <c r="G61" s="36">
        <v>25.5</v>
      </c>
      <c r="H61" s="36">
        <v>25.5</v>
      </c>
      <c r="I61" s="36">
        <v>25.5</v>
      </c>
      <c r="J61" s="36">
        <v>25.5</v>
      </c>
      <c r="L61" s="4"/>
    </row>
    <row r="62" spans="1:12" x14ac:dyDescent="0.2">
      <c r="B62" s="2"/>
      <c r="C62" s="14"/>
      <c r="E62" s="1"/>
      <c r="F62" s="25"/>
      <c r="G62" s="25"/>
      <c r="H62" s="25"/>
      <c r="I62" s="25"/>
      <c r="J62" s="25"/>
      <c r="L62" s="4"/>
    </row>
    <row r="63" spans="1:12" x14ac:dyDescent="0.2">
      <c r="B63" s="2" t="s">
        <v>9</v>
      </c>
      <c r="C63" s="16">
        <f t="shared" ref="C63:J63" si="22">(C56*C57)*(-1)</f>
        <v>-16949</v>
      </c>
      <c r="D63" s="16">
        <f t="shared" si="22"/>
        <v>-16949</v>
      </c>
      <c r="E63" s="16">
        <f t="shared" si="22"/>
        <v>-16949</v>
      </c>
      <c r="F63" s="27">
        <f t="shared" si="22"/>
        <v>-16949</v>
      </c>
      <c r="G63" s="27">
        <f t="shared" si="22"/>
        <v>-16949</v>
      </c>
      <c r="H63" s="27">
        <f t="shared" si="22"/>
        <v>-16949</v>
      </c>
      <c r="I63" s="27">
        <f t="shared" si="22"/>
        <v>-16949</v>
      </c>
      <c r="J63" s="27">
        <f t="shared" si="22"/>
        <v>-16949</v>
      </c>
      <c r="L63" s="4"/>
    </row>
    <row r="64" spans="1:12" x14ac:dyDescent="0.2">
      <c r="B64" s="2" t="s">
        <v>8</v>
      </c>
      <c r="C64" s="14">
        <f t="shared" ref="C64:J64" si="23">C58*C59</f>
        <v>13367.25</v>
      </c>
      <c r="D64" s="14">
        <f t="shared" si="23"/>
        <v>13367.25</v>
      </c>
      <c r="E64" s="14">
        <f t="shared" si="23"/>
        <v>13367.25</v>
      </c>
      <c r="F64" s="28">
        <f t="shared" si="23"/>
        <v>13367.25</v>
      </c>
      <c r="G64" s="28">
        <f t="shared" si="23"/>
        <v>13367.25</v>
      </c>
      <c r="H64" s="28">
        <f t="shared" si="23"/>
        <v>13367.25</v>
      </c>
      <c r="I64" s="28">
        <f t="shared" si="23"/>
        <v>13367.25</v>
      </c>
      <c r="J64" s="28">
        <f t="shared" si="23"/>
        <v>13367.25</v>
      </c>
      <c r="L64" s="4"/>
    </row>
    <row r="65" spans="1:12" x14ac:dyDescent="0.2">
      <c r="B65" s="9" t="s">
        <v>12</v>
      </c>
      <c r="C65" s="14">
        <f t="shared" ref="C65:J65" si="24">SUM(C63:C64)</f>
        <v>-3581.75</v>
      </c>
      <c r="D65" s="14">
        <f t="shared" si="24"/>
        <v>-3581.75</v>
      </c>
      <c r="E65" s="14">
        <f t="shared" si="24"/>
        <v>-3581.75</v>
      </c>
      <c r="F65" s="28">
        <f t="shared" si="24"/>
        <v>-3581.75</v>
      </c>
      <c r="G65" s="28">
        <f t="shared" si="24"/>
        <v>-3581.75</v>
      </c>
      <c r="H65" s="28">
        <f t="shared" si="24"/>
        <v>-3581.75</v>
      </c>
      <c r="I65" s="28">
        <f t="shared" si="24"/>
        <v>-3581.75</v>
      </c>
      <c r="J65" s="28">
        <f t="shared" si="24"/>
        <v>-3581.75</v>
      </c>
      <c r="L65" s="4"/>
    </row>
    <row r="66" spans="1:12" x14ac:dyDescent="0.2">
      <c r="A66" s="10"/>
      <c r="B66" s="1" t="s">
        <v>13</v>
      </c>
      <c r="C66" s="16">
        <f t="shared" ref="C66:J66" si="25">C60*C61</f>
        <v>2550</v>
      </c>
      <c r="D66" s="16">
        <f t="shared" si="25"/>
        <v>2550</v>
      </c>
      <c r="E66" s="16">
        <f t="shared" si="25"/>
        <v>2550</v>
      </c>
      <c r="F66" s="27">
        <f t="shared" si="25"/>
        <v>2550</v>
      </c>
      <c r="G66" s="27">
        <f t="shared" si="25"/>
        <v>2550</v>
      </c>
      <c r="H66" s="27">
        <f t="shared" si="25"/>
        <v>2550</v>
      </c>
      <c r="I66" s="27">
        <f t="shared" si="25"/>
        <v>2550</v>
      </c>
      <c r="J66" s="27">
        <f t="shared" si="25"/>
        <v>2550</v>
      </c>
    </row>
    <row r="67" spans="1:12" x14ac:dyDescent="0.2">
      <c r="A67" s="11"/>
      <c r="E67" s="1"/>
      <c r="G67" s="1"/>
      <c r="H67" s="1"/>
      <c r="I67" s="1"/>
      <c r="J67" s="1"/>
    </row>
    <row r="68" spans="1:12" s="5" customFormat="1" x14ac:dyDescent="0.2">
      <c r="A68" s="10"/>
      <c r="B68" s="5" t="s">
        <v>11</v>
      </c>
      <c r="C68" s="15">
        <f t="shared" ref="C68:J68" si="26">SUM(C65:C66)</f>
        <v>-1031.75</v>
      </c>
      <c r="D68" s="15">
        <f t="shared" si="26"/>
        <v>-1031.75</v>
      </c>
      <c r="E68" s="15">
        <f t="shared" si="26"/>
        <v>-1031.75</v>
      </c>
      <c r="F68" s="15">
        <f t="shared" si="26"/>
        <v>-1031.75</v>
      </c>
      <c r="G68" s="15">
        <f t="shared" si="26"/>
        <v>-1031.75</v>
      </c>
      <c r="H68" s="15">
        <f t="shared" si="26"/>
        <v>-1031.75</v>
      </c>
      <c r="I68" s="15">
        <f t="shared" si="26"/>
        <v>-1031.75</v>
      </c>
      <c r="J68" s="15">
        <f t="shared" si="26"/>
        <v>-1031.75</v>
      </c>
      <c r="K68" s="9"/>
    </row>
    <row r="69" spans="1:12" x14ac:dyDescent="0.2">
      <c r="A69" s="12"/>
      <c r="B69" s="38" t="s">
        <v>31</v>
      </c>
      <c r="C69" s="15">
        <f t="shared" ref="C69:J69" si="27">C68*8</f>
        <v>-8254</v>
      </c>
      <c r="D69" s="15">
        <f t="shared" si="27"/>
        <v>-8254</v>
      </c>
      <c r="E69" s="15">
        <f t="shared" si="27"/>
        <v>-8254</v>
      </c>
      <c r="F69" s="15">
        <f t="shared" si="27"/>
        <v>-8254</v>
      </c>
      <c r="G69" s="15">
        <f t="shared" si="27"/>
        <v>-8254</v>
      </c>
      <c r="H69" s="15">
        <f t="shared" si="27"/>
        <v>-8254</v>
      </c>
      <c r="I69" s="15">
        <f t="shared" si="27"/>
        <v>-8254</v>
      </c>
      <c r="J69" s="15">
        <f t="shared" si="27"/>
        <v>-8254</v>
      </c>
      <c r="K69" s="35">
        <f>SUM(C69:J69)</f>
        <v>-66032</v>
      </c>
    </row>
    <row r="72" spans="1:12" s="5" customFormat="1" x14ac:dyDescent="0.2">
      <c r="A72" s="5" t="s">
        <v>1</v>
      </c>
      <c r="B72" s="17" t="s">
        <v>27</v>
      </c>
      <c r="C72" s="7">
        <v>37249</v>
      </c>
      <c r="D72" s="7">
        <v>37250</v>
      </c>
      <c r="E72" s="7">
        <v>37251</v>
      </c>
      <c r="F72" s="7">
        <v>37252</v>
      </c>
      <c r="G72" s="7">
        <v>37253</v>
      </c>
      <c r="H72" s="7">
        <v>37254</v>
      </c>
      <c r="I72" s="7">
        <v>37255</v>
      </c>
      <c r="J72" s="7">
        <v>37256</v>
      </c>
      <c r="K72" s="9"/>
      <c r="L72" s="9"/>
    </row>
    <row r="73" spans="1:12" x14ac:dyDescent="0.2">
      <c r="B73" s="5" t="s">
        <v>4</v>
      </c>
      <c r="C73" s="1">
        <v>25</v>
      </c>
      <c r="D73" s="1">
        <v>25</v>
      </c>
      <c r="E73" s="1">
        <v>25</v>
      </c>
      <c r="F73" s="1">
        <v>25</v>
      </c>
      <c r="G73" s="1">
        <v>25</v>
      </c>
      <c r="H73" s="1">
        <v>25</v>
      </c>
      <c r="I73" s="1">
        <v>25</v>
      </c>
      <c r="J73" s="1">
        <v>25</v>
      </c>
      <c r="L73" s="4"/>
    </row>
    <row r="74" spans="1:12" x14ac:dyDescent="0.2">
      <c r="B74" s="8" t="s">
        <v>6</v>
      </c>
      <c r="C74" s="35">
        <v>40</v>
      </c>
      <c r="D74" s="35">
        <v>40</v>
      </c>
      <c r="E74" s="35">
        <v>40</v>
      </c>
      <c r="F74" s="35">
        <v>40</v>
      </c>
      <c r="G74" s="35">
        <v>40</v>
      </c>
      <c r="H74" s="35">
        <v>40</v>
      </c>
      <c r="I74" s="35">
        <v>40</v>
      </c>
      <c r="J74" s="35">
        <v>40</v>
      </c>
      <c r="L74" s="4"/>
    </row>
    <row r="75" spans="1:12" x14ac:dyDescent="0.2">
      <c r="B75" s="5" t="s">
        <v>5</v>
      </c>
      <c r="C75" s="1">
        <v>100</v>
      </c>
      <c r="D75" s="1">
        <v>100</v>
      </c>
      <c r="E75" s="1">
        <v>100</v>
      </c>
      <c r="F75" s="1">
        <v>100</v>
      </c>
      <c r="G75" s="1">
        <v>100</v>
      </c>
      <c r="H75" s="1">
        <v>100</v>
      </c>
      <c r="I75" s="1">
        <v>100</v>
      </c>
      <c r="J75" s="1">
        <v>100</v>
      </c>
      <c r="L75" s="4"/>
    </row>
    <row r="76" spans="1:12" x14ac:dyDescent="0.2">
      <c r="B76" s="8" t="s">
        <v>6</v>
      </c>
      <c r="C76" s="35">
        <v>44</v>
      </c>
      <c r="D76" s="35">
        <v>44</v>
      </c>
      <c r="E76" s="35">
        <v>44</v>
      </c>
      <c r="F76" s="35">
        <v>44</v>
      </c>
      <c r="G76" s="35">
        <v>44</v>
      </c>
      <c r="H76" s="35">
        <v>44</v>
      </c>
      <c r="I76" s="35">
        <v>44</v>
      </c>
      <c r="J76" s="35">
        <v>44</v>
      </c>
      <c r="L76" s="4"/>
    </row>
    <row r="77" spans="1:12" x14ac:dyDescent="0.2">
      <c r="B77" s="9" t="s">
        <v>10</v>
      </c>
      <c r="C77" s="4">
        <f t="shared" ref="C77:J77" si="28">C73-C75</f>
        <v>-75</v>
      </c>
      <c r="D77" s="4">
        <f t="shared" si="28"/>
        <v>-75</v>
      </c>
      <c r="E77" s="4">
        <f t="shared" si="28"/>
        <v>-75</v>
      </c>
      <c r="F77" s="4">
        <f t="shared" si="28"/>
        <v>-75</v>
      </c>
      <c r="G77" s="4">
        <f t="shared" si="28"/>
        <v>-75</v>
      </c>
      <c r="H77" s="4">
        <f t="shared" si="28"/>
        <v>-75</v>
      </c>
      <c r="I77" s="4">
        <f t="shared" si="28"/>
        <v>-75</v>
      </c>
      <c r="J77" s="4">
        <f t="shared" si="28"/>
        <v>-75</v>
      </c>
      <c r="L77" s="4"/>
    </row>
    <row r="78" spans="1:12" x14ac:dyDescent="0.2">
      <c r="B78" s="2" t="s">
        <v>7</v>
      </c>
      <c r="C78" s="36">
        <v>25.5</v>
      </c>
      <c r="D78" s="36">
        <v>25.5</v>
      </c>
      <c r="E78" s="36">
        <v>25.5</v>
      </c>
      <c r="F78" s="36">
        <v>25.5</v>
      </c>
      <c r="G78" s="36">
        <v>25.5</v>
      </c>
      <c r="H78" s="36">
        <v>25.5</v>
      </c>
      <c r="I78" s="36">
        <v>25.5</v>
      </c>
      <c r="J78" s="36">
        <v>25.5</v>
      </c>
      <c r="L78" s="4"/>
    </row>
    <row r="79" spans="1:12" x14ac:dyDescent="0.2">
      <c r="B79" s="2"/>
      <c r="C79" s="28"/>
      <c r="D79" s="25"/>
      <c r="E79" s="25"/>
      <c r="F79" s="36"/>
      <c r="G79" s="25"/>
      <c r="H79" s="36"/>
      <c r="I79" s="26"/>
      <c r="J79" s="26"/>
      <c r="L79" s="4"/>
    </row>
    <row r="80" spans="1:12" x14ac:dyDescent="0.2">
      <c r="B80" s="2" t="s">
        <v>9</v>
      </c>
      <c r="C80" s="27">
        <f t="shared" ref="C80:J80" si="29">(C73*C74)*(-1)</f>
        <v>-1000</v>
      </c>
      <c r="D80" s="27">
        <f t="shared" si="29"/>
        <v>-1000</v>
      </c>
      <c r="E80" s="27">
        <f t="shared" si="29"/>
        <v>-1000</v>
      </c>
      <c r="F80" s="27">
        <f t="shared" si="29"/>
        <v>-1000</v>
      </c>
      <c r="G80" s="27">
        <f t="shared" si="29"/>
        <v>-1000</v>
      </c>
      <c r="H80" s="27">
        <f t="shared" si="29"/>
        <v>-1000</v>
      </c>
      <c r="I80" s="27">
        <f t="shared" si="29"/>
        <v>-1000</v>
      </c>
      <c r="J80" s="27">
        <f t="shared" si="29"/>
        <v>-1000</v>
      </c>
      <c r="L80" s="4"/>
    </row>
    <row r="81" spans="1:12" x14ac:dyDescent="0.2">
      <c r="B81" s="2" t="s">
        <v>8</v>
      </c>
      <c r="C81" s="28">
        <f t="shared" ref="C81:J81" si="30">C75*C76</f>
        <v>4400</v>
      </c>
      <c r="D81" s="28">
        <f t="shared" si="30"/>
        <v>4400</v>
      </c>
      <c r="E81" s="28">
        <f t="shared" si="30"/>
        <v>4400</v>
      </c>
      <c r="F81" s="28">
        <f t="shared" si="30"/>
        <v>4400</v>
      </c>
      <c r="G81" s="28">
        <f t="shared" si="30"/>
        <v>4400</v>
      </c>
      <c r="H81" s="28">
        <f t="shared" si="30"/>
        <v>4400</v>
      </c>
      <c r="I81" s="28">
        <f t="shared" si="30"/>
        <v>4400</v>
      </c>
      <c r="J81" s="28">
        <f t="shared" si="30"/>
        <v>4400</v>
      </c>
      <c r="L81" s="4"/>
    </row>
    <row r="82" spans="1:12" x14ac:dyDescent="0.2">
      <c r="B82" s="9" t="s">
        <v>12</v>
      </c>
      <c r="C82" s="28">
        <f t="shared" ref="C82:J82" si="31">SUM(C80:C81)</f>
        <v>3400</v>
      </c>
      <c r="D82" s="28">
        <f t="shared" si="31"/>
        <v>3400</v>
      </c>
      <c r="E82" s="28">
        <f t="shared" si="31"/>
        <v>3400</v>
      </c>
      <c r="F82" s="28">
        <f t="shared" si="31"/>
        <v>3400</v>
      </c>
      <c r="G82" s="28">
        <f t="shared" si="31"/>
        <v>3400</v>
      </c>
      <c r="H82" s="28">
        <f t="shared" si="31"/>
        <v>3400</v>
      </c>
      <c r="I82" s="28">
        <f t="shared" si="31"/>
        <v>3400</v>
      </c>
      <c r="J82" s="28">
        <f t="shared" si="31"/>
        <v>3400</v>
      </c>
      <c r="L82" s="4"/>
    </row>
    <row r="83" spans="1:12" x14ac:dyDescent="0.2">
      <c r="A83" s="10"/>
      <c r="B83" s="1" t="s">
        <v>13</v>
      </c>
      <c r="C83" s="27">
        <f t="shared" ref="C83:J83" si="32">C77*C78</f>
        <v>-1912.5</v>
      </c>
      <c r="D83" s="27">
        <f t="shared" si="32"/>
        <v>-1912.5</v>
      </c>
      <c r="E83" s="27">
        <f t="shared" si="32"/>
        <v>-1912.5</v>
      </c>
      <c r="F83" s="27">
        <f t="shared" si="32"/>
        <v>-1912.5</v>
      </c>
      <c r="G83" s="27">
        <f t="shared" si="32"/>
        <v>-1912.5</v>
      </c>
      <c r="H83" s="27">
        <f t="shared" si="32"/>
        <v>-1912.5</v>
      </c>
      <c r="I83" s="27">
        <f t="shared" si="32"/>
        <v>-1912.5</v>
      </c>
      <c r="J83" s="27">
        <f t="shared" si="32"/>
        <v>-1912.5</v>
      </c>
    </row>
    <row r="84" spans="1:12" x14ac:dyDescent="0.2">
      <c r="A84" s="11"/>
      <c r="C84" s="25"/>
      <c r="D84" s="25"/>
      <c r="E84" s="36"/>
      <c r="F84" s="25"/>
      <c r="G84" s="36"/>
      <c r="H84" s="26"/>
      <c r="I84" s="26"/>
      <c r="J84" s="26"/>
    </row>
    <row r="85" spans="1:12" s="5" customFormat="1" x14ac:dyDescent="0.2">
      <c r="A85" s="10"/>
      <c r="B85" s="5" t="s">
        <v>11</v>
      </c>
      <c r="C85" s="34">
        <f t="shared" ref="C85:J85" si="33">SUM(C82:C83)</f>
        <v>1487.5</v>
      </c>
      <c r="D85" s="34">
        <f t="shared" si="33"/>
        <v>1487.5</v>
      </c>
      <c r="E85" s="34">
        <f t="shared" si="33"/>
        <v>1487.5</v>
      </c>
      <c r="F85" s="34">
        <f t="shared" si="33"/>
        <v>1487.5</v>
      </c>
      <c r="G85" s="34">
        <f t="shared" si="33"/>
        <v>1487.5</v>
      </c>
      <c r="H85" s="34">
        <f t="shared" si="33"/>
        <v>1487.5</v>
      </c>
      <c r="I85" s="34">
        <f t="shared" si="33"/>
        <v>1487.5</v>
      </c>
      <c r="J85" s="34">
        <f t="shared" si="33"/>
        <v>1487.5</v>
      </c>
      <c r="K85" s="9"/>
    </row>
    <row r="86" spans="1:12" x14ac:dyDescent="0.2">
      <c r="A86" s="12"/>
      <c r="B86" s="38" t="s">
        <v>31</v>
      </c>
      <c r="C86" s="34">
        <f t="shared" ref="C86:J86" si="34">C85*8</f>
        <v>11900</v>
      </c>
      <c r="D86" s="34">
        <f t="shared" si="34"/>
        <v>11900</v>
      </c>
      <c r="E86" s="34">
        <f t="shared" si="34"/>
        <v>11900</v>
      </c>
      <c r="F86" s="34">
        <f t="shared" si="34"/>
        <v>11900</v>
      </c>
      <c r="G86" s="34">
        <f t="shared" si="34"/>
        <v>11900</v>
      </c>
      <c r="H86" s="34">
        <f t="shared" si="34"/>
        <v>11900</v>
      </c>
      <c r="I86" s="34">
        <f t="shared" si="34"/>
        <v>11900</v>
      </c>
      <c r="J86" s="34">
        <f t="shared" si="34"/>
        <v>11900</v>
      </c>
      <c r="K86" s="35">
        <f>SUM(C86:J86)</f>
        <v>95200</v>
      </c>
    </row>
  </sheetData>
  <mergeCells count="1">
    <mergeCell ref="A2:K2"/>
  </mergeCells>
  <phoneticPr fontId="0" type="noConversion"/>
  <pageMargins left="0.75" right="0.75" top="1" bottom="1" header="0.5" footer="0.5"/>
  <pageSetup scale="57" orientation="portrait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32"/>
  <sheetViews>
    <sheetView zoomScale="80" workbookViewId="0">
      <selection activeCell="F33" sqref="F33"/>
    </sheetView>
  </sheetViews>
  <sheetFormatPr defaultRowHeight="12.75" x14ac:dyDescent="0.2"/>
  <cols>
    <col min="1" max="1" width="15.42578125" customWidth="1"/>
    <col min="2" max="2" width="12.42578125" bestFit="1" customWidth="1"/>
    <col min="3" max="9" width="9.28515625" bestFit="1" customWidth="1"/>
    <col min="10" max="10" width="10.85546875" customWidth="1"/>
  </cols>
  <sheetData>
    <row r="2" spans="1:10" ht="19.5" x14ac:dyDescent="0.3">
      <c r="A2" s="42" t="s">
        <v>29</v>
      </c>
      <c r="C2" s="7">
        <v>37252</v>
      </c>
      <c r="D2" s="7">
        <v>37253</v>
      </c>
      <c r="E2" s="7">
        <v>37254</v>
      </c>
      <c r="F2" s="7">
        <v>37255</v>
      </c>
      <c r="G2" s="7">
        <v>37256</v>
      </c>
      <c r="H2" s="7">
        <v>37257</v>
      </c>
      <c r="I2" s="7">
        <v>37258</v>
      </c>
    </row>
    <row r="3" spans="1:10" x14ac:dyDescent="0.2">
      <c r="A3" s="5"/>
    </row>
    <row r="4" spans="1:10" x14ac:dyDescent="0.2">
      <c r="A4" s="5" t="s">
        <v>0</v>
      </c>
      <c r="C4" s="4">
        <v>-200</v>
      </c>
      <c r="D4" s="4">
        <v>-200</v>
      </c>
      <c r="E4" s="57"/>
      <c r="F4" s="26"/>
      <c r="G4" s="4">
        <v>-200</v>
      </c>
      <c r="H4" s="4">
        <v>300</v>
      </c>
      <c r="I4" s="4">
        <v>-250</v>
      </c>
    </row>
    <row r="5" spans="1:10" x14ac:dyDescent="0.2">
      <c r="A5" s="5" t="s">
        <v>1</v>
      </c>
      <c r="C5" s="4">
        <v>-175</v>
      </c>
      <c r="D5" s="4">
        <v>-175</v>
      </c>
      <c r="E5" s="4">
        <v>-75</v>
      </c>
      <c r="F5" s="4">
        <v>-75</v>
      </c>
      <c r="G5" s="4">
        <v>-175</v>
      </c>
      <c r="H5" s="4">
        <v>-350</v>
      </c>
      <c r="I5" s="4">
        <v>-275</v>
      </c>
    </row>
    <row r="6" spans="1:10" x14ac:dyDescent="0.2">
      <c r="A6" s="5" t="s">
        <v>3</v>
      </c>
      <c r="C6" s="4">
        <v>-650</v>
      </c>
      <c r="D6" s="4">
        <v>-650</v>
      </c>
      <c r="E6" s="4">
        <v>100</v>
      </c>
      <c r="F6" s="4">
        <v>100</v>
      </c>
      <c r="G6" s="4">
        <v>-650</v>
      </c>
      <c r="H6" s="4">
        <v>0</v>
      </c>
      <c r="I6" s="4">
        <v>200</v>
      </c>
    </row>
    <row r="7" spans="1:10" x14ac:dyDescent="0.2">
      <c r="A7" s="5" t="s">
        <v>25</v>
      </c>
      <c r="C7" s="4">
        <v>-50</v>
      </c>
      <c r="D7" s="4">
        <v>-50</v>
      </c>
      <c r="E7" s="4"/>
      <c r="F7" s="4"/>
      <c r="G7" s="4">
        <v>-50</v>
      </c>
      <c r="H7" s="4"/>
      <c r="I7" s="4"/>
    </row>
    <row r="8" spans="1:10" x14ac:dyDescent="0.2">
      <c r="A8" s="47" t="s">
        <v>69</v>
      </c>
      <c r="C8" s="4"/>
      <c r="D8" s="4"/>
      <c r="E8" s="4"/>
      <c r="F8" s="4"/>
      <c r="G8" s="4"/>
      <c r="H8" s="4">
        <v>-25</v>
      </c>
      <c r="I8" s="4">
        <v>-25</v>
      </c>
    </row>
    <row r="9" spans="1:10" x14ac:dyDescent="0.2">
      <c r="A9" s="5" t="s">
        <v>70</v>
      </c>
      <c r="C9" s="4">
        <v>100</v>
      </c>
      <c r="D9" s="4">
        <v>100</v>
      </c>
      <c r="E9" s="4">
        <v>0</v>
      </c>
      <c r="F9" s="4">
        <v>0</v>
      </c>
      <c r="G9" s="4">
        <v>100</v>
      </c>
      <c r="H9" s="4">
        <v>0</v>
      </c>
      <c r="I9" s="4">
        <v>150</v>
      </c>
    </row>
    <row r="10" spans="1:10" x14ac:dyDescent="0.2">
      <c r="A10" s="5" t="s">
        <v>26</v>
      </c>
      <c r="C10" s="4">
        <v>-275</v>
      </c>
      <c r="D10" s="4">
        <v>-275</v>
      </c>
      <c r="E10" s="4">
        <v>-275</v>
      </c>
      <c r="F10" s="4">
        <v>-275</v>
      </c>
      <c r="G10" s="4">
        <v>-275</v>
      </c>
      <c r="H10" s="4">
        <v>-275</v>
      </c>
      <c r="I10" s="4">
        <v>-275</v>
      </c>
    </row>
    <row r="11" spans="1:10" x14ac:dyDescent="0.2">
      <c r="A11" s="5" t="s">
        <v>71</v>
      </c>
      <c r="C11" s="4">
        <v>-695</v>
      </c>
      <c r="D11" s="4">
        <v>-695</v>
      </c>
      <c r="E11" s="4">
        <v>-695</v>
      </c>
      <c r="F11" s="4">
        <v>-695</v>
      </c>
      <c r="G11" s="4">
        <v>-695</v>
      </c>
      <c r="H11" s="4">
        <v>-695</v>
      </c>
      <c r="I11" s="4">
        <v>-695</v>
      </c>
    </row>
    <row r="12" spans="1:10" x14ac:dyDescent="0.2">
      <c r="A12" s="5" t="s">
        <v>72</v>
      </c>
      <c r="C12" s="4">
        <v>-62</v>
      </c>
      <c r="D12" s="4">
        <v>-62</v>
      </c>
      <c r="E12" s="4">
        <v>-62</v>
      </c>
      <c r="F12" s="4">
        <v>-62</v>
      </c>
      <c r="G12" s="4">
        <v>-62</v>
      </c>
      <c r="H12" s="4">
        <v>-62</v>
      </c>
      <c r="I12" s="4">
        <v>-62</v>
      </c>
    </row>
    <row r="13" spans="1:10" x14ac:dyDescent="0.2">
      <c r="A13" s="5"/>
      <c r="C13" s="4"/>
      <c r="D13" s="4"/>
      <c r="E13" s="4"/>
      <c r="F13" s="4"/>
      <c r="G13" s="4"/>
      <c r="H13" s="4"/>
      <c r="I13" s="4"/>
    </row>
    <row r="14" spans="1:10" x14ac:dyDescent="0.2">
      <c r="A14" s="5"/>
      <c r="B14" t="s">
        <v>77</v>
      </c>
      <c r="C14" s="58">
        <f>SUM(C4:C12)</f>
        <v>-2007</v>
      </c>
      <c r="D14" s="58">
        <f t="shared" ref="D14:I14" si="0">SUM(D4:D12)</f>
        <v>-2007</v>
      </c>
      <c r="E14" s="58">
        <f t="shared" si="0"/>
        <v>-1007</v>
      </c>
      <c r="F14" s="58">
        <f t="shared" si="0"/>
        <v>-1007</v>
      </c>
      <c r="G14" s="58">
        <f t="shared" si="0"/>
        <v>-2007</v>
      </c>
      <c r="H14" s="58">
        <f t="shared" si="0"/>
        <v>-1107</v>
      </c>
      <c r="I14" s="58">
        <f t="shared" si="0"/>
        <v>-1232</v>
      </c>
    </row>
    <row r="15" spans="1:10" ht="13.5" thickBot="1" x14ac:dyDescent="0.25">
      <c r="A15" s="5"/>
      <c r="B15" s="2" t="s">
        <v>7</v>
      </c>
      <c r="C15" s="52">
        <v>35</v>
      </c>
      <c r="D15" s="52">
        <v>35</v>
      </c>
      <c r="E15" s="52">
        <v>25</v>
      </c>
      <c r="F15" s="52">
        <v>25</v>
      </c>
      <c r="G15" s="52">
        <v>35</v>
      </c>
      <c r="H15" s="52">
        <v>30</v>
      </c>
      <c r="I15" s="52">
        <v>40</v>
      </c>
    </row>
    <row r="16" spans="1:10" x14ac:dyDescent="0.2">
      <c r="A16" s="5"/>
      <c r="B16" t="s">
        <v>78</v>
      </c>
      <c r="C16" s="50">
        <f>C14*C15</f>
        <v>-70245</v>
      </c>
      <c r="D16" s="50">
        <f t="shared" ref="D16:I16" si="1">D14*D15</f>
        <v>-70245</v>
      </c>
      <c r="E16" s="50">
        <f t="shared" si="1"/>
        <v>-25175</v>
      </c>
      <c r="F16" s="50">
        <f t="shared" si="1"/>
        <v>-25175</v>
      </c>
      <c r="G16" s="50">
        <f t="shared" si="1"/>
        <v>-70245</v>
      </c>
      <c r="H16" s="50">
        <f t="shared" si="1"/>
        <v>-33210</v>
      </c>
      <c r="I16" s="50">
        <f t="shared" si="1"/>
        <v>-49280</v>
      </c>
      <c r="J16" s="51">
        <f>SUM(C16:I16)</f>
        <v>-343575</v>
      </c>
    </row>
    <row r="17" spans="1:10" x14ac:dyDescent="0.2">
      <c r="A17" s="5"/>
      <c r="C17" s="49"/>
      <c r="D17" s="49"/>
      <c r="E17" s="49"/>
      <c r="F17" s="49"/>
      <c r="G17" s="49"/>
      <c r="H17" s="49"/>
      <c r="I17" s="49"/>
    </row>
    <row r="18" spans="1:10" ht="15.75" x14ac:dyDescent="0.25">
      <c r="A18" s="48" t="s">
        <v>28</v>
      </c>
      <c r="C18" s="49"/>
      <c r="D18" s="49"/>
      <c r="E18" s="49"/>
      <c r="F18" s="49"/>
      <c r="G18" s="49"/>
      <c r="H18" s="49"/>
      <c r="I18" s="49"/>
    </row>
    <row r="19" spans="1:10" x14ac:dyDescent="0.2">
      <c r="A19" s="13"/>
      <c r="C19" s="49"/>
      <c r="D19" s="49"/>
      <c r="E19" s="49"/>
      <c r="F19" s="49"/>
      <c r="G19" s="49"/>
      <c r="H19" s="49"/>
      <c r="I19" s="49"/>
    </row>
    <row r="20" spans="1:10" x14ac:dyDescent="0.2">
      <c r="A20" s="5" t="s">
        <v>3</v>
      </c>
      <c r="C20" s="4">
        <v>100</v>
      </c>
      <c r="D20" s="4">
        <v>100</v>
      </c>
      <c r="E20" s="4">
        <v>100</v>
      </c>
      <c r="F20" s="4">
        <v>100</v>
      </c>
      <c r="G20" s="4">
        <v>100</v>
      </c>
      <c r="H20" s="4">
        <v>0</v>
      </c>
      <c r="I20" s="4">
        <v>0</v>
      </c>
    </row>
    <row r="21" spans="1:10" x14ac:dyDescent="0.2">
      <c r="A21" s="5" t="s">
        <v>1</v>
      </c>
      <c r="C21" s="4">
        <v>-75</v>
      </c>
      <c r="D21" s="4">
        <v>-75</v>
      </c>
      <c r="E21" s="4">
        <v>-75</v>
      </c>
      <c r="F21" s="4">
        <v>-75</v>
      </c>
      <c r="G21" s="4">
        <v>-75</v>
      </c>
      <c r="H21" s="4">
        <v>-350</v>
      </c>
      <c r="I21" s="4">
        <v>-350</v>
      </c>
    </row>
    <row r="22" spans="1:10" x14ac:dyDescent="0.2">
      <c r="A22" s="5" t="s">
        <v>73</v>
      </c>
      <c r="C22" s="4"/>
      <c r="D22" s="4"/>
      <c r="E22" s="4"/>
      <c r="F22" s="4"/>
      <c r="G22" s="4"/>
      <c r="H22" s="4">
        <v>-25</v>
      </c>
      <c r="I22" s="4">
        <v>-25</v>
      </c>
    </row>
    <row r="23" spans="1:10" x14ac:dyDescent="0.2">
      <c r="A23" s="5" t="s">
        <v>0</v>
      </c>
      <c r="C23" s="4"/>
      <c r="D23" s="4"/>
      <c r="E23" s="4"/>
      <c r="F23" s="4"/>
      <c r="G23" s="4"/>
      <c r="H23" s="4">
        <v>300</v>
      </c>
      <c r="I23" s="4">
        <v>300</v>
      </c>
    </row>
    <row r="24" spans="1:10" x14ac:dyDescent="0.2">
      <c r="A24" s="5" t="s">
        <v>26</v>
      </c>
      <c r="C24" s="4">
        <v>-275</v>
      </c>
      <c r="D24" s="4">
        <v>-275</v>
      </c>
      <c r="E24" s="4">
        <v>-275</v>
      </c>
      <c r="F24" s="4">
        <v>-275</v>
      </c>
      <c r="G24" s="4">
        <v>-275</v>
      </c>
      <c r="H24" s="4">
        <v>-275</v>
      </c>
      <c r="I24" s="4">
        <v>-275</v>
      </c>
    </row>
    <row r="25" spans="1:10" x14ac:dyDescent="0.2">
      <c r="A25" s="5" t="s">
        <v>71</v>
      </c>
      <c r="C25" s="4">
        <v>-695</v>
      </c>
      <c r="D25" s="4">
        <v>-695</v>
      </c>
      <c r="E25" s="4">
        <v>-695</v>
      </c>
      <c r="F25" s="4">
        <v>-695</v>
      </c>
      <c r="G25" s="4">
        <v>-695</v>
      </c>
      <c r="H25" s="4">
        <v>-695</v>
      </c>
      <c r="I25" s="4">
        <v>-695</v>
      </c>
    </row>
    <row r="26" spans="1:10" x14ac:dyDescent="0.2">
      <c r="A26" s="5" t="s">
        <v>72</v>
      </c>
      <c r="C26" s="4">
        <v>-62</v>
      </c>
      <c r="D26" s="4">
        <v>-62</v>
      </c>
      <c r="E26" s="4">
        <v>-62</v>
      </c>
      <c r="F26" s="4">
        <v>-62</v>
      </c>
      <c r="G26" s="4">
        <v>-62</v>
      </c>
      <c r="H26" s="4">
        <v>-62</v>
      </c>
      <c r="I26" s="4">
        <v>-62</v>
      </c>
    </row>
    <row r="27" spans="1:10" x14ac:dyDescent="0.2">
      <c r="A27" s="5"/>
      <c r="C27" s="4"/>
      <c r="D27" s="4"/>
      <c r="E27" s="4"/>
      <c r="F27" s="4"/>
      <c r="G27" s="4"/>
      <c r="H27" s="4"/>
      <c r="I27" s="4"/>
    </row>
    <row r="28" spans="1:10" x14ac:dyDescent="0.2">
      <c r="A28" s="5"/>
      <c r="B28" t="s">
        <v>77</v>
      </c>
      <c r="C28" s="59">
        <f>SUM(C20:C26)</f>
        <v>-1007</v>
      </c>
      <c r="D28" s="59">
        <f t="shared" ref="D28:I28" si="2">SUM(D20:D26)</f>
        <v>-1007</v>
      </c>
      <c r="E28" s="59">
        <f t="shared" si="2"/>
        <v>-1007</v>
      </c>
      <c r="F28" s="59">
        <f t="shared" si="2"/>
        <v>-1007</v>
      </c>
      <c r="G28" s="59">
        <f t="shared" si="2"/>
        <v>-1007</v>
      </c>
      <c r="H28" s="59">
        <f t="shared" si="2"/>
        <v>-1107</v>
      </c>
      <c r="I28" s="59">
        <f t="shared" si="2"/>
        <v>-1107</v>
      </c>
    </row>
    <row r="29" spans="1:10" ht="13.5" thickBot="1" x14ac:dyDescent="0.25">
      <c r="A29" s="5"/>
      <c r="B29" s="2" t="s">
        <v>7</v>
      </c>
      <c r="C29" s="52">
        <v>25</v>
      </c>
      <c r="D29" s="52">
        <v>25</v>
      </c>
      <c r="E29" s="52">
        <v>25</v>
      </c>
      <c r="F29" s="52">
        <v>25</v>
      </c>
      <c r="G29" s="52">
        <v>25</v>
      </c>
      <c r="H29" s="52">
        <v>30</v>
      </c>
      <c r="I29" s="52">
        <v>30</v>
      </c>
    </row>
    <row r="30" spans="1:10" x14ac:dyDescent="0.2">
      <c r="A30" s="5"/>
      <c r="B30" t="s">
        <v>78</v>
      </c>
      <c r="C30" s="51">
        <f>C29*C28</f>
        <v>-25175</v>
      </c>
      <c r="D30" s="51">
        <f t="shared" ref="D30:I30" si="3">D29*D28</f>
        <v>-25175</v>
      </c>
      <c r="E30" s="51">
        <f t="shared" si="3"/>
        <v>-25175</v>
      </c>
      <c r="F30" s="51">
        <f t="shared" si="3"/>
        <v>-25175</v>
      </c>
      <c r="G30" s="51">
        <f t="shared" si="3"/>
        <v>-25175</v>
      </c>
      <c r="H30" s="51">
        <f t="shared" si="3"/>
        <v>-33210</v>
      </c>
      <c r="I30" s="51">
        <f t="shared" si="3"/>
        <v>-33210</v>
      </c>
      <c r="J30" s="51">
        <f>SUM(C30:I30)</f>
        <v>-192295</v>
      </c>
    </row>
    <row r="31" spans="1:10" ht="13.5" thickBot="1" x14ac:dyDescent="0.25"/>
    <row r="32" spans="1:10" ht="15.75" thickBot="1" x14ac:dyDescent="0.25">
      <c r="G32" s="54"/>
      <c r="H32" s="55" t="s">
        <v>79</v>
      </c>
      <c r="I32" s="56"/>
      <c r="J32" s="53">
        <f>J30+J16</f>
        <v>-535870</v>
      </c>
    </row>
  </sheetData>
  <phoneticPr fontId="0" type="noConversion"/>
  <pageMargins left="0.75" right="0.75" top="1" bottom="1" header="0.5" footer="0.5"/>
  <pageSetup scale="8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NEPOOL DEC 26 THRU JAN 2</vt:lpstr>
      <vt:lpstr>SUMMARY OF POSITIONS DEC 28-31</vt:lpstr>
      <vt:lpstr>PEAK + OFF PEAK BY REGION</vt:lpstr>
      <vt:lpstr>PEAK + OFF PEAK</vt:lpstr>
      <vt:lpstr>PEAK</vt:lpstr>
      <vt:lpstr>OFF-PEAK</vt:lpstr>
      <vt:lpstr>Nepool SummeryDec 27th-Jan2nd</vt:lpstr>
      <vt:lpstr>'NEPOOL DEC 26 THRU JAN 2'!Print_Area</vt:lpstr>
      <vt:lpstr>'OFF-PEAK'!Print_Area</vt:lpstr>
      <vt:lpstr>PEAK!Print_Area</vt:lpstr>
      <vt:lpstr>'PEAK + OFF PEAK'!Print_Area</vt:lpstr>
      <vt:lpstr>'PEAK + OFF PEAK BY REGION'!Print_Area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jmiller</dc:creator>
  <cp:lastModifiedBy>Jan Havlíček</cp:lastModifiedBy>
  <cp:lastPrinted>2001-12-26T20:51:52Z</cp:lastPrinted>
  <dcterms:created xsi:type="dcterms:W3CDTF">2001-12-21T15:36:55Z</dcterms:created>
  <dcterms:modified xsi:type="dcterms:W3CDTF">2023-09-13T20:54:07Z</dcterms:modified>
</cp:coreProperties>
</file>