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44303E-B985-47F7-AB6A-5E20D866AB60}" xr6:coauthVersionLast="47" xr6:coauthVersionMax="47" xr10:uidLastSave="{00000000-0000-0000-0000-000000000000}"/>
  <bookViews>
    <workbookView xWindow="-120" yWindow="-120" windowWidth="38640" windowHeight="15720"/>
  </bookViews>
  <sheets>
    <sheet name="DailySummary" sheetId="2900" r:id="rId1"/>
  </sheets>
  <definedNames>
    <definedName name="BeginDate">#REF!</definedName>
    <definedName name="EndDate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900" l="1"/>
  <c r="J36" i="2900"/>
  <c r="A54" i="2900"/>
  <c r="C55" i="2900"/>
  <c r="D55" i="2900"/>
  <c r="E55" i="2900"/>
  <c r="F55" i="2900"/>
  <c r="G55" i="2900"/>
  <c r="H55" i="2900"/>
  <c r="I55" i="2900"/>
  <c r="J55" i="2900"/>
  <c r="K55" i="2900"/>
  <c r="L55" i="2900"/>
  <c r="M55" i="2900"/>
  <c r="N55" i="2900"/>
  <c r="O55" i="2900"/>
  <c r="P55" i="2900"/>
  <c r="Q55" i="2900"/>
  <c r="R55" i="2900"/>
  <c r="S55" i="2900"/>
  <c r="T55" i="2900"/>
  <c r="U55" i="2900"/>
  <c r="V55" i="2900"/>
  <c r="W55" i="2900"/>
  <c r="X55" i="2900"/>
  <c r="Y55" i="2900"/>
  <c r="Z55" i="2900"/>
  <c r="C56" i="2900"/>
  <c r="D56" i="2900"/>
  <c r="E56" i="2900"/>
  <c r="F56" i="2900"/>
  <c r="G56" i="2900"/>
  <c r="H56" i="2900"/>
  <c r="I56" i="2900"/>
  <c r="J56" i="2900"/>
  <c r="K56" i="2900"/>
  <c r="L56" i="2900"/>
  <c r="M56" i="2900"/>
  <c r="N56" i="2900"/>
  <c r="O56" i="2900"/>
  <c r="P56" i="2900"/>
  <c r="Q56" i="2900"/>
  <c r="R56" i="2900"/>
  <c r="S56" i="2900"/>
  <c r="T56" i="2900"/>
  <c r="U56" i="2900"/>
  <c r="V56" i="2900"/>
  <c r="W56" i="2900"/>
  <c r="X56" i="2900"/>
  <c r="Y56" i="2900"/>
  <c r="Z56" i="2900"/>
  <c r="C61" i="2900"/>
  <c r="D61" i="2900"/>
  <c r="E61" i="2900"/>
  <c r="F61" i="2900"/>
  <c r="G61" i="2900"/>
  <c r="H61" i="2900"/>
  <c r="I61" i="2900"/>
  <c r="J61" i="2900"/>
  <c r="K61" i="2900"/>
  <c r="L61" i="2900"/>
  <c r="M61" i="2900"/>
  <c r="N61" i="2900"/>
  <c r="O61" i="2900"/>
  <c r="P61" i="2900"/>
  <c r="Q61" i="2900"/>
  <c r="R61" i="2900"/>
  <c r="S61" i="2900"/>
  <c r="T61" i="2900"/>
  <c r="U61" i="2900"/>
  <c r="V61" i="2900"/>
  <c r="W61" i="2900"/>
  <c r="X61" i="2900"/>
  <c r="Y61" i="2900"/>
  <c r="Z61" i="2900"/>
  <c r="C62" i="2900"/>
  <c r="D62" i="2900"/>
  <c r="E62" i="2900"/>
  <c r="F62" i="2900"/>
  <c r="G62" i="2900"/>
  <c r="H62" i="2900"/>
  <c r="I62" i="2900"/>
  <c r="J62" i="2900"/>
  <c r="K62" i="2900"/>
  <c r="L62" i="2900"/>
  <c r="M62" i="2900"/>
  <c r="N62" i="2900"/>
  <c r="O62" i="2900"/>
  <c r="P62" i="2900"/>
  <c r="Q62" i="2900"/>
  <c r="R62" i="2900"/>
  <c r="S62" i="2900"/>
  <c r="T62" i="2900"/>
  <c r="U62" i="2900"/>
  <c r="V62" i="2900"/>
  <c r="W62" i="2900"/>
  <c r="X62" i="2900"/>
  <c r="Y62" i="2900"/>
  <c r="Z62" i="2900"/>
</calcChain>
</file>

<file path=xl/sharedStrings.xml><?xml version="1.0" encoding="utf-8"?>
<sst xmlns="http://schemas.openxmlformats.org/spreadsheetml/2006/main" count="154" uniqueCount="41">
  <si>
    <t>Enron Forecast</t>
  </si>
  <si>
    <t>Actual Load</t>
  </si>
  <si>
    <t>Customer Forecast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</si>
  <si>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</si>
  <si>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</si>
  <si>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</si>
  <si>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</si>
  <si>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</si>
  <si>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</si>
  <si>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</si>
  <si>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</si>
  <si>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</si>
  <si>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</si>
  <si>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</si>
  <si>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</si>
  <si>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</si>
  <si>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</si>
  <si>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</si>
  <si>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</si>
  <si>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</si>
  <si>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</si>
  <si>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</si>
  <si>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</si>
  <si>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</si>
  <si>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</si>
  <si>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</si>
  <si>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</si>
  <si>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Enron Deviation from Customer</t>
  </si>
  <si>
    <t>Enron Deviation From Actual</t>
  </si>
  <si>
    <t>Date:</t>
  </si>
  <si>
    <t>RT</t>
  </si>
  <si>
    <t>DA</t>
  </si>
  <si>
    <t>Zone:</t>
  </si>
  <si>
    <t>A</t>
  </si>
  <si>
    <t>G</t>
  </si>
  <si>
    <t>J</t>
  </si>
  <si>
    <t>MAX</t>
  </si>
  <si>
    <t>AVG</t>
  </si>
  <si>
    <t>OFF PEAK</t>
  </si>
  <si>
    <t>PEAK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</si>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</sst>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8" fontId="2" fillId="0" borderId="0" xfId="0" applyNumberFormat="1" applyFont="1"/>
    <xf numFmtId="1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2" xfId="0" applyFont="1" applyBorder="1"/>
    <xf numFmtId="1" fontId="2" fillId="0" borderId="0" xfId="0" applyNumberFormat="1" applyFont="1" applyBorder="1"/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Border="1"/>
    <xf numFmtId="0" fontId="3" fillId="0" borderId="0" xfId="0" applyFont="1" applyBorder="1" applyAlignment="1">
      <alignment horizontal="right"/>
    </xf>
    <xf numFmtId="1" fontId="3" fillId="3" borderId="3" xfId="0" applyNumberFormat="1" applyFont="1" applyFill="1" applyBorder="1" applyAlignment="1">
      <alignment horizontal="right"/>
    </xf>
    <xf numFmtId="1" fontId="3" fillId="3" borderId="4" xfId="0" applyNumberFormat="1" applyFont="1" applyFill="1" applyBorder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1" fontId="2" fillId="0" borderId="6" xfId="0" applyNumberFormat="1" applyFont="1" applyBorder="1"/>
    <xf numFmtId="1" fontId="2" fillId="0" borderId="7" xfId="0" applyNumberFormat="1" applyFont="1" applyBorder="1"/>
    <xf numFmtId="0" fontId="2" fillId="2" borderId="8" xfId="0" applyFont="1" applyFill="1" applyBorder="1"/>
    <xf numFmtId="3" fontId="2" fillId="2" borderId="7" xfId="0" applyNumberFormat="1" applyFont="1" applyFill="1" applyBorder="1"/>
    <xf numFmtId="0" fontId="2" fillId="0" borderId="8" xfId="0" applyFont="1" applyBorder="1"/>
    <xf numFmtId="3" fontId="2" fillId="0" borderId="7" xfId="0" applyNumberFormat="1" applyFont="1" applyBorder="1"/>
    <xf numFmtId="0" fontId="2" fillId="0" borderId="9" xfId="0" applyFont="1" applyBorder="1"/>
    <xf numFmtId="2" fontId="2" fillId="2" borderId="8" xfId="0" applyNumberFormat="1" applyFont="1" applyFill="1" applyBorder="1"/>
    <xf numFmtId="2" fontId="2" fillId="2" borderId="7" xfId="0" applyNumberFormat="1" applyFont="1" applyFill="1" applyBorder="1"/>
    <xf numFmtId="2" fontId="2" fillId="0" borderId="10" xfId="0" applyNumberFormat="1" applyFont="1" applyBorder="1"/>
    <xf numFmtId="2" fontId="2" fillId="0" borderId="11" xfId="0" applyNumberFormat="1" applyFont="1" applyBorder="1" applyAlignment="1">
      <alignment horizontal="right"/>
    </xf>
    <xf numFmtId="2" fontId="2" fillId="0" borderId="12" xfId="0" applyNumberFormat="1" applyFont="1" applyBorder="1"/>
    <xf numFmtId="2" fontId="2" fillId="0" borderId="13" xfId="0" applyNumberFormat="1" applyFont="1" applyBorder="1"/>
    <xf numFmtId="0" fontId="2" fillId="2" borderId="0" xfId="0" applyFont="1" applyFill="1"/>
    <xf numFmtId="43" fontId="1" fillId="2" borderId="14" xfId="1" applyFont="1" applyFill="1" applyBorder="1" applyAlignment="1">
      <alignment horizontal="right"/>
    </xf>
    <xf numFmtId="43" fontId="1" fillId="2" borderId="15" xfId="1" applyFont="1" applyFill="1" applyBorder="1" applyAlignment="1">
      <alignment horizontal="right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4" fontId="0" fillId="3" borderId="0" xfId="0" applyNumberFormat="1" applyFill="1" applyBorder="1" applyAlignment="1">
      <alignment horizontal="center"/>
    </xf>
    <xf numFmtId="14" fontId="4" fillId="3" borderId="0" xfId="0" applyNumberFormat="1" applyFont="1" applyFill="1" applyAlignment="1">
      <alignment horizontal="center"/>
    </xf>
    <xf numFmtId="14" fontId="4" fillId="0" borderId="18" xfId="0" applyNumberFormat="1" applyFont="1" applyBorder="1" applyAlignment="1">
      <alignment horizontal="left"/>
    </xf>
    <xf numFmtId="43" fontId="1" fillId="4" borderId="19" xfId="1" applyFill="1" applyBorder="1"/>
    <xf numFmtId="43" fontId="1" fillId="4" borderId="20" xfId="1" applyFill="1" applyBorder="1"/>
    <xf numFmtId="43" fontId="1" fillId="4" borderId="14" xfId="1" applyFill="1" applyBorder="1"/>
    <xf numFmtId="43" fontId="1" fillId="4" borderId="15" xfId="1" applyFill="1" applyBorder="1"/>
    <xf numFmtId="0" fontId="4" fillId="2" borderId="21" xfId="0" applyFont="1" applyFill="1" applyBorder="1"/>
    <xf numFmtId="0" fontId="4" fillId="2" borderId="17" xfId="0" applyFont="1" applyFill="1" applyBorder="1" applyAlignment="1">
      <alignment horizontal="left"/>
    </xf>
    <xf numFmtId="0" fontId="4" fillId="2" borderId="17" xfId="0" applyFont="1" applyFill="1" applyBorder="1"/>
    <xf numFmtId="0" fontId="2" fillId="3" borderId="0" xfId="0" applyFont="1" applyFill="1" applyBorder="1"/>
    <xf numFmtId="0" fontId="2" fillId="2" borderId="22" xfId="0" applyFont="1" applyFill="1" applyBorder="1"/>
    <xf numFmtId="14" fontId="0" fillId="2" borderId="23" xfId="0" applyNumberFormat="1" applyFill="1" applyBorder="1" applyAlignment="1">
      <alignment horizontal="center"/>
    </xf>
    <xf numFmtId="0" fontId="2" fillId="2" borderId="23" xfId="0" applyFont="1" applyFill="1" applyBorder="1"/>
    <xf numFmtId="0" fontId="0" fillId="3" borderId="24" xfId="0" applyFill="1" applyBorder="1" applyAlignment="1">
      <alignment horizontal="center"/>
    </xf>
    <xf numFmtId="14" fontId="0" fillId="3" borderId="25" xfId="0" applyNumberFormat="1" applyFill="1" applyBorder="1" applyAlignment="1">
      <alignment horizontal="center"/>
    </xf>
    <xf numFmtId="14" fontId="3" fillId="3" borderId="26" xfId="0" applyNumberFormat="1" applyFont="1" applyFill="1" applyBorder="1" applyAlignment="1">
      <alignment horizontal="right"/>
    </xf>
    <xf numFmtId="3" fontId="2" fillId="3" borderId="0" xfId="0" applyNumberFormat="1" applyFont="1" applyFill="1"/>
    <xf numFmtId="3" fontId="2" fillId="0" borderId="0" xfId="0" applyNumberFormat="1" applyFont="1"/>
    <xf numFmtId="3" fontId="1" fillId="4" borderId="19" xfId="1" applyNumberFormat="1" applyFill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0" fillId="2" borderId="22" xfId="0" applyNumberForma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5" fillId="2" borderId="0" xfId="0" applyFont="1" applyFill="1" applyAlignment="1"/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CCFF33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312733773495268"/>
          <c:y val="2.75983059018997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8714647111901"/>
          <c:y val="0.13474466999162821"/>
          <c:w val="0.64088146964579451"/>
          <c:h val="0.75327140814596971"/>
        </c:manualLayout>
      </c:layout>
      <c:lineChart>
        <c:grouping val="standard"/>
        <c:varyColors val="0"/>
        <c:ser>
          <c:idx val="0"/>
          <c:order val="0"/>
          <c:tx>
            <c:v>ENE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DailySummary!$C$57:$Z$57</c:f>
              <c:numCache>
                <c:formatCode>#,##0</c:formatCode>
                <c:ptCount val="24"/>
                <c:pt idx="0">
                  <c:v>14202.913813761585</c:v>
                </c:pt>
                <c:pt idx="1">
                  <c:v>13555.712724664583</c:v>
                </c:pt>
                <c:pt idx="2">
                  <c:v>13172.951049336441</c:v>
                </c:pt>
                <c:pt idx="3">
                  <c:v>13016.187097295406</c:v>
                </c:pt>
                <c:pt idx="4">
                  <c:v>13157.340274790933</c:v>
                </c:pt>
                <c:pt idx="5">
                  <c:v>14066.137207300781</c:v>
                </c:pt>
                <c:pt idx="6">
                  <c:v>16164.892702978148</c:v>
                </c:pt>
                <c:pt idx="7">
                  <c:v>17777.086206009339</c:v>
                </c:pt>
                <c:pt idx="8">
                  <c:v>18505.628488673377</c:v>
                </c:pt>
                <c:pt idx="9">
                  <c:v>18979.94961165118</c:v>
                </c:pt>
                <c:pt idx="10">
                  <c:v>19181.423584579581</c:v>
                </c:pt>
                <c:pt idx="11">
                  <c:v>19184.155299791568</c:v>
                </c:pt>
                <c:pt idx="12">
                  <c:v>19018.096264834196</c:v>
                </c:pt>
                <c:pt idx="13">
                  <c:v>18960.472790985568</c:v>
                </c:pt>
                <c:pt idx="14">
                  <c:v>18776.81481156269</c:v>
                </c:pt>
                <c:pt idx="15">
                  <c:v>18599.489542706426</c:v>
                </c:pt>
                <c:pt idx="16">
                  <c:v>18532.236293567032</c:v>
                </c:pt>
                <c:pt idx="17">
                  <c:v>18439.1846508366</c:v>
                </c:pt>
                <c:pt idx="18">
                  <c:v>19021.615351090848</c:v>
                </c:pt>
                <c:pt idx="19">
                  <c:v>19011.214726006096</c:v>
                </c:pt>
                <c:pt idx="20">
                  <c:v>18468.98437490964</c:v>
                </c:pt>
                <c:pt idx="21">
                  <c:v>17692.228343797487</c:v>
                </c:pt>
                <c:pt idx="22">
                  <c:v>16450.992991375748</c:v>
                </c:pt>
                <c:pt idx="23">
                  <c:v>15046.794244699147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9-425F-8157-F8A2CE0ABB67}"/>
            </c:ext>
          </c:extLst>
        </c:ser>
        <c:ser>
          <c:idx val="1"/>
          <c:order val="1"/>
          <c:tx>
            <c:v>CLF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DailySummary!$C$58:$Z$58</c:f>
              <c:numCache>
                <c:formatCode>#,##0</c:formatCode>
                <c:ptCount val="24"/>
                <c:pt idx="0">
                  <c:v>13959</c:v>
                </c:pt>
                <c:pt idx="1">
                  <c:v>13356</c:v>
                </c:pt>
                <c:pt idx="2">
                  <c:v>13001</c:v>
                </c:pt>
                <c:pt idx="3">
                  <c:v>12855</c:v>
                </c:pt>
                <c:pt idx="4">
                  <c:v>12976</c:v>
                </c:pt>
                <c:pt idx="5">
                  <c:v>13885</c:v>
                </c:pt>
                <c:pt idx="6">
                  <c:v>16051</c:v>
                </c:pt>
                <c:pt idx="7">
                  <c:v>17962</c:v>
                </c:pt>
                <c:pt idx="8">
                  <c:v>18876</c:v>
                </c:pt>
                <c:pt idx="9">
                  <c:v>19611</c:v>
                </c:pt>
                <c:pt idx="10">
                  <c:v>19810</c:v>
                </c:pt>
                <c:pt idx="11">
                  <c:v>19922</c:v>
                </c:pt>
                <c:pt idx="12">
                  <c:v>19701</c:v>
                </c:pt>
                <c:pt idx="13">
                  <c:v>19759</c:v>
                </c:pt>
                <c:pt idx="14">
                  <c:v>19407</c:v>
                </c:pt>
                <c:pt idx="15">
                  <c:v>19277</c:v>
                </c:pt>
                <c:pt idx="16">
                  <c:v>19417</c:v>
                </c:pt>
                <c:pt idx="17">
                  <c:v>19282</c:v>
                </c:pt>
                <c:pt idx="18">
                  <c:v>19446</c:v>
                </c:pt>
                <c:pt idx="19">
                  <c:v>19618</c:v>
                </c:pt>
                <c:pt idx="20">
                  <c:v>18939</c:v>
                </c:pt>
                <c:pt idx="21">
                  <c:v>18026</c:v>
                </c:pt>
                <c:pt idx="22">
                  <c:v>16939</c:v>
                </c:pt>
                <c:pt idx="23">
                  <c:v>15074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9-425F-8157-F8A2CE0ABB67}"/>
            </c:ext>
          </c:extLst>
        </c:ser>
        <c:ser>
          <c:idx val="2"/>
          <c:order val="2"/>
          <c:tx>
            <c:v>Actual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DailySummary!$C$59:$Z$59</c:f>
              <c:numCache>
                <c:formatCode>#,##0</c:formatCode>
                <c:ptCount val="24"/>
                <c:pt idx="0">
                  <c:v>13938</c:v>
                </c:pt>
                <c:pt idx="1">
                  <c:v>13306</c:v>
                </c:pt>
                <c:pt idx="2">
                  <c:v>12934</c:v>
                </c:pt>
                <c:pt idx="3">
                  <c:v>12822</c:v>
                </c:pt>
                <c:pt idx="4">
                  <c:v>12973</c:v>
                </c:pt>
                <c:pt idx="5">
                  <c:v>13869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9-425F-8157-F8A2CE0AB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77952"/>
        <c:axId val="1"/>
      </c:lineChart>
      <c:catAx>
        <c:axId val="7961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1779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83384008048677"/>
          <c:y val="0.46105405153761936"/>
          <c:w val="0.16344628084926302"/>
          <c:h val="0.108769793848663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0</xdr:rowOff>
    </xdr:from>
    <xdr:to>
      <xdr:col>7</xdr:col>
      <xdr:colOff>409575</xdr:colOff>
      <xdr:row>47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12CB15DD-2CD7-4E8C-2394-EFFCF60A1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</xdr:row>
          <xdr:rowOff>28575</xdr:rowOff>
        </xdr:from>
        <xdr:to>
          <xdr:col>6</xdr:col>
          <xdr:colOff>400050</xdr:colOff>
          <xdr:row>4</xdr:row>
          <xdr:rowOff>85725</xdr:rowOff>
        </xdr:to>
        <xdr:sp macro="" textlink="">
          <xdr:nvSpPr>
            <xdr:cNvPr id="2057" name="cmdRefresh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73258410-EE9B-F74C-57A5-30926FD2C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69"/>
  <sheetViews>
    <sheetView tabSelected="1" zoomScale="75" workbookViewId="0">
      <selection activeCell="B3" sqref="B3"/>
    </sheetView>
  </sheetViews>
  <sheetFormatPr defaultRowHeight="11.25" x14ac:dyDescent="0.2"/>
  <cols>
    <col min="1" max="1" width="9.7109375" style="1" bestFit="1" customWidth="1"/>
    <col min="2" max="2" width="14.28515625" style="1" customWidth="1"/>
    <col min="3" max="8" width="7.28515625" style="1" customWidth="1"/>
    <col min="9" max="9" width="7.85546875" style="1" customWidth="1"/>
    <col min="10" max="10" width="12" style="1" customWidth="1"/>
    <col min="11" max="11" width="7.28515625" style="1" customWidth="1"/>
    <col min="12" max="12" width="8.85546875" style="1" customWidth="1"/>
    <col min="13" max="15" width="7.28515625" style="1" customWidth="1"/>
    <col min="16" max="16" width="9" style="1" customWidth="1"/>
    <col min="17" max="19" width="7.28515625" style="1" customWidth="1"/>
    <col min="20" max="20" width="8.5703125" style="1" customWidth="1"/>
    <col min="21" max="26" width="7.28515625" style="1" customWidth="1"/>
    <col min="27" max="16384" width="9.140625" style="1"/>
  </cols>
  <sheetData>
    <row r="1" spans="1:26" ht="12" thickBot="1" x14ac:dyDescent="0.25"/>
    <row r="2" spans="1:26" ht="14.25" thickTop="1" thickBot="1" x14ac:dyDescent="0.25">
      <c r="A2" s="15" t="s">
        <v>29</v>
      </c>
      <c r="B2" s="41">
        <v>37183</v>
      </c>
    </row>
    <row r="3" spans="1:26" ht="12" thickTop="1" x14ac:dyDescent="0.2">
      <c r="B3" s="2"/>
    </row>
    <row r="4" spans="1:26" x14ac:dyDescent="0.2">
      <c r="B4" s="2"/>
    </row>
    <row r="5" spans="1:26" x14ac:dyDescent="0.2">
      <c r="B5" s="2"/>
    </row>
    <row r="6" spans="1:26" x14ac:dyDescent="0.2">
      <c r="B6" s="2"/>
      <c r="J6" s="60" t="s">
        <v>39</v>
      </c>
      <c r="K6" s="6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">
      <c r="B7" s="2"/>
      <c r="J7" s="61"/>
      <c r="K7" s="6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2">
      <c r="B8" s="2"/>
      <c r="J8" s="38"/>
      <c r="K8" s="38"/>
      <c r="L8" s="38"/>
      <c r="M8" s="38"/>
      <c r="N8" s="38"/>
      <c r="O8" s="38"/>
      <c r="P8" s="49"/>
      <c r="Q8" s="38"/>
      <c r="R8" s="49"/>
      <c r="S8" s="38"/>
      <c r="T8" s="49"/>
      <c r="U8" s="38"/>
      <c r="V8" s="49"/>
      <c r="W8" s="49"/>
      <c r="X8" s="38"/>
      <c r="Y8" s="38"/>
      <c r="Z8" s="38"/>
    </row>
    <row r="9" spans="1:26" ht="12.75" x14ac:dyDescent="0.2">
      <c r="J9" s="38"/>
      <c r="K9" s="46" t="s">
        <v>32</v>
      </c>
      <c r="L9" s="62"/>
      <c r="M9" s="63"/>
      <c r="N9" s="39"/>
      <c r="O9" s="46" t="s">
        <v>32</v>
      </c>
      <c r="P9" s="50"/>
      <c r="Q9" s="51"/>
      <c r="R9" s="53"/>
      <c r="S9" s="46" t="s">
        <v>32</v>
      </c>
      <c r="T9" s="50"/>
      <c r="U9" s="52"/>
      <c r="V9" s="54"/>
      <c r="W9" s="64" t="s">
        <v>40</v>
      </c>
      <c r="X9" s="65"/>
      <c r="Y9" s="66"/>
      <c r="Z9" s="38"/>
    </row>
    <row r="10" spans="1:26" ht="12.75" x14ac:dyDescent="0.2">
      <c r="J10" s="38"/>
      <c r="K10" s="47" t="s">
        <v>33</v>
      </c>
      <c r="L10" s="33" t="s">
        <v>30</v>
      </c>
      <c r="M10" s="34" t="s">
        <v>31</v>
      </c>
      <c r="N10" s="38"/>
      <c r="O10" s="48" t="s">
        <v>34</v>
      </c>
      <c r="P10" s="33" t="s">
        <v>30</v>
      </c>
      <c r="Q10" s="34" t="s">
        <v>31</v>
      </c>
      <c r="R10" s="38"/>
      <c r="S10" s="48" t="s">
        <v>35</v>
      </c>
      <c r="T10" s="33" t="s">
        <v>30</v>
      </c>
      <c r="U10" s="34" t="s">
        <v>31</v>
      </c>
      <c r="V10" s="38"/>
      <c r="W10" s="67"/>
      <c r="X10" s="68"/>
      <c r="Y10" s="69"/>
      <c r="Z10" s="38"/>
    </row>
    <row r="11" spans="1:26" x14ac:dyDescent="0.2"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x14ac:dyDescent="0.2">
      <c r="J12" s="40">
        <f>B2</f>
        <v>37183</v>
      </c>
      <c r="K12" s="35" t="s">
        <v>36</v>
      </c>
      <c r="L12" s="42"/>
      <c r="M12" s="43">
        <v>34.840000000000003</v>
      </c>
      <c r="N12" s="38"/>
      <c r="O12" s="35" t="s">
        <v>36</v>
      </c>
      <c r="P12" s="42"/>
      <c r="Q12" s="43">
        <v>38.630000000000003</v>
      </c>
      <c r="R12" s="38"/>
      <c r="S12" s="35" t="s">
        <v>36</v>
      </c>
      <c r="T12" s="42"/>
      <c r="U12" s="43">
        <v>38.94</v>
      </c>
      <c r="V12" s="38"/>
      <c r="W12" s="35" t="s">
        <v>36</v>
      </c>
      <c r="X12" s="58"/>
      <c r="Y12" s="59"/>
      <c r="Z12" s="38"/>
    </row>
    <row r="13" spans="1:26" ht="12.75" x14ac:dyDescent="0.2">
      <c r="J13" s="37"/>
      <c r="K13" s="36" t="s">
        <v>37</v>
      </c>
      <c r="L13" s="44"/>
      <c r="M13" s="45">
        <v>28.71</v>
      </c>
      <c r="N13" s="38"/>
      <c r="O13" s="36" t="s">
        <v>37</v>
      </c>
      <c r="P13" s="44"/>
      <c r="Q13" s="45">
        <v>33.76</v>
      </c>
      <c r="R13" s="38"/>
      <c r="S13" s="36" t="s">
        <v>37</v>
      </c>
      <c r="T13" s="44"/>
      <c r="U13" s="45">
        <v>35.57</v>
      </c>
      <c r="V13" s="38"/>
      <c r="W13" s="36" t="s">
        <v>37</v>
      </c>
      <c r="X13" s="58"/>
      <c r="Y13" s="59"/>
      <c r="Z13" s="38"/>
    </row>
    <row r="14" spans="1:26" x14ac:dyDescent="0.2"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56"/>
      <c r="Y14" s="56"/>
      <c r="Z14" s="38"/>
    </row>
    <row r="15" spans="1:26" ht="12.75" x14ac:dyDescent="0.2">
      <c r="J15" s="40">
        <v>37182</v>
      </c>
      <c r="K15" s="35" t="s">
        <v>36</v>
      </c>
      <c r="L15" s="42">
        <v>49.07</v>
      </c>
      <c r="M15" s="43">
        <v>33.770000000000003</v>
      </c>
      <c r="N15" s="38"/>
      <c r="O15" s="35" t="s">
        <v>36</v>
      </c>
      <c r="P15" s="42">
        <v>56.8</v>
      </c>
      <c r="Q15" s="43">
        <v>37.770000000000003</v>
      </c>
      <c r="R15" s="38"/>
      <c r="S15" s="35" t="s">
        <v>36</v>
      </c>
      <c r="T15" s="42">
        <v>58.37</v>
      </c>
      <c r="U15" s="43">
        <v>38.08</v>
      </c>
      <c r="V15" s="38"/>
      <c r="W15" s="35" t="s">
        <v>36</v>
      </c>
      <c r="X15" s="58">
        <v>18773</v>
      </c>
      <c r="Y15" s="59"/>
      <c r="Z15" s="38"/>
    </row>
    <row r="16" spans="1:26" ht="12.75" x14ac:dyDescent="0.2">
      <c r="J16" s="37"/>
      <c r="K16" s="36" t="s">
        <v>37</v>
      </c>
      <c r="L16" s="44">
        <v>29.45</v>
      </c>
      <c r="M16" s="45">
        <v>28.53</v>
      </c>
      <c r="N16" s="38"/>
      <c r="O16" s="36" t="s">
        <v>37</v>
      </c>
      <c r="P16" s="44">
        <v>33.43</v>
      </c>
      <c r="Q16" s="45">
        <v>33.85</v>
      </c>
      <c r="R16" s="38"/>
      <c r="S16" s="36" t="s">
        <v>37</v>
      </c>
      <c r="T16" s="44">
        <v>34.32</v>
      </c>
      <c r="U16" s="45">
        <v>34.729999999999997</v>
      </c>
      <c r="V16" s="38"/>
      <c r="W16" s="36" t="s">
        <v>37</v>
      </c>
      <c r="X16" s="58">
        <v>18310.333333333332</v>
      </c>
      <c r="Y16" s="59"/>
      <c r="Z16" s="38"/>
    </row>
    <row r="17" spans="10:26" x14ac:dyDescent="0.2"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56"/>
      <c r="Y17" s="56"/>
      <c r="Z17" s="38"/>
    </row>
    <row r="18" spans="10:26" ht="12.75" x14ac:dyDescent="0.2">
      <c r="J18" s="40">
        <v>37181</v>
      </c>
      <c r="K18" s="35" t="s">
        <v>36</v>
      </c>
      <c r="L18" s="42">
        <v>47.16</v>
      </c>
      <c r="M18" s="43">
        <v>31.16</v>
      </c>
      <c r="N18" s="38"/>
      <c r="O18" s="35" t="s">
        <v>36</v>
      </c>
      <c r="P18" s="42">
        <v>52.51</v>
      </c>
      <c r="Q18" s="43">
        <v>35.31</v>
      </c>
      <c r="R18" s="38"/>
      <c r="S18" s="35" t="s">
        <v>36</v>
      </c>
      <c r="T18" s="42">
        <v>51.6</v>
      </c>
      <c r="U18" s="43">
        <v>35.630000000000003</v>
      </c>
      <c r="V18" s="38"/>
      <c r="W18" s="35" t="s">
        <v>36</v>
      </c>
      <c r="X18" s="58"/>
      <c r="Y18" s="59"/>
      <c r="Z18" s="38"/>
    </row>
    <row r="19" spans="10:26" ht="12.75" x14ac:dyDescent="0.2">
      <c r="J19" s="37"/>
      <c r="K19" s="36" t="s">
        <v>37</v>
      </c>
      <c r="L19" s="44">
        <v>30.85</v>
      </c>
      <c r="M19" s="45">
        <v>28.15</v>
      </c>
      <c r="N19" s="38"/>
      <c r="O19" s="36" t="s">
        <v>37</v>
      </c>
      <c r="P19" s="44">
        <v>35.020000000000003</v>
      </c>
      <c r="Q19" s="45">
        <v>33.35</v>
      </c>
      <c r="R19" s="38"/>
      <c r="S19" s="36" t="s">
        <v>37</v>
      </c>
      <c r="T19" s="44">
        <v>35.75</v>
      </c>
      <c r="U19" s="45">
        <v>33.71</v>
      </c>
      <c r="V19" s="38"/>
      <c r="W19" s="36" t="s">
        <v>37</v>
      </c>
      <c r="X19" s="58">
        <v>36296.666666666664</v>
      </c>
      <c r="Y19" s="59"/>
      <c r="Z19" s="38"/>
    </row>
    <row r="20" spans="10:26" x14ac:dyDescent="0.2"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56"/>
      <c r="Y20" s="56"/>
      <c r="Z20" s="38"/>
    </row>
    <row r="21" spans="10:26" ht="12.75" x14ac:dyDescent="0.2">
      <c r="J21" s="40">
        <v>37180</v>
      </c>
      <c r="K21" s="35" t="s">
        <v>36</v>
      </c>
      <c r="L21" s="42">
        <v>43.71</v>
      </c>
      <c r="M21" s="43">
        <v>29.06</v>
      </c>
      <c r="N21" s="38"/>
      <c r="O21" s="35" t="s">
        <v>36</v>
      </c>
      <c r="P21" s="42">
        <v>49.48</v>
      </c>
      <c r="Q21" s="43">
        <v>36.64</v>
      </c>
      <c r="R21" s="38"/>
      <c r="S21" s="35" t="s">
        <v>36</v>
      </c>
      <c r="T21" s="42">
        <v>51</v>
      </c>
      <c r="U21" s="43">
        <v>37.450000000000003</v>
      </c>
      <c r="V21" s="38"/>
      <c r="W21" s="35" t="s">
        <v>36</v>
      </c>
      <c r="X21" s="58">
        <v>18732</v>
      </c>
      <c r="Y21" s="59"/>
      <c r="Z21" s="38"/>
    </row>
    <row r="22" spans="10:26" ht="12.75" x14ac:dyDescent="0.2">
      <c r="J22" s="37"/>
      <c r="K22" s="36" t="s">
        <v>37</v>
      </c>
      <c r="L22" s="44">
        <v>31.02</v>
      </c>
      <c r="M22" s="45">
        <v>27.48</v>
      </c>
      <c r="N22" s="38"/>
      <c r="O22" s="36" t="s">
        <v>37</v>
      </c>
      <c r="P22" s="44">
        <v>34.99</v>
      </c>
      <c r="Q22" s="45">
        <v>32.869999999999997</v>
      </c>
      <c r="R22" s="38"/>
      <c r="S22" s="36" t="s">
        <v>37</v>
      </c>
      <c r="T22" s="44">
        <v>35.92</v>
      </c>
      <c r="U22" s="45">
        <v>33.270000000000003</v>
      </c>
      <c r="V22" s="38"/>
      <c r="W22" s="36" t="s">
        <v>37</v>
      </c>
      <c r="X22" s="58">
        <v>18078</v>
      </c>
      <c r="Y22" s="59"/>
      <c r="Z22" s="38"/>
    </row>
    <row r="23" spans="10:26" x14ac:dyDescent="0.2"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56"/>
      <c r="Y23" s="56"/>
      <c r="Z23" s="38"/>
    </row>
    <row r="24" spans="10:26" ht="12.75" x14ac:dyDescent="0.2">
      <c r="J24" s="40">
        <v>37179</v>
      </c>
      <c r="K24" s="35" t="s">
        <v>36</v>
      </c>
      <c r="L24" s="42">
        <v>29.25</v>
      </c>
      <c r="M24" s="43">
        <v>28.81</v>
      </c>
      <c r="N24" s="38"/>
      <c r="O24" s="35" t="s">
        <v>36</v>
      </c>
      <c r="P24" s="42">
        <v>33.71</v>
      </c>
      <c r="Q24" s="43">
        <v>33.21</v>
      </c>
      <c r="R24" s="38"/>
      <c r="S24" s="35" t="s">
        <v>36</v>
      </c>
      <c r="T24" s="42">
        <v>34.520000000000003</v>
      </c>
      <c r="U24" s="43">
        <v>36.61</v>
      </c>
      <c r="V24" s="38"/>
      <c r="W24" s="35" t="s">
        <v>36</v>
      </c>
      <c r="X24" s="58">
        <v>18846</v>
      </c>
      <c r="Y24" s="59"/>
      <c r="Z24" s="38"/>
    </row>
    <row r="25" spans="10:26" ht="12.75" x14ac:dyDescent="0.2">
      <c r="J25" s="37"/>
      <c r="K25" s="36" t="s">
        <v>37</v>
      </c>
      <c r="L25" s="44">
        <v>26.92</v>
      </c>
      <c r="M25" s="45">
        <v>27.41</v>
      </c>
      <c r="N25" s="38"/>
      <c r="O25" s="36" t="s">
        <v>37</v>
      </c>
      <c r="P25" s="44">
        <v>30.65</v>
      </c>
      <c r="Q25" s="45">
        <v>32</v>
      </c>
      <c r="R25" s="38"/>
      <c r="S25" s="36" t="s">
        <v>37</v>
      </c>
      <c r="T25" s="44">
        <v>31.35</v>
      </c>
      <c r="U25" s="45">
        <v>32.99</v>
      </c>
      <c r="V25" s="38"/>
      <c r="W25" s="36" t="s">
        <v>37</v>
      </c>
      <c r="X25" s="58">
        <v>18138</v>
      </c>
      <c r="Y25" s="59"/>
      <c r="Z25" s="38"/>
    </row>
    <row r="26" spans="10:26" x14ac:dyDescent="0.2">
      <c r="J26" s="3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56"/>
      <c r="Y26" s="56"/>
      <c r="Z26" s="38"/>
    </row>
    <row r="27" spans="10:26" ht="12.75" x14ac:dyDescent="0.2">
      <c r="J27" s="40">
        <v>37178</v>
      </c>
      <c r="K27" s="35" t="s">
        <v>36</v>
      </c>
      <c r="L27" s="42">
        <v>25.05</v>
      </c>
      <c r="M27" s="43">
        <v>27.42</v>
      </c>
      <c r="N27" s="38"/>
      <c r="O27" s="35" t="s">
        <v>36</v>
      </c>
      <c r="P27" s="42">
        <v>28.39</v>
      </c>
      <c r="Q27" s="43">
        <v>32.549999999999997</v>
      </c>
      <c r="R27" s="38"/>
      <c r="S27" s="35" t="s">
        <v>36</v>
      </c>
      <c r="T27" s="42">
        <v>29.11</v>
      </c>
      <c r="U27" s="43">
        <v>32.9</v>
      </c>
      <c r="V27" s="38"/>
      <c r="W27" s="35" t="s">
        <v>36</v>
      </c>
      <c r="X27" s="58">
        <v>14911</v>
      </c>
      <c r="Y27" s="59"/>
      <c r="Z27" s="38"/>
    </row>
    <row r="28" spans="10:26" ht="12.75" x14ac:dyDescent="0.2">
      <c r="J28" s="38"/>
      <c r="K28" s="36" t="s">
        <v>37</v>
      </c>
      <c r="L28" s="44">
        <v>21.48</v>
      </c>
      <c r="M28" s="45">
        <v>24.52</v>
      </c>
      <c r="N28" s="38"/>
      <c r="O28" s="36" t="s">
        <v>37</v>
      </c>
      <c r="P28" s="44">
        <v>23.95</v>
      </c>
      <c r="Q28" s="45">
        <v>29.21</v>
      </c>
      <c r="R28" s="38"/>
      <c r="S28" s="36" t="s">
        <v>37</v>
      </c>
      <c r="T28" s="44">
        <v>24.65</v>
      </c>
      <c r="U28" s="45">
        <v>29.49</v>
      </c>
      <c r="V28" s="38"/>
      <c r="W28" s="36" t="s">
        <v>37</v>
      </c>
      <c r="X28" s="58">
        <v>13929</v>
      </c>
      <c r="Y28" s="59"/>
      <c r="Z28" s="38"/>
    </row>
    <row r="29" spans="10:26" x14ac:dyDescent="0.2"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0:26" x14ac:dyDescent="0.2">
      <c r="J30" s="70" t="s">
        <v>38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32"/>
      <c r="Z30" s="32"/>
    </row>
    <row r="31" spans="10:26" x14ac:dyDescent="0.2"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32"/>
      <c r="Z31" s="32"/>
    </row>
    <row r="32" spans="10:26" x14ac:dyDescent="0.2">
      <c r="J32" s="38"/>
      <c r="K32" s="38"/>
      <c r="L32" s="38"/>
      <c r="M32" s="38"/>
      <c r="N32" s="38"/>
      <c r="O32" s="38"/>
      <c r="P32" s="49"/>
      <c r="Q32" s="38"/>
      <c r="R32" s="49"/>
      <c r="S32" s="38"/>
      <c r="T32" s="49"/>
      <c r="U32" s="38"/>
      <c r="V32" s="49"/>
      <c r="W32" s="49"/>
      <c r="X32" s="38"/>
      <c r="Y32" s="38"/>
      <c r="Z32" s="38"/>
    </row>
    <row r="33" spans="10:26" ht="12.75" x14ac:dyDescent="0.2">
      <c r="J33" s="38"/>
      <c r="K33" s="46" t="s">
        <v>32</v>
      </c>
      <c r="L33" s="62"/>
      <c r="M33" s="63"/>
      <c r="N33" s="39"/>
      <c r="O33" s="46" t="s">
        <v>32</v>
      </c>
      <c r="P33" s="50"/>
      <c r="Q33" s="51"/>
      <c r="R33" s="53"/>
      <c r="S33" s="46" t="s">
        <v>32</v>
      </c>
      <c r="T33" s="50"/>
      <c r="U33" s="52"/>
      <c r="V33" s="54"/>
      <c r="W33" s="64" t="s">
        <v>40</v>
      </c>
      <c r="X33" s="65"/>
      <c r="Y33" s="66"/>
      <c r="Z33" s="38"/>
    </row>
    <row r="34" spans="10:26" ht="12.75" x14ac:dyDescent="0.2">
      <c r="J34" s="38"/>
      <c r="K34" s="47" t="s">
        <v>33</v>
      </c>
      <c r="L34" s="33" t="s">
        <v>30</v>
      </c>
      <c r="M34" s="34" t="s">
        <v>31</v>
      </c>
      <c r="N34" s="38"/>
      <c r="O34" s="48" t="s">
        <v>34</v>
      </c>
      <c r="P34" s="33" t="s">
        <v>30</v>
      </c>
      <c r="Q34" s="34" t="s">
        <v>31</v>
      </c>
      <c r="R34" s="38"/>
      <c r="S34" s="48" t="s">
        <v>35</v>
      </c>
      <c r="T34" s="33" t="s">
        <v>30</v>
      </c>
      <c r="U34" s="34" t="s">
        <v>31</v>
      </c>
      <c r="V34" s="38"/>
      <c r="W34" s="67"/>
      <c r="X34" s="68"/>
      <c r="Y34" s="69"/>
      <c r="Z34" s="38"/>
    </row>
    <row r="35" spans="10:26" x14ac:dyDescent="0.2"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0:26" ht="12.75" x14ac:dyDescent="0.2">
      <c r="J36" s="40">
        <f>J12</f>
        <v>37183</v>
      </c>
      <c r="K36" s="35" t="s">
        <v>36</v>
      </c>
      <c r="L36" s="42">
        <v>57.75</v>
      </c>
      <c r="M36" s="43">
        <v>32.119999999999997</v>
      </c>
      <c r="N36" s="38"/>
      <c r="O36" s="35" t="s">
        <v>36</v>
      </c>
      <c r="P36" s="42">
        <v>63.8</v>
      </c>
      <c r="Q36" s="43">
        <v>35.14</v>
      </c>
      <c r="R36" s="38"/>
      <c r="S36" s="35" t="s">
        <v>36</v>
      </c>
      <c r="T36" s="42">
        <v>65.47</v>
      </c>
      <c r="U36" s="43">
        <v>35.369999999999997</v>
      </c>
      <c r="V36" s="38"/>
      <c r="W36" s="35" t="s">
        <v>36</v>
      </c>
      <c r="X36" s="58">
        <v>13938</v>
      </c>
      <c r="Y36" s="59"/>
      <c r="Z36" s="38"/>
    </row>
    <row r="37" spans="10:26" ht="12.75" x14ac:dyDescent="0.2">
      <c r="J37" s="37"/>
      <c r="K37" s="36" t="s">
        <v>37</v>
      </c>
      <c r="L37" s="44">
        <v>25.27</v>
      </c>
      <c r="M37" s="45">
        <v>23.34</v>
      </c>
      <c r="N37" s="38"/>
      <c r="O37" s="36" t="s">
        <v>37</v>
      </c>
      <c r="P37" s="44">
        <v>27.38</v>
      </c>
      <c r="Q37" s="45">
        <v>25.29</v>
      </c>
      <c r="R37" s="38"/>
      <c r="S37" s="36" t="s">
        <v>37</v>
      </c>
      <c r="T37" s="44">
        <v>28.03</v>
      </c>
      <c r="U37" s="45">
        <v>25.5</v>
      </c>
      <c r="V37" s="38"/>
      <c r="W37" s="36" t="s">
        <v>37</v>
      </c>
      <c r="X37" s="58">
        <v>9980.25</v>
      </c>
      <c r="Y37" s="59"/>
      <c r="Z37" s="38"/>
    </row>
    <row r="38" spans="10:26" x14ac:dyDescent="0.2"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56"/>
      <c r="Y38" s="56"/>
      <c r="Z38" s="38"/>
    </row>
    <row r="39" spans="10:26" ht="12.75" x14ac:dyDescent="0.2">
      <c r="J39" s="40">
        <v>37182</v>
      </c>
      <c r="K39" s="35" t="s">
        <v>36</v>
      </c>
      <c r="L39" s="42">
        <v>33.979999999999997</v>
      </c>
      <c r="M39" s="43">
        <v>31.72</v>
      </c>
      <c r="N39" s="38"/>
      <c r="O39" s="35" t="s">
        <v>36</v>
      </c>
      <c r="P39" s="42">
        <v>37.94</v>
      </c>
      <c r="Q39" s="43">
        <v>34.229999999999997</v>
      </c>
      <c r="R39" s="38"/>
      <c r="S39" s="35" t="s">
        <v>36</v>
      </c>
      <c r="T39" s="42">
        <v>38.799999999999997</v>
      </c>
      <c r="U39" s="43">
        <v>34.43</v>
      </c>
      <c r="V39" s="38"/>
      <c r="W39" s="35" t="s">
        <v>36</v>
      </c>
      <c r="X39" s="58"/>
      <c r="Y39" s="59"/>
      <c r="Z39" s="38"/>
    </row>
    <row r="40" spans="10:26" ht="12.75" x14ac:dyDescent="0.2">
      <c r="J40" s="37"/>
      <c r="K40" s="36" t="s">
        <v>37</v>
      </c>
      <c r="L40" s="44">
        <v>24.14</v>
      </c>
      <c r="M40" s="45">
        <v>23.98</v>
      </c>
      <c r="N40" s="38"/>
      <c r="O40" s="36" t="s">
        <v>37</v>
      </c>
      <c r="P40" s="44">
        <v>26.31</v>
      </c>
      <c r="Q40" s="45">
        <v>25.9</v>
      </c>
      <c r="R40" s="38"/>
      <c r="S40" s="36" t="s">
        <v>37</v>
      </c>
      <c r="T40" s="44">
        <v>26.72</v>
      </c>
      <c r="U40" s="45">
        <v>26.1</v>
      </c>
      <c r="V40" s="38"/>
      <c r="W40" s="36" t="s">
        <v>37</v>
      </c>
      <c r="X40" s="58">
        <v>44205.625</v>
      </c>
      <c r="Y40" s="59"/>
      <c r="Z40" s="38"/>
    </row>
    <row r="41" spans="10:26" x14ac:dyDescent="0.2"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56"/>
      <c r="Y41" s="56"/>
      <c r="Z41" s="38"/>
    </row>
    <row r="42" spans="10:26" ht="12.75" x14ac:dyDescent="0.2">
      <c r="J42" s="40">
        <v>37181</v>
      </c>
      <c r="K42" s="35" t="s">
        <v>36</v>
      </c>
      <c r="L42" s="42">
        <v>34</v>
      </c>
      <c r="M42" s="43">
        <v>30.06</v>
      </c>
      <c r="N42" s="38"/>
      <c r="O42" s="35" t="s">
        <v>36</v>
      </c>
      <c r="P42" s="42">
        <v>37.6</v>
      </c>
      <c r="Q42" s="43">
        <v>32.979999999999997</v>
      </c>
      <c r="R42" s="38"/>
      <c r="S42" s="35" t="s">
        <v>36</v>
      </c>
      <c r="T42" s="42">
        <v>38.200000000000003</v>
      </c>
      <c r="U42" s="43">
        <v>33.26</v>
      </c>
      <c r="V42" s="38"/>
      <c r="W42" s="35" t="s">
        <v>36</v>
      </c>
      <c r="X42" s="58"/>
      <c r="Y42" s="59"/>
      <c r="Z42" s="38"/>
    </row>
    <row r="43" spans="10:26" ht="12.75" x14ac:dyDescent="0.2">
      <c r="J43" s="37"/>
      <c r="K43" s="36" t="s">
        <v>37</v>
      </c>
      <c r="L43" s="44">
        <v>21.65</v>
      </c>
      <c r="M43" s="45">
        <v>22.98</v>
      </c>
      <c r="N43" s="38"/>
      <c r="O43" s="36" t="s">
        <v>37</v>
      </c>
      <c r="P43" s="44">
        <v>23.72</v>
      </c>
      <c r="Q43" s="45">
        <v>24.82</v>
      </c>
      <c r="R43" s="38"/>
      <c r="S43" s="36" t="s">
        <v>37</v>
      </c>
      <c r="T43" s="44">
        <v>24.09</v>
      </c>
      <c r="U43" s="45">
        <v>25.07</v>
      </c>
      <c r="V43" s="38"/>
      <c r="W43" s="36" t="s">
        <v>37</v>
      </c>
      <c r="X43" s="58">
        <v>60908.125</v>
      </c>
      <c r="Y43" s="59"/>
      <c r="Z43" s="38"/>
    </row>
    <row r="44" spans="10:26" x14ac:dyDescent="0.2">
      <c r="J44" s="37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56"/>
      <c r="Y44" s="56"/>
      <c r="Z44" s="38"/>
    </row>
    <row r="45" spans="10:26" ht="12.75" x14ac:dyDescent="0.2">
      <c r="J45" s="40">
        <v>37180</v>
      </c>
      <c r="K45" s="35" t="s">
        <v>36</v>
      </c>
      <c r="L45" s="42">
        <v>39.979999999999997</v>
      </c>
      <c r="M45" s="43">
        <v>26.29</v>
      </c>
      <c r="N45" s="38"/>
      <c r="O45" s="35" t="s">
        <v>36</v>
      </c>
      <c r="P45" s="42">
        <v>44.35</v>
      </c>
      <c r="Q45" s="43">
        <v>28.31</v>
      </c>
      <c r="R45" s="38"/>
      <c r="S45" s="35" t="s">
        <v>36</v>
      </c>
      <c r="T45" s="42">
        <v>45.31</v>
      </c>
      <c r="U45" s="43">
        <v>28.46</v>
      </c>
      <c r="V45" s="38"/>
      <c r="W45" s="35" t="s">
        <v>36</v>
      </c>
      <c r="X45" s="58"/>
      <c r="Y45" s="59"/>
      <c r="Z45" s="38"/>
    </row>
    <row r="46" spans="10:26" ht="12.75" x14ac:dyDescent="0.2">
      <c r="J46" s="37"/>
      <c r="K46" s="36" t="s">
        <v>37</v>
      </c>
      <c r="L46" s="44">
        <v>23.64</v>
      </c>
      <c r="M46" s="45">
        <v>21.55</v>
      </c>
      <c r="N46" s="38"/>
      <c r="O46" s="36" t="s">
        <v>37</v>
      </c>
      <c r="P46" s="44">
        <v>25.69</v>
      </c>
      <c r="Q46" s="45">
        <v>23.06</v>
      </c>
      <c r="R46" s="38"/>
      <c r="S46" s="36" t="s">
        <v>37</v>
      </c>
      <c r="T46" s="44">
        <v>26.15</v>
      </c>
      <c r="U46" s="45">
        <v>23.27</v>
      </c>
      <c r="V46" s="38"/>
      <c r="W46" s="36" t="s">
        <v>37</v>
      </c>
      <c r="X46" s="58">
        <v>66301.125</v>
      </c>
      <c r="Y46" s="59"/>
      <c r="Z46" s="38"/>
    </row>
    <row r="47" spans="10:26" x14ac:dyDescent="0.2">
      <c r="J47" s="37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56"/>
      <c r="Y47" s="56"/>
      <c r="Z47" s="38"/>
    </row>
    <row r="48" spans="10:26" ht="12.75" x14ac:dyDescent="0.2">
      <c r="J48" s="40">
        <v>37179</v>
      </c>
      <c r="K48" s="35" t="s">
        <v>36</v>
      </c>
      <c r="L48" s="42">
        <v>25.64</v>
      </c>
      <c r="M48" s="43">
        <v>27.09</v>
      </c>
      <c r="N48" s="38"/>
      <c r="O48" s="35" t="s">
        <v>36</v>
      </c>
      <c r="P48" s="42">
        <v>28.66</v>
      </c>
      <c r="Q48" s="43">
        <v>28.56</v>
      </c>
      <c r="R48" s="38"/>
      <c r="S48" s="35" t="s">
        <v>36</v>
      </c>
      <c r="T48" s="42">
        <v>29.3</v>
      </c>
      <c r="U48" s="43">
        <v>28.73</v>
      </c>
      <c r="V48" s="38"/>
      <c r="W48" s="35" t="s">
        <v>36</v>
      </c>
      <c r="X48" s="58"/>
      <c r="Y48" s="59"/>
      <c r="Z48" s="38"/>
    </row>
    <row r="49" spans="1:26" ht="12.75" x14ac:dyDescent="0.2">
      <c r="J49" s="37"/>
      <c r="K49" s="36" t="s">
        <v>37</v>
      </c>
      <c r="L49" s="44">
        <v>13.06</v>
      </c>
      <c r="M49" s="45">
        <v>21.75</v>
      </c>
      <c r="N49" s="38"/>
      <c r="O49" s="36" t="s">
        <v>37</v>
      </c>
      <c r="P49" s="44">
        <v>14.31</v>
      </c>
      <c r="Q49" s="45">
        <v>23.36</v>
      </c>
      <c r="R49" s="38"/>
      <c r="S49" s="36" t="s">
        <v>37</v>
      </c>
      <c r="T49" s="44">
        <v>14.62</v>
      </c>
      <c r="U49" s="45">
        <v>23.61</v>
      </c>
      <c r="V49" s="38"/>
      <c r="W49" s="36" t="s">
        <v>37</v>
      </c>
      <c r="X49" s="58">
        <v>44303.5</v>
      </c>
      <c r="Y49" s="59"/>
      <c r="Z49" s="38"/>
    </row>
    <row r="50" spans="1:26" x14ac:dyDescent="0.2">
      <c r="J50" s="37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56"/>
      <c r="Y50" s="56"/>
      <c r="Z50" s="38"/>
    </row>
    <row r="51" spans="1:26" ht="12.75" x14ac:dyDescent="0.2">
      <c r="J51" s="40">
        <v>37178</v>
      </c>
      <c r="K51" s="35" t="s">
        <v>36</v>
      </c>
      <c r="L51" s="42">
        <v>24.11</v>
      </c>
      <c r="M51" s="43">
        <v>22.1</v>
      </c>
      <c r="N51" s="38"/>
      <c r="O51" s="35" t="s">
        <v>36</v>
      </c>
      <c r="P51" s="42">
        <v>25.59</v>
      </c>
      <c r="Q51" s="43">
        <v>24.48</v>
      </c>
      <c r="R51" s="38"/>
      <c r="S51" s="35" t="s">
        <v>36</v>
      </c>
      <c r="T51" s="42">
        <v>26.22</v>
      </c>
      <c r="U51" s="43">
        <v>24.75</v>
      </c>
      <c r="V51" s="38"/>
      <c r="W51" s="35" t="s">
        <v>36</v>
      </c>
      <c r="X51" s="58"/>
      <c r="Y51" s="59"/>
      <c r="Z51" s="38"/>
    </row>
    <row r="52" spans="1:26" ht="12.75" x14ac:dyDescent="0.2">
      <c r="J52" s="38"/>
      <c r="K52" s="36" t="s">
        <v>37</v>
      </c>
      <c r="L52" s="44">
        <v>18.149999999999999</v>
      </c>
      <c r="M52" s="45">
        <v>18.989999999999998</v>
      </c>
      <c r="N52" s="38"/>
      <c r="O52" s="36" t="s">
        <v>37</v>
      </c>
      <c r="P52" s="44">
        <v>19.27</v>
      </c>
      <c r="Q52" s="45">
        <v>20.51</v>
      </c>
      <c r="R52" s="38"/>
      <c r="S52" s="36" t="s">
        <v>37</v>
      </c>
      <c r="T52" s="44">
        <v>19.71</v>
      </c>
      <c r="U52" s="45">
        <v>20.75</v>
      </c>
      <c r="V52" s="38"/>
      <c r="W52" s="36" t="s">
        <v>37</v>
      </c>
      <c r="X52" s="58">
        <v>39427.125</v>
      </c>
      <c r="Y52" s="59"/>
      <c r="Z52" s="38"/>
    </row>
    <row r="53" spans="1:26" ht="12" thickBot="1" x14ac:dyDescent="0.25"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s="4" customFormat="1" x14ac:dyDescent="0.2">
      <c r="A54" s="55">
        <f>B2</f>
        <v>37183</v>
      </c>
      <c r="B54" s="16"/>
      <c r="C54" s="17" t="s">
        <v>3</v>
      </c>
      <c r="D54" s="17" t="s">
        <v>4</v>
      </c>
      <c r="E54" s="17" t="s">
        <v>5</v>
      </c>
      <c r="F54" s="17" t="s">
        <v>6</v>
      </c>
      <c r="G54" s="17" t="s">
        <v>7</v>
      </c>
      <c r="H54" s="17" t="s">
        <v>8</v>
      </c>
      <c r="I54" s="17" t="s">
        <v>9</v>
      </c>
      <c r="J54" s="17" t="s">
        <v>10</v>
      </c>
      <c r="K54" s="17" t="s">
        <v>11</v>
      </c>
      <c r="L54" s="17" t="s">
        <v>12</v>
      </c>
      <c r="M54" s="17" t="s">
        <v>13</v>
      </c>
      <c r="N54" s="17" t="s">
        <v>14</v>
      </c>
      <c r="O54" s="17" t="s">
        <v>15</v>
      </c>
      <c r="P54" s="17" t="s">
        <v>16</v>
      </c>
      <c r="Q54" s="17" t="s">
        <v>17</v>
      </c>
      <c r="R54" s="17" t="s">
        <v>18</v>
      </c>
      <c r="S54" s="17" t="s">
        <v>19</v>
      </c>
      <c r="T54" s="17" t="s">
        <v>20</v>
      </c>
      <c r="U54" s="17" t="s">
        <v>21</v>
      </c>
      <c r="V54" s="17" t="s">
        <v>22</v>
      </c>
      <c r="W54" s="17" t="s">
        <v>23</v>
      </c>
      <c r="X54" s="17" t="s">
        <v>24</v>
      </c>
      <c r="Y54" s="17" t="s">
        <v>25</v>
      </c>
      <c r="Z54" s="18" t="s">
        <v>26</v>
      </c>
    </row>
    <row r="55" spans="1:26" s="4" customFormat="1" hidden="1" x14ac:dyDescent="0.2">
      <c r="A55" s="19"/>
      <c r="B55" s="9"/>
      <c r="C55" s="6">
        <f>TIME((C54-1),0,0)</f>
        <v>0</v>
      </c>
      <c r="D55" s="6">
        <f>TIME(D54-1,0,0)</f>
        <v>4.1666666666666664E-2</v>
      </c>
      <c r="E55" s="6">
        <f t="shared" ref="E55:Z55" si="0">TIME(E54-1,0,0)</f>
        <v>8.3333333333333329E-2</v>
      </c>
      <c r="F55" s="6">
        <f t="shared" si="0"/>
        <v>0.125</v>
      </c>
      <c r="G55" s="6">
        <f t="shared" si="0"/>
        <v>0.16666666666666666</v>
      </c>
      <c r="H55" s="6">
        <f t="shared" si="0"/>
        <v>0.20833333333333334</v>
      </c>
      <c r="I55" s="6">
        <f t="shared" si="0"/>
        <v>0.25</v>
      </c>
      <c r="J55" s="6">
        <f t="shared" si="0"/>
        <v>0.29166666666666669</v>
      </c>
      <c r="K55" s="6">
        <f t="shared" si="0"/>
        <v>0.33333333333333331</v>
      </c>
      <c r="L55" s="6">
        <f t="shared" si="0"/>
        <v>0.375</v>
      </c>
      <c r="M55" s="6">
        <f t="shared" si="0"/>
        <v>0.41666666666666669</v>
      </c>
      <c r="N55" s="6">
        <f t="shared" si="0"/>
        <v>0.45833333333333331</v>
      </c>
      <c r="O55" s="6">
        <f t="shared" si="0"/>
        <v>0.5</v>
      </c>
      <c r="P55" s="6">
        <f t="shared" si="0"/>
        <v>0.54166666666666663</v>
      </c>
      <c r="Q55" s="6">
        <f t="shared" si="0"/>
        <v>0.58333333333333337</v>
      </c>
      <c r="R55" s="6">
        <f t="shared" si="0"/>
        <v>0.625</v>
      </c>
      <c r="S55" s="6">
        <f t="shared" si="0"/>
        <v>0.66666666666666663</v>
      </c>
      <c r="T55" s="6">
        <f t="shared" si="0"/>
        <v>0.70833333333333337</v>
      </c>
      <c r="U55" s="6">
        <f t="shared" si="0"/>
        <v>0.75</v>
      </c>
      <c r="V55" s="6">
        <f t="shared" si="0"/>
        <v>0.79166666666666663</v>
      </c>
      <c r="W55" s="6">
        <f t="shared" si="0"/>
        <v>0.83333333333333337</v>
      </c>
      <c r="X55" s="6">
        <f t="shared" si="0"/>
        <v>0.875</v>
      </c>
      <c r="Y55" s="6">
        <f t="shared" si="0"/>
        <v>0.91666666666666663</v>
      </c>
      <c r="Z55" s="20">
        <f t="shared" si="0"/>
        <v>0.95833333333333337</v>
      </c>
    </row>
    <row r="56" spans="1:26" s="4" customFormat="1" hidden="1" x14ac:dyDescent="0.2">
      <c r="A56" s="19"/>
      <c r="B56" s="9"/>
      <c r="C56" s="6">
        <f>$B$2+C55</f>
        <v>37183</v>
      </c>
      <c r="D56" s="6">
        <f t="shared" ref="D56:Z56" si="1">$B$2+D55</f>
        <v>37183.041666666664</v>
      </c>
      <c r="E56" s="6">
        <f t="shared" si="1"/>
        <v>37183.083333333336</v>
      </c>
      <c r="F56" s="6">
        <f t="shared" si="1"/>
        <v>37183.125</v>
      </c>
      <c r="G56" s="6">
        <f t="shared" si="1"/>
        <v>37183.166666666664</v>
      </c>
      <c r="H56" s="6">
        <f t="shared" si="1"/>
        <v>37183.208333333336</v>
      </c>
      <c r="I56" s="6">
        <f t="shared" si="1"/>
        <v>37183.25</v>
      </c>
      <c r="J56" s="6">
        <f t="shared" si="1"/>
        <v>37183.291666666664</v>
      </c>
      <c r="K56" s="6">
        <f t="shared" si="1"/>
        <v>37183.333333333336</v>
      </c>
      <c r="L56" s="6">
        <f t="shared" si="1"/>
        <v>37183.375</v>
      </c>
      <c r="M56" s="6">
        <f t="shared" si="1"/>
        <v>37183.416666666664</v>
      </c>
      <c r="N56" s="6">
        <f t="shared" si="1"/>
        <v>37183.458333333336</v>
      </c>
      <c r="O56" s="6">
        <f t="shared" si="1"/>
        <v>37183.5</v>
      </c>
      <c r="P56" s="6">
        <f t="shared" si="1"/>
        <v>37183.541666666664</v>
      </c>
      <c r="Q56" s="6">
        <f t="shared" si="1"/>
        <v>37183.583333333336</v>
      </c>
      <c r="R56" s="6">
        <f t="shared" si="1"/>
        <v>37183.625</v>
      </c>
      <c r="S56" s="6">
        <f t="shared" si="1"/>
        <v>37183.666666666664</v>
      </c>
      <c r="T56" s="6">
        <f t="shared" si="1"/>
        <v>37183.708333333336</v>
      </c>
      <c r="U56" s="6">
        <f t="shared" si="1"/>
        <v>37183.75</v>
      </c>
      <c r="V56" s="6">
        <f t="shared" si="1"/>
        <v>37183.791666666664</v>
      </c>
      <c r="W56" s="6">
        <f t="shared" si="1"/>
        <v>37183.833333333336</v>
      </c>
      <c r="X56" s="6">
        <f t="shared" si="1"/>
        <v>37183.875</v>
      </c>
      <c r="Y56" s="6">
        <f t="shared" si="1"/>
        <v>37183.916666666664</v>
      </c>
      <c r="Z56" s="20">
        <f t="shared" si="1"/>
        <v>37183.958333333336</v>
      </c>
    </row>
    <row r="57" spans="1:26" x14ac:dyDescent="0.2">
      <c r="A57" s="21"/>
      <c r="B57" s="10" t="s">
        <v>0</v>
      </c>
      <c r="C57" s="13">
        <v>14202.913813761585</v>
      </c>
      <c r="D57" s="13">
        <v>13555.712724664583</v>
      </c>
      <c r="E57" s="13">
        <v>13172.951049336441</v>
      </c>
      <c r="F57" s="13">
        <v>13016.187097295406</v>
      </c>
      <c r="G57" s="13">
        <v>13157.340274790933</v>
      </c>
      <c r="H57" s="13">
        <v>14066.137207300781</v>
      </c>
      <c r="I57" s="13">
        <v>16164.892702978148</v>
      </c>
      <c r="J57" s="13">
        <v>17777.086206009339</v>
      </c>
      <c r="K57" s="13">
        <v>18505.628488673377</v>
      </c>
      <c r="L57" s="13">
        <v>18979.94961165118</v>
      </c>
      <c r="M57" s="13">
        <v>19181.423584579581</v>
      </c>
      <c r="N57" s="13">
        <v>19184.155299791568</v>
      </c>
      <c r="O57" s="13">
        <v>19018.096264834196</v>
      </c>
      <c r="P57" s="13">
        <v>18960.472790985568</v>
      </c>
      <c r="Q57" s="13">
        <v>18776.81481156269</v>
      </c>
      <c r="R57" s="13">
        <v>18599.489542706426</v>
      </c>
      <c r="S57" s="13">
        <v>18532.236293567032</v>
      </c>
      <c r="T57" s="13">
        <v>18439.1846508366</v>
      </c>
      <c r="U57" s="13">
        <v>19021.615351090848</v>
      </c>
      <c r="V57" s="13">
        <v>19011.214726006096</v>
      </c>
      <c r="W57" s="13">
        <v>18468.98437490964</v>
      </c>
      <c r="X57" s="13">
        <v>17692.228343797487</v>
      </c>
      <c r="Y57" s="13">
        <v>16450.992991375748</v>
      </c>
      <c r="Z57" s="22">
        <v>15046.794244699147</v>
      </c>
    </row>
    <row r="58" spans="1:26" x14ac:dyDescent="0.2">
      <c r="A58" s="23"/>
      <c r="B58" s="11" t="s">
        <v>2</v>
      </c>
      <c r="C58" s="14">
        <v>13959</v>
      </c>
      <c r="D58" s="14">
        <v>13356</v>
      </c>
      <c r="E58" s="14">
        <v>13001</v>
      </c>
      <c r="F58" s="14">
        <v>12855</v>
      </c>
      <c r="G58" s="14">
        <v>12976</v>
      </c>
      <c r="H58" s="14">
        <v>13885</v>
      </c>
      <c r="I58" s="14">
        <v>16051</v>
      </c>
      <c r="J58" s="14">
        <v>17962</v>
      </c>
      <c r="K58" s="14">
        <v>18876</v>
      </c>
      <c r="L58" s="14">
        <v>19611</v>
      </c>
      <c r="M58" s="14">
        <v>19810</v>
      </c>
      <c r="N58" s="14">
        <v>19922</v>
      </c>
      <c r="O58" s="14">
        <v>19701</v>
      </c>
      <c r="P58" s="14">
        <v>19759</v>
      </c>
      <c r="Q58" s="14">
        <v>19407</v>
      </c>
      <c r="R58" s="14">
        <v>19277</v>
      </c>
      <c r="S58" s="14">
        <v>19417</v>
      </c>
      <c r="T58" s="14">
        <v>19282</v>
      </c>
      <c r="U58" s="14">
        <v>19446</v>
      </c>
      <c r="V58" s="14">
        <v>19618</v>
      </c>
      <c r="W58" s="14">
        <v>18939</v>
      </c>
      <c r="X58" s="14">
        <v>18026</v>
      </c>
      <c r="Y58" s="14">
        <v>16939</v>
      </c>
      <c r="Z58" s="24">
        <v>15074</v>
      </c>
    </row>
    <row r="59" spans="1:26" x14ac:dyDescent="0.2">
      <c r="A59" s="21"/>
      <c r="B59" s="10" t="s">
        <v>1</v>
      </c>
      <c r="C59" s="13">
        <v>13938</v>
      </c>
      <c r="D59" s="13">
        <v>13306</v>
      </c>
      <c r="E59" s="13">
        <v>12934</v>
      </c>
      <c r="F59" s="13">
        <v>12822</v>
      </c>
      <c r="G59" s="13">
        <v>12973</v>
      </c>
      <c r="H59" s="13">
        <v>13869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22"/>
    </row>
    <row r="60" spans="1:26" x14ac:dyDescent="0.2">
      <c r="A60" s="23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25"/>
    </row>
    <row r="61" spans="1:26" s="3" customFormat="1" x14ac:dyDescent="0.2">
      <c r="A61" s="26"/>
      <c r="B61" s="12" t="s">
        <v>27</v>
      </c>
      <c r="C61" s="7">
        <f>STDEV(C57,C58)</f>
        <v>172.47311173598482</v>
      </c>
      <c r="D61" s="7">
        <f t="shared" ref="D61:Z61" si="2">STDEV(D57,D58)</f>
        <v>141.21822189959121</v>
      </c>
      <c r="E61" s="7">
        <f t="shared" si="2"/>
        <v>121.58775301762152</v>
      </c>
      <c r="F61" s="7">
        <f t="shared" si="2"/>
        <v>113.97648953751792</v>
      </c>
      <c r="G61" s="7">
        <f t="shared" si="2"/>
        <v>128.2269380066931</v>
      </c>
      <c r="H61" s="7">
        <f t="shared" si="2"/>
        <v>128.08334760778533</v>
      </c>
      <c r="I61" s="7">
        <f t="shared" si="2"/>
        <v>80.534302603671421</v>
      </c>
      <c r="J61" s="7">
        <f t="shared" si="2"/>
        <v>130.75379766652836</v>
      </c>
      <c r="K61" s="7">
        <f t="shared" si="2"/>
        <v>261.89220721721222</v>
      </c>
      <c r="L61" s="7">
        <f t="shared" si="2"/>
        <v>446.22000887183145</v>
      </c>
      <c r="M61" s="7">
        <f t="shared" si="2"/>
        <v>444.47064583787159</v>
      </c>
      <c r="N61" s="7">
        <f t="shared" si="2"/>
        <v>521.73499097985086</v>
      </c>
      <c r="O61" s="7">
        <f t="shared" si="2"/>
        <v>482.88586203326537</v>
      </c>
      <c r="P61" s="7">
        <f t="shared" si="2"/>
        <v>564.6440044559198</v>
      </c>
      <c r="Q61" s="7">
        <f t="shared" si="2"/>
        <v>445.60822014736084</v>
      </c>
      <c r="R61" s="7">
        <f t="shared" si="2"/>
        <v>479.07223867706392</v>
      </c>
      <c r="S61" s="7">
        <f t="shared" si="2"/>
        <v>625.62241656649371</v>
      </c>
      <c r="T61" s="7">
        <f t="shared" si="2"/>
        <v>595.96044868157253</v>
      </c>
      <c r="U61" s="7">
        <f t="shared" si="2"/>
        <v>300.08526307514603</v>
      </c>
      <c r="V61" s="7">
        <f t="shared" si="2"/>
        <v>429.06198196518778</v>
      </c>
      <c r="W61" s="7">
        <f t="shared" si="2"/>
        <v>332.35123576497926</v>
      </c>
      <c r="X61" s="7">
        <f t="shared" si="2"/>
        <v>236.01220146885839</v>
      </c>
      <c r="Y61" s="7">
        <f t="shared" si="2"/>
        <v>345.07306506450374</v>
      </c>
      <c r="Z61" s="27">
        <f t="shared" si="2"/>
        <v>19.23737406029478</v>
      </c>
    </row>
    <row r="62" spans="1:26" s="3" customFormat="1" ht="12" thickBot="1" x14ac:dyDescent="0.25">
      <c r="A62" s="28"/>
      <c r="B62" s="29" t="s">
        <v>28</v>
      </c>
      <c r="C62" s="30">
        <f>STDEV(C57,C59)</f>
        <v>187.3223541408789</v>
      </c>
      <c r="D62" s="30">
        <f t="shared" ref="D62:Z62" si="3">STDEV(D57,D59)</f>
        <v>176.57356095886141</v>
      </c>
      <c r="E62" s="30">
        <f t="shared" si="3"/>
        <v>168.9639073572701</v>
      </c>
      <c r="F62" s="30">
        <f t="shared" si="3"/>
        <v>137.31101331656959</v>
      </c>
      <c r="G62" s="30">
        <f t="shared" si="3"/>
        <v>130.348258350256</v>
      </c>
      <c r="H62" s="30">
        <f t="shared" si="3"/>
        <v>139.39705610667789</v>
      </c>
      <c r="I62" s="30" t="e">
        <f t="shared" si="3"/>
        <v>#DIV/0!</v>
      </c>
      <c r="J62" s="30" t="e">
        <f t="shared" si="3"/>
        <v>#DIV/0!</v>
      </c>
      <c r="K62" s="30" t="e">
        <f t="shared" si="3"/>
        <v>#DIV/0!</v>
      </c>
      <c r="L62" s="30" t="e">
        <f t="shared" si="3"/>
        <v>#DIV/0!</v>
      </c>
      <c r="M62" s="30" t="e">
        <f t="shared" si="3"/>
        <v>#DIV/0!</v>
      </c>
      <c r="N62" s="30" t="e">
        <f t="shared" si="3"/>
        <v>#DIV/0!</v>
      </c>
      <c r="O62" s="30" t="e">
        <f t="shared" si="3"/>
        <v>#DIV/0!</v>
      </c>
      <c r="P62" s="30" t="e">
        <f t="shared" si="3"/>
        <v>#DIV/0!</v>
      </c>
      <c r="Q62" s="30" t="e">
        <f t="shared" si="3"/>
        <v>#DIV/0!</v>
      </c>
      <c r="R62" s="30" t="e">
        <f t="shared" si="3"/>
        <v>#DIV/0!</v>
      </c>
      <c r="S62" s="30" t="e">
        <f t="shared" si="3"/>
        <v>#DIV/0!</v>
      </c>
      <c r="T62" s="30" t="e">
        <f t="shared" si="3"/>
        <v>#DIV/0!</v>
      </c>
      <c r="U62" s="30" t="e">
        <f t="shared" si="3"/>
        <v>#DIV/0!</v>
      </c>
      <c r="V62" s="30" t="e">
        <f t="shared" si="3"/>
        <v>#DIV/0!</v>
      </c>
      <c r="W62" s="30" t="e">
        <f t="shared" si="3"/>
        <v>#DIV/0!</v>
      </c>
      <c r="X62" s="30" t="e">
        <f t="shared" si="3"/>
        <v>#DIV/0!</v>
      </c>
      <c r="Y62" s="30" t="e">
        <f t="shared" si="3"/>
        <v>#DIV/0!</v>
      </c>
      <c r="Z62" s="31" t="e">
        <f t="shared" si="3"/>
        <v>#DIV/0!</v>
      </c>
    </row>
    <row r="65" spans="8:12" x14ac:dyDescent="0.2">
      <c r="J65" s="57"/>
      <c r="K65" s="57"/>
      <c r="L65" s="57"/>
    </row>
    <row r="66" spans="8:12" x14ac:dyDescent="0.2">
      <c r="K66" s="57"/>
    </row>
    <row r="67" spans="8:12" x14ac:dyDescent="0.2">
      <c r="H67" s="57"/>
      <c r="K67" s="57"/>
    </row>
    <row r="69" spans="8:12" x14ac:dyDescent="0.2">
      <c r="I69" s="5"/>
    </row>
  </sheetData>
  <mergeCells count="30">
    <mergeCell ref="W9:Y10"/>
    <mergeCell ref="X18:Y18"/>
    <mergeCell ref="L33:M33"/>
    <mergeCell ref="J30:X31"/>
    <mergeCell ref="X27:Y27"/>
    <mergeCell ref="X28:Y28"/>
    <mergeCell ref="X22:Y22"/>
    <mergeCell ref="W33:Y34"/>
    <mergeCell ref="X19:Y19"/>
    <mergeCell ref="X21:Y21"/>
    <mergeCell ref="X51:Y51"/>
    <mergeCell ref="X36:Y36"/>
    <mergeCell ref="J6:K7"/>
    <mergeCell ref="L9:M9"/>
    <mergeCell ref="X24:Y24"/>
    <mergeCell ref="X25:Y25"/>
    <mergeCell ref="X12:Y12"/>
    <mergeCell ref="X13:Y13"/>
    <mergeCell ref="X15:Y15"/>
    <mergeCell ref="X16:Y16"/>
    <mergeCell ref="X37:Y37"/>
    <mergeCell ref="X39:Y39"/>
    <mergeCell ref="X40:Y40"/>
    <mergeCell ref="X42:Y42"/>
    <mergeCell ref="X52:Y52"/>
    <mergeCell ref="X43:Y43"/>
    <mergeCell ref="X45:Y45"/>
    <mergeCell ref="X46:Y46"/>
    <mergeCell ref="X48:Y48"/>
    <mergeCell ref="X49:Y49"/>
  </mergeCells>
  <phoneticPr fontId="0" type="noConversion"/>
  <printOptions horizontalCentered="1"/>
  <pageMargins left="0.5" right="0.5" top="0.5" bottom="0.5" header="0.5" footer="0.5"/>
  <pageSetup scale="61" orientation="landscape" r:id="rId1"/>
  <headerFooter alignWithMargins="0">
    <oddHeader xml:space="preserve">&amp;C&amp;"Arial,Bold"DAILY LOAD FORECAST COMPARISON-NYISO
</oddHeader>
    <oddFooter>&amp;C&amp;"Arial,Bold"&amp;8EAST POWER TRADING
&amp;"Arial,Regular"Copyright 2001 East Power Trading. All rights reserved.</oddFooter>
  </headerFooter>
  <drawing r:id="rId2"/>
  <legacyDrawing r:id="rId3"/>
  <controls>
    <mc:AlternateContent xmlns:mc="http://schemas.openxmlformats.org/markup-compatibility/2006">
      <mc:Choice Requires="x14">
        <control shapeId="2057" r:id="rId4" name="cmdRefresh">
          <controlPr defaultSize="0" autoLine="0" r:id="rId5">
            <anchor moveWithCells="1">
              <from>
                <xdr:col>3</xdr:col>
                <xdr:colOff>66675</xdr:colOff>
                <xdr:row>1</xdr:row>
                <xdr:rowOff>28575</xdr:rowOff>
              </from>
              <to>
                <xdr:col>6</xdr:col>
                <xdr:colOff>400050</xdr:colOff>
                <xdr:row>4</xdr:row>
                <xdr:rowOff>85725</xdr:rowOff>
              </to>
            </anchor>
          </controlPr>
        </control>
      </mc:Choice>
      <mc:Fallback>
        <control shapeId="2057" r:id="rId4" name="cmdRefresh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NY Estimated vs. Actual Loads</dc:title>
  <dc:subject>Compares previous day's forecast to actual load</dc:subject>
  <dc:creator>Cory Willis</dc:creator>
  <cp:lastModifiedBy>Jan Havlíček</cp:lastModifiedBy>
  <cp:lastPrinted>2001-10-19T11:00:20Z</cp:lastPrinted>
  <dcterms:created xsi:type="dcterms:W3CDTF">2001-06-12T18:43:56Z</dcterms:created>
  <dcterms:modified xsi:type="dcterms:W3CDTF">2023-09-13T21:15:50Z</dcterms:modified>
</cp:coreProperties>
</file>