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98441E-8BA3-425B-A5DA-CAE5281752CE}" xr6:coauthVersionLast="47" xr6:coauthVersionMax="47" xr10:uidLastSave="{00000000-0000-0000-0000-000000000000}"/>
  <bookViews>
    <workbookView xWindow="-120" yWindow="-120" windowWidth="38640" windowHeight="15720" tabRatio="787" activeTab="2"/>
  </bookViews>
  <sheets>
    <sheet name="Distribution" sheetId="9" r:id="rId1"/>
    <sheet name="Detail by Turbine" sheetId="1" r:id="rId2"/>
    <sheet name="Summary by Status" sheetId="4" r:id="rId3"/>
    <sheet name="Summary by Region" sheetId="10" r:id="rId4"/>
    <sheet name="Summary by Type" sheetId="11" r:id="rId5"/>
  </sheets>
  <definedNames>
    <definedName name="_xlnm.Print_Area" localSheetId="1">'Detail by Turbine'!$A$1:$Z$80</definedName>
    <definedName name="_xlnm.Print_Area" localSheetId="0">Distribution!$A$1:$G$28</definedName>
    <definedName name="_xlnm.Print_Area" localSheetId="3">'Summary by Region'!$A$1:$H$56</definedName>
    <definedName name="_xlnm.Print_Area" localSheetId="2">'Summary by Status'!$A$1:$H$47</definedName>
    <definedName name="_xlnm.Print_Area" localSheetId="4">'Summary by Type'!$A$1:$H$41</definedName>
    <definedName name="_xlnm.Print_Titles" localSheetId="1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B2" i="9"/>
  <c r="A3" i="10"/>
  <c r="F8" i="10"/>
  <c r="G8" i="10"/>
  <c r="H8" i="10"/>
  <c r="F9" i="10"/>
  <c r="G9" i="10"/>
  <c r="H9" i="10"/>
  <c r="F10" i="10"/>
  <c r="G10" i="10"/>
  <c r="H10" i="10"/>
  <c r="F13" i="10"/>
  <c r="G13" i="10"/>
  <c r="H13" i="10"/>
  <c r="F14" i="10"/>
  <c r="G14" i="10"/>
  <c r="H14" i="10"/>
  <c r="F15" i="10"/>
  <c r="G15" i="10"/>
  <c r="H15" i="10"/>
  <c r="F17" i="10"/>
  <c r="G17" i="10"/>
  <c r="H17" i="10"/>
  <c r="F20" i="10"/>
  <c r="G20" i="10"/>
  <c r="H20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6" i="10"/>
  <c r="G56" i="10"/>
  <c r="H56" i="10"/>
  <c r="A3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A13" i="4"/>
  <c r="E13" i="4"/>
  <c r="F13" i="4"/>
  <c r="G13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A25" i="4"/>
  <c r="E25" i="4"/>
  <c r="F25" i="4"/>
  <c r="G25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A38" i="4"/>
  <c r="E38" i="4"/>
  <c r="F38" i="4"/>
  <c r="G38" i="4"/>
  <c r="E41" i="4"/>
  <c r="F41" i="4"/>
  <c r="G41" i="4"/>
  <c r="E42" i="4"/>
  <c r="F42" i="4"/>
  <c r="G42" i="4"/>
  <c r="E43" i="4"/>
  <c r="F43" i="4"/>
  <c r="G43" i="4"/>
  <c r="E44" i="4"/>
  <c r="F44" i="4"/>
  <c r="G44" i="4"/>
  <c r="A45" i="4"/>
  <c r="E45" i="4"/>
  <c r="F45" i="4"/>
  <c r="G45" i="4"/>
  <c r="A47" i="4"/>
  <c r="E47" i="4"/>
  <c r="F47" i="4"/>
  <c r="G47" i="4"/>
  <c r="A3" i="11"/>
  <c r="E7" i="11"/>
  <c r="F7" i="11"/>
  <c r="G7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5" i="11"/>
  <c r="F15" i="11"/>
  <c r="G15" i="11"/>
  <c r="E16" i="11"/>
  <c r="F16" i="11"/>
  <c r="G16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6" i="11"/>
  <c r="F26" i="11"/>
  <c r="G26" i="11"/>
  <c r="E27" i="11"/>
  <c r="F27" i="11"/>
  <c r="G27" i="11"/>
  <c r="E29" i="11"/>
  <c r="F29" i="11"/>
  <c r="G29" i="11"/>
  <c r="E30" i="11"/>
  <c r="F30" i="11"/>
  <c r="G30" i="11"/>
  <c r="E31" i="11"/>
  <c r="F31" i="11"/>
  <c r="G31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1" i="11"/>
  <c r="F41" i="11"/>
  <c r="G4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G1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G1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G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G50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  <comment ref="G5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barge tilted while unloading</t>
        </r>
      </text>
    </comment>
  </commentList>
</comments>
</file>

<file path=xl/sharedStrings.xml><?xml version="1.0" encoding="utf-8"?>
<sst xmlns="http://schemas.openxmlformats.org/spreadsheetml/2006/main" count="1194" uniqueCount="211">
  <si>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</si>
  <si>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</si>
  <si>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</si>
  <si>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</si>
  <si>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</si>
  <si>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</si>
  <si>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</si>
  <si>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</si>
  <si>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</si>
  <si>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</si>
  <si>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$ Paid to Date</t>
  </si>
  <si>
    <t>7FA</t>
  </si>
  <si>
    <t>Available</t>
  </si>
  <si>
    <t>ESA</t>
  </si>
  <si>
    <t>11N1</t>
  </si>
  <si>
    <t>Canada</t>
  </si>
  <si>
    <t>Korean</t>
  </si>
  <si>
    <t>CALME</t>
  </si>
  <si>
    <t>501D5A Simple Cycle</t>
  </si>
  <si>
    <t>being cleaned</t>
  </si>
  <si>
    <t>Mitsubishi</t>
  </si>
  <si>
    <t>501F Simple Cycle</t>
  </si>
  <si>
    <t>7EA</t>
  </si>
  <si>
    <t>LJM</t>
  </si>
  <si>
    <t>EECC</t>
  </si>
  <si>
    <t>7FA - now simple cycle</t>
  </si>
  <si>
    <t>7FA w/ STG</t>
  </si>
  <si>
    <t>9FA STAG Power Islands</t>
  </si>
  <si>
    <t>Negotiating</t>
  </si>
  <si>
    <t>501F MHI Simple Cycle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</si>
  <si>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</si>
  <si>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</si>
  <si>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</si>
  <si>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</si>
  <si>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</si>
  <si>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</si>
  <si>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</si>
  <si>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</si>
  <si>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</si>
  <si>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</si>
  <si>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</si>
  <si>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</si>
  <si>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</si>
  <si>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</si>
  <si>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Elektrobolt (ESA)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</si>
  <si>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</si>
  <si>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</si>
  <si>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</si>
  <si>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</si>
  <si>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</si>
  <si>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</si>
  <si>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</si>
  <si>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</si>
  <si>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</si>
  <si>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Apolonio Baca</t>
  </si>
  <si>
    <t>James Ducote/
Janet Dietrich</t>
  </si>
  <si>
    <t>Brett Wiggs</t>
  </si>
  <si>
    <t>David Parquet</t>
  </si>
  <si>
    <t>Dick Westfahl</t>
  </si>
  <si>
    <t>Brian Barto</t>
  </si>
  <si>
    <t>Maurice Gilbert</t>
  </si>
  <si>
    <t>Robert Virgo</t>
  </si>
  <si>
    <t>Notice to Proceed Given</t>
  </si>
  <si>
    <t>N</t>
  </si>
  <si>
    <t>submitted PPA to NY controller</t>
  </si>
  <si>
    <t>7/31/00 Carrying Value per Books</t>
  </si>
  <si>
    <r>
      <t xml:space="preserve">OPEN
</t>
    </r>
    <r>
      <rPr>
        <b/>
        <sz val="10"/>
        <rFont val="Tahoma"/>
        <family val="2"/>
      </rPr>
      <t>Carrying Cost @ 8%</t>
    </r>
  </si>
  <si>
    <r>
      <t xml:space="preserve">OPEN
</t>
    </r>
    <r>
      <rPr>
        <b/>
        <sz val="10"/>
        <rFont val="Tahoma"/>
        <family val="2"/>
      </rPr>
      <t>Cancel-lation Payment</t>
    </r>
  </si>
  <si>
    <t>Westing-
house</t>
  </si>
  <si>
    <t>DASH circulating</t>
  </si>
  <si>
    <t>EE&amp;CC to accept limited NTP by September 2000</t>
  </si>
  <si>
    <t>Steam Turbine</t>
  </si>
  <si>
    <t>GE9F 50 hz gas turbine power islands</t>
  </si>
  <si>
    <t>Project Manager</t>
  </si>
  <si>
    <t>Mike Obert</t>
  </si>
  <si>
    <t>payment due November 2001</t>
  </si>
  <si>
    <t>LIPA (ENA)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</si>
  <si>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</si>
  <si>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</si>
  <si>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</si>
  <si>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</si>
  <si>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</si>
  <si>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</si>
  <si>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</si>
  <si>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</si>
  <si>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</si>
  <si>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</si>
  <si>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</si>
  <si>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</si>
  <si>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partial 7/24/00</t>
  </si>
  <si>
    <t>Other Costs</t>
  </si>
  <si>
    <t>Y  
(Blue Girl Addendum)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</si>
  <si>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</si>
  <si>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</si>
  <si>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</si>
  <si>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Spain Arcos (EEL)</t>
  </si>
  <si>
    <t>package with Korean used GE7B's / currently under sale negotiations - written off to zero on G/L</t>
  </si>
  <si>
    <t>COMMITTED</t>
  </si>
  <si>
    <t>Fr 6B 60hz power barges</t>
  </si>
  <si>
    <t>UNITS</t>
  </si>
  <si>
    <t>MODEL</t>
  </si>
  <si>
    <t>PROJECT(S)</t>
  </si>
  <si>
    <t>ECP</t>
  </si>
  <si>
    <t>TENTATIVE</t>
  </si>
  <si>
    <t>501D5A simple cycle</t>
  </si>
  <si>
    <t>9FA STAG power islands</t>
  </si>
  <si>
    <t>AVAILABLE</t>
  </si>
  <si>
    <t>501F simple cycle</t>
  </si>
  <si>
    <t>NEGOTIATING</t>
  </si>
  <si>
    <t>501F MHI simple cycle</t>
  </si>
  <si>
    <t>9F 50hz gas turbine power islands</t>
  </si>
  <si>
    <t>STATUS</t>
  </si>
  <si>
    <t>CONTRACT COST</t>
  </si>
  <si>
    <t>PYMTS TO DATE</t>
  </si>
  <si>
    <t>CANCEL-
LATION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</si>
  <si>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</si>
  <si>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</si>
  <si>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</si>
  <si>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</si>
  <si>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</si>
  <si>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</si>
  <si>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</si>
  <si>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</si>
  <si>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</si>
  <si>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</si>
  <si>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</si>
  <si>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Jordan (ENA) in N Carolina</t>
  </si>
  <si>
    <t>Line</t>
  </si>
  <si>
    <t>Sadaf bid (CALME)  or  2001 Peaker Plants (ENA) or Jordan in N Carolina</t>
  </si>
  <si>
    <t>CALME purchased turbine from ENA; turbine has not yet cleared customs;  generator incurred salt water damage while unloading</t>
  </si>
  <si>
    <t>DASH Addendum currently being recirculated for approval as over 90 days;  already approved by BOD; option payment of $1.2MM has been made, but no cancellation due if we give up</t>
  </si>
  <si>
    <t>First payment due in November 2000</t>
  </si>
  <si>
    <t>trying to sell as part of Moore Project</t>
  </si>
  <si>
    <t>options not yet exercised;  call period expires 10/19/00</t>
  </si>
  <si>
    <t>Q3/Q4 2003</t>
  </si>
  <si>
    <t>expires 9/30/00</t>
  </si>
  <si>
    <t>Trinidad and Tobago Aluminum Smelter Project</t>
  </si>
  <si>
    <t>Blue Dog</t>
  </si>
  <si>
    <t>CONTROLLED BY</t>
  </si>
  <si>
    <t>Summary by Status</t>
  </si>
  <si>
    <t>Detail by Turbine</t>
  </si>
  <si>
    <t>Summary by Controlling Region</t>
  </si>
  <si>
    <t>CANADA</t>
  </si>
  <si>
    <t>NORTH AMERICA</t>
  </si>
  <si>
    <t>ALL REGIONS/BUSINESS UNITS</t>
  </si>
  <si>
    <t>Other</t>
  </si>
  <si>
    <t>Carson, Rick</t>
  </si>
  <si>
    <t>Kelly, Fred</t>
  </si>
  <si>
    <t>3AC1427</t>
  </si>
  <si>
    <t>3AC1404</t>
  </si>
  <si>
    <t>3AC1909</t>
  </si>
  <si>
    <t>3AC2041</t>
  </si>
  <si>
    <t>3AC2071</t>
  </si>
  <si>
    <t>3AC3787</t>
  </si>
  <si>
    <r>
      <t>DISTRIBUTION LIST -</t>
    </r>
    <r>
      <rPr>
        <b/>
        <sz val="11"/>
        <color indexed="10"/>
        <rFont val="Tahoma"/>
        <family val="2"/>
      </rPr>
      <t xml:space="preserve"> BI-WEEKLY FRIDAYS</t>
    </r>
  </si>
  <si>
    <t>as of</t>
  </si>
  <si>
    <t>Shepperd, Tammy</t>
  </si>
  <si>
    <t>Pierce, Jody</t>
  </si>
  <si>
    <t>ENA Accounting</t>
  </si>
  <si>
    <t>ENA Origination</t>
  </si>
  <si>
    <t>INTERNATIONAL REGIONS</t>
  </si>
  <si>
    <t>RAC</t>
  </si>
  <si>
    <t>Buy, Rick</t>
  </si>
  <si>
    <t>Schneider, Chip</t>
  </si>
  <si>
    <t>EE&amp;CC</t>
  </si>
  <si>
    <t>Barto, Brian</t>
  </si>
  <si>
    <t>Rigby, John</t>
  </si>
  <si>
    <t>Garrison, John</t>
  </si>
  <si>
    <t>Tezyk, Matthew</t>
  </si>
  <si>
    <t>Young, Steve</t>
  </si>
  <si>
    <t>Chappell, John</t>
  </si>
  <si>
    <t>Lewis, Richard</t>
  </si>
  <si>
    <t>Bayley, Rob</t>
  </si>
  <si>
    <t>Westfahl, Dick</t>
  </si>
  <si>
    <t>Nigeria Barge II (APACHI)</t>
  </si>
  <si>
    <t>East Coast Power - Linden 6 (ECP)</t>
  </si>
  <si>
    <t>City of Austin (ENA)</t>
  </si>
  <si>
    <t>NEPCO / NESCO - Goldendale (EECC)</t>
  </si>
  <si>
    <t>Gen Power - Dell, Arkansas location;  duct fired (EECC)</t>
  </si>
  <si>
    <t>Gen Power - McAdams, Mississippi location; duct fired (EECC)</t>
  </si>
  <si>
    <t>Pastoria (ENA)</t>
  </si>
  <si>
    <t>Fountain Valley PSCO (ENA)</t>
  </si>
  <si>
    <t>Las Vegas CoGen II (ENA)</t>
  </si>
  <si>
    <t>Vitro (ENA)</t>
  </si>
  <si>
    <t>Sadaf bid (CALME) or 3rd party (EECC)</t>
  </si>
  <si>
    <t>Tri-Valley in Pleasanton, CA (ENA)</t>
  </si>
  <si>
    <t>LODI in California (ENA)</t>
  </si>
  <si>
    <t>Rio Gen (ESA)</t>
  </si>
  <si>
    <t>Cuiba II (ESA)</t>
  </si>
  <si>
    <t>Project Gemini (EECC)</t>
  </si>
  <si>
    <t>PRELIMINARY</t>
  </si>
  <si>
    <t>Total Committed</t>
  </si>
  <si>
    <t>Total Tentative</t>
  </si>
  <si>
    <t>Total Available</t>
  </si>
  <si>
    <t>Total Negotiating</t>
  </si>
  <si>
    <t>GRAND TOTALS</t>
  </si>
  <si>
    <t>Gen Power - Dell (EECC)</t>
  </si>
  <si>
    <t>NEPCO/NESCO Goldendale (EECC)</t>
  </si>
  <si>
    <t>Gen Power - McAdams (EECC)</t>
  </si>
  <si>
    <t>Las Vegas Cogen II (ENA)</t>
  </si>
  <si>
    <t>Sadaf bid (CALME) or 2001 Peaker Plants (ENA) or Jordan (ENA)</t>
  </si>
  <si>
    <t>Jordan (ENA)</t>
  </si>
  <si>
    <t>Tri-Valley (ENA)</t>
  </si>
  <si>
    <t>LODI (ENA)</t>
  </si>
  <si>
    <t>OTHER / UNKNOWN</t>
  </si>
  <si>
    <t>TOTAL APACHI</t>
  </si>
  <si>
    <t>TOTAL CALME</t>
  </si>
  <si>
    <t>TOTAL EECC</t>
  </si>
  <si>
    <t>TOTAL ENA</t>
  </si>
  <si>
    <t>TOTAL ESA</t>
  </si>
  <si>
    <t>TOTAL OTHER /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</si>
</sst>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</numFmts>
  <fonts count="18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1"/>
      <color indexed="10"/>
      <name val="Tahoma"/>
      <family val="2"/>
    </font>
    <font>
      <sz val="10"/>
      <name val="Arial"/>
    </font>
    <font>
      <b/>
      <sz val="10"/>
      <color indexed="9"/>
      <name val="Tahoma"/>
      <family val="2"/>
    </font>
    <font>
      <b/>
      <i/>
      <sz val="12"/>
      <color indexed="10"/>
      <name val="Tahoma"/>
      <family val="2"/>
    </font>
    <font>
      <i/>
      <sz val="12"/>
      <name val="Tahoma"/>
      <family val="2"/>
    </font>
    <font>
      <b/>
      <i/>
      <sz val="12"/>
      <color indexed="9"/>
      <name val="Tahoma"/>
      <family val="2"/>
    </font>
    <font>
      <b/>
      <sz val="9"/>
      <name val="Tahoma"/>
      <family val="2"/>
    </font>
    <font>
      <b/>
      <sz val="12"/>
      <color indexed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28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Border="1" applyAlignment="1">
      <alignment horizontal="center"/>
    </xf>
    <xf numFmtId="166" fontId="2" fillId="0" borderId="2" xfId="1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2" applyFont="1"/>
    <xf numFmtId="0" fontId="2" fillId="0" borderId="0" xfId="2" applyFont="1"/>
    <xf numFmtId="0" fontId="7" fillId="0" borderId="0" xfId="2" applyFont="1" applyBorder="1"/>
    <xf numFmtId="0" fontId="7" fillId="0" borderId="0" xfId="2" applyFont="1" applyFill="1" applyBorder="1"/>
    <xf numFmtId="0" fontId="2" fillId="0" borderId="0" xfId="2" applyFont="1" applyFill="1" applyBorder="1"/>
    <xf numFmtId="0" fontId="2" fillId="0" borderId="0" xfId="2" applyFont="1" applyAlignment="1"/>
    <xf numFmtId="0" fontId="2" fillId="0" borderId="0" xfId="2" applyFont="1" applyBorder="1" applyAlignment="1"/>
    <xf numFmtId="0" fontId="2" fillId="0" borderId="0" xfId="2" applyFont="1" applyFill="1" applyBorder="1" applyAlignment="1"/>
    <xf numFmtId="0" fontId="12" fillId="7" borderId="3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3" fillId="0" borderId="0" xfId="2" applyFont="1" applyAlignment="1"/>
    <xf numFmtId="0" fontId="14" fillId="0" borderId="0" xfId="2" applyFont="1" applyAlignment="1"/>
    <xf numFmtId="0" fontId="14" fillId="0" borderId="0" xfId="2" applyFont="1" applyBorder="1" applyAlignment="1"/>
    <xf numFmtId="0" fontId="14" fillId="0" borderId="0" xfId="2" applyFont="1" applyFill="1" applyBorder="1" applyAlignment="1"/>
    <xf numFmtId="0" fontId="15" fillId="7" borderId="3" xfId="2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0" fontId="5" fillId="0" borderId="0" xfId="2" applyFont="1" applyAlignment="1"/>
    <xf numFmtId="0" fontId="12" fillId="0" borderId="0" xfId="2" applyFont="1" applyFill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5" fillId="2" borderId="4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/>
    <xf numFmtId="0" fontId="16" fillId="2" borderId="5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2" applyFont="1" applyFill="1"/>
    <xf numFmtId="0" fontId="2" fillId="0" borderId="0" xfId="2" applyFont="1" applyAlignment="1">
      <alignment horizontal="left"/>
    </xf>
    <xf numFmtId="0" fontId="5" fillId="0" borderId="0" xfId="2" applyFont="1" applyFill="1" applyBorder="1" applyAlignment="1"/>
    <xf numFmtId="0" fontId="2" fillId="0" borderId="0" xfId="2" applyFont="1" applyBorder="1"/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0" xfId="1" quotePrefix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quotePrefix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6" fontId="2" fillId="0" borderId="3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0" fontId="5" fillId="8" borderId="0" xfId="2" applyFont="1" applyFill="1" applyBorder="1" applyAlignment="1">
      <alignment horizontal="left"/>
    </xf>
    <xf numFmtId="0" fontId="12" fillId="7" borderId="0" xfId="2" applyFont="1" applyFill="1" applyAlignment="1">
      <alignment horizontal="center"/>
    </xf>
    <xf numFmtId="0" fontId="5" fillId="8" borderId="3" xfId="2" applyFont="1" applyFill="1" applyBorder="1" applyAlignment="1">
      <alignment horizontal="left"/>
    </xf>
    <xf numFmtId="168" fontId="7" fillId="0" borderId="0" xfId="2" applyNumberFormat="1" applyFont="1" applyAlignment="1">
      <alignment horizontal="left"/>
    </xf>
    <xf numFmtId="168" fontId="17" fillId="0" borderId="0" xfId="2" applyNumberFormat="1" applyFont="1" applyAlignment="1">
      <alignment horizontal="left"/>
    </xf>
    <xf numFmtId="168" fontId="6" fillId="0" borderId="0" xfId="2" applyNumberFormat="1" applyFont="1" applyAlignment="1">
      <alignment horizontal="left"/>
    </xf>
    <xf numFmtId="0" fontId="9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Distributio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view="pageBreakPreview" zoomScale="60" zoomScaleNormal="100" workbookViewId="0">
      <selection activeCell="A29" sqref="A29"/>
    </sheetView>
  </sheetViews>
  <sheetFormatPr defaultColWidth="10.6640625" defaultRowHeight="12.75" x14ac:dyDescent="0.2"/>
  <cols>
    <col min="1" max="1" width="7.6640625" style="44" customWidth="1"/>
    <col min="2" max="2" width="20.1640625" style="44" customWidth="1"/>
    <col min="3" max="3" width="24.33203125" style="44" bestFit="1" customWidth="1"/>
    <col min="4" max="4" width="5" style="75" customWidth="1"/>
    <col min="5" max="5" width="30.6640625" style="75" customWidth="1"/>
    <col min="6" max="6" width="30.33203125" style="75" customWidth="1"/>
    <col min="7" max="7" width="5.5" style="47" customWidth="1"/>
    <col min="8" max="8" width="24" style="44" customWidth="1"/>
    <col min="9" max="9" width="24.33203125" style="44" customWidth="1"/>
    <col min="10" max="10" width="0" style="44" hidden="1" customWidth="1"/>
    <col min="11" max="11" width="5.33203125" style="47" customWidth="1"/>
    <col min="12" max="12" width="23.1640625" style="44" customWidth="1"/>
    <col min="13" max="16384" width="10.6640625" style="44"/>
  </cols>
  <sheetData>
    <row r="1" spans="1:13" ht="14.25" x14ac:dyDescent="0.2">
      <c r="A1" s="43" t="s">
        <v>154</v>
      </c>
      <c r="C1" s="43"/>
      <c r="D1" s="45"/>
      <c r="E1" s="45"/>
      <c r="F1" s="45"/>
      <c r="G1" s="46"/>
      <c r="H1" s="43"/>
    </row>
    <row r="2" spans="1:13" ht="14.25" x14ac:dyDescent="0.2">
      <c r="A2" s="43" t="s">
        <v>155</v>
      </c>
      <c r="B2" s="124">
        <f>'Detail by Turbine'!A3</f>
        <v>36777</v>
      </c>
      <c r="C2" s="124"/>
      <c r="D2" s="45"/>
      <c r="E2" s="45"/>
      <c r="F2" s="45"/>
      <c r="G2" s="46"/>
      <c r="H2" s="43"/>
    </row>
    <row r="3" spans="1:13" s="48" customFormat="1" x14ac:dyDescent="0.2">
      <c r="D3" s="49"/>
      <c r="E3" s="49"/>
      <c r="F3" s="49"/>
      <c r="G3" s="50"/>
      <c r="J3" s="51"/>
      <c r="K3" s="52"/>
    </row>
    <row r="4" spans="1:13" s="54" customFormat="1" ht="15" x14ac:dyDescent="0.2">
      <c r="A4" s="53"/>
      <c r="B4" s="53"/>
      <c r="D4" s="55"/>
      <c r="E4" s="55"/>
      <c r="F4" s="55"/>
      <c r="G4" s="56"/>
      <c r="J4" s="57"/>
      <c r="K4" s="58"/>
    </row>
    <row r="5" spans="1:13" s="48" customFormat="1" x14ac:dyDescent="0.2">
      <c r="A5" s="59"/>
      <c r="B5" s="59"/>
      <c r="D5" s="49"/>
      <c r="E5" s="49"/>
      <c r="F5" s="49"/>
      <c r="G5" s="50"/>
      <c r="J5" s="51"/>
      <c r="K5" s="52"/>
    </row>
    <row r="6" spans="1:13" s="48" customFormat="1" x14ac:dyDescent="0.2">
      <c r="D6" s="49"/>
      <c r="E6" s="49"/>
      <c r="F6" s="49"/>
      <c r="G6" s="50"/>
      <c r="J6" s="51"/>
      <c r="K6" s="52"/>
      <c r="L6"/>
    </row>
    <row r="7" spans="1:13" s="48" customFormat="1" x14ac:dyDescent="0.2">
      <c r="A7" s="122" t="s">
        <v>143</v>
      </c>
      <c r="B7" s="122"/>
      <c r="C7" s="122"/>
      <c r="D7" s="49"/>
      <c r="E7" s="122" t="s">
        <v>144</v>
      </c>
      <c r="F7" s="122"/>
      <c r="G7" s="60"/>
      <c r="J7" s="51"/>
      <c r="K7" s="52"/>
      <c r="L7"/>
    </row>
    <row r="8" spans="1:13" s="65" customFormat="1" x14ac:dyDescent="0.2">
      <c r="A8" s="123"/>
      <c r="B8" s="123"/>
      <c r="C8" s="123"/>
      <c r="D8" s="61"/>
      <c r="E8" s="121"/>
      <c r="F8" s="121"/>
      <c r="G8" s="62"/>
      <c r="J8" s="63"/>
      <c r="K8" s="64"/>
      <c r="L8"/>
      <c r="M8" s="62"/>
    </row>
    <row r="9" spans="1:13" s="48" customFormat="1" x14ac:dyDescent="0.2">
      <c r="A9" s="66" t="s">
        <v>157</v>
      </c>
      <c r="B9" s="67"/>
      <c r="C9" s="67" t="s">
        <v>158</v>
      </c>
      <c r="D9" s="49"/>
      <c r="E9" s="68" t="s">
        <v>161</v>
      </c>
      <c r="F9" s="69" t="s">
        <v>145</v>
      </c>
      <c r="G9" s="67"/>
      <c r="J9" s="70" t="s">
        <v>148</v>
      </c>
      <c r="K9" s="71"/>
      <c r="L9"/>
    </row>
    <row r="10" spans="1:13" s="48" customFormat="1" x14ac:dyDescent="0.2">
      <c r="A10" s="66" t="s">
        <v>156</v>
      </c>
      <c r="B10" s="67"/>
      <c r="C10" s="67" t="s">
        <v>159</v>
      </c>
      <c r="D10" s="49"/>
      <c r="E10" s="48" t="s">
        <v>172</v>
      </c>
      <c r="F10"/>
      <c r="G10" s="67"/>
      <c r="J10" s="70" t="s">
        <v>149</v>
      </c>
      <c r="K10" s="71"/>
      <c r="L10"/>
    </row>
    <row r="11" spans="1:13" s="48" customFormat="1" x14ac:dyDescent="0.2">
      <c r="A11" s="66"/>
      <c r="B11" s="67"/>
      <c r="C11" s="67"/>
      <c r="D11" s="49"/>
      <c r="E11" s="48" t="s">
        <v>162</v>
      </c>
      <c r="F11"/>
      <c r="G11" s="67"/>
      <c r="J11" s="70" t="s">
        <v>150</v>
      </c>
      <c r="K11" s="71"/>
      <c r="L11"/>
    </row>
    <row r="12" spans="1:13" s="48" customFormat="1" x14ac:dyDescent="0.2">
      <c r="A12" s="66"/>
      <c r="B12" s="67"/>
      <c r="C12" s="67"/>
      <c r="D12" s="49"/>
      <c r="E12" s="48" t="s">
        <v>146</v>
      </c>
      <c r="F12"/>
      <c r="G12" s="67"/>
      <c r="J12" s="70" t="s">
        <v>151</v>
      </c>
      <c r="K12" s="71"/>
      <c r="L12"/>
    </row>
    <row r="13" spans="1:13" s="48" customFormat="1" x14ac:dyDescent="0.2">
      <c r="A13" s="122" t="s">
        <v>160</v>
      </c>
      <c r="B13" s="122"/>
      <c r="C13" s="122"/>
      <c r="D13" s="49"/>
      <c r="E13" s="48" t="s">
        <v>170</v>
      </c>
      <c r="F13"/>
      <c r="G13" s="72"/>
      <c r="J13" s="70" t="s">
        <v>152</v>
      </c>
      <c r="K13" s="71"/>
      <c r="L13"/>
    </row>
    <row r="14" spans="1:13" s="48" customFormat="1" x14ac:dyDescent="0.2">
      <c r="A14" s="121"/>
      <c r="B14" s="121"/>
      <c r="C14" s="121"/>
      <c r="D14" s="49"/>
      <c r="E14" s="48" t="s">
        <v>171</v>
      </c>
      <c r="F14"/>
      <c r="G14" s="67"/>
      <c r="J14" s="70" t="s">
        <v>153</v>
      </c>
      <c r="K14" s="71"/>
      <c r="L14"/>
    </row>
    <row r="15" spans="1:13" s="48" customFormat="1" x14ac:dyDescent="0.2">
      <c r="A15" s="67"/>
      <c r="B15" s="67"/>
      <c r="D15" s="49"/>
      <c r="E15" s="48" t="s">
        <v>163</v>
      </c>
      <c r="F15"/>
      <c r="G15" s="67"/>
      <c r="J15" s="70"/>
      <c r="K15" s="71"/>
      <c r="L15"/>
    </row>
    <row r="16" spans="1:13" s="48" customFormat="1" x14ac:dyDescent="0.2">
      <c r="D16" s="49"/>
      <c r="E16" s="48" t="s">
        <v>169</v>
      </c>
      <c r="F16"/>
      <c r="G16" s="67"/>
      <c r="J16" s="70"/>
      <c r="K16" s="71"/>
      <c r="L16"/>
    </row>
    <row r="17" spans="1:12" s="48" customFormat="1" x14ac:dyDescent="0.2">
      <c r="D17" s="49"/>
      <c r="E17"/>
      <c r="F17"/>
      <c r="G17" s="67"/>
      <c r="K17" s="50"/>
      <c r="L17"/>
    </row>
    <row r="18" spans="1:12" s="48" customFormat="1" x14ac:dyDescent="0.2">
      <c r="A18"/>
      <c r="B18"/>
      <c r="C18"/>
      <c r="D18"/>
      <c r="E18"/>
      <c r="F18"/>
      <c r="G18" s="67"/>
      <c r="K18" s="50"/>
    </row>
    <row r="19" spans="1:12" s="48" customFormat="1" x14ac:dyDescent="0.2">
      <c r="A19"/>
      <c r="B19"/>
      <c r="C19"/>
      <c r="D19"/>
      <c r="E19"/>
      <c r="F19"/>
      <c r="G19" s="67"/>
      <c r="K19" s="50"/>
    </row>
    <row r="20" spans="1:12" s="48" customFormat="1" x14ac:dyDescent="0.2">
      <c r="A20"/>
      <c r="B20"/>
      <c r="C20"/>
      <c r="D20"/>
      <c r="E20"/>
      <c r="F20"/>
      <c r="G20" s="74"/>
      <c r="K20" s="50"/>
    </row>
    <row r="21" spans="1:12" s="48" customFormat="1" x14ac:dyDescent="0.2">
      <c r="A21" s="122" t="s">
        <v>164</v>
      </c>
      <c r="B21" s="122"/>
      <c r="C21" s="122"/>
      <c r="D21"/>
      <c r="E21"/>
      <c r="F21"/>
      <c r="G21" s="50"/>
      <c r="K21" s="50"/>
    </row>
    <row r="22" spans="1:12" s="48" customFormat="1" x14ac:dyDescent="0.2">
      <c r="A22" s="121"/>
      <c r="B22" s="121"/>
      <c r="C22" s="121"/>
      <c r="D22"/>
      <c r="E22"/>
      <c r="F22"/>
      <c r="G22" s="50"/>
      <c r="K22" s="50"/>
    </row>
    <row r="23" spans="1:12" s="48" customFormat="1" x14ac:dyDescent="0.2">
      <c r="A23" s="18" t="s">
        <v>165</v>
      </c>
      <c r="B23"/>
      <c r="C23"/>
      <c r="D23"/>
      <c r="E23"/>
      <c r="G23" s="50"/>
      <c r="K23" s="50"/>
    </row>
    <row r="24" spans="1:12" s="48" customFormat="1" x14ac:dyDescent="0.2">
      <c r="A24" s="18" t="s">
        <v>167</v>
      </c>
      <c r="B24"/>
      <c r="C24"/>
      <c r="D24"/>
      <c r="E24"/>
      <c r="G24" s="50"/>
      <c r="K24" s="50"/>
    </row>
    <row r="25" spans="1:12" s="48" customFormat="1" x14ac:dyDescent="0.2">
      <c r="A25" s="18" t="s">
        <v>147</v>
      </c>
      <c r="B25"/>
      <c r="C25"/>
      <c r="D25"/>
      <c r="E25"/>
      <c r="G25" s="50"/>
      <c r="K25" s="50"/>
    </row>
    <row r="26" spans="1:12" s="48" customFormat="1" x14ac:dyDescent="0.2">
      <c r="A26" s="18" t="s">
        <v>166</v>
      </c>
      <c r="B26"/>
      <c r="C26"/>
      <c r="D26"/>
      <c r="E26"/>
      <c r="G26" s="50"/>
      <c r="K26" s="50"/>
    </row>
    <row r="27" spans="1:12" s="48" customFormat="1" x14ac:dyDescent="0.2">
      <c r="A27" s="18" t="s">
        <v>168</v>
      </c>
      <c r="B27"/>
      <c r="C27"/>
      <c r="D27"/>
      <c r="E27"/>
      <c r="G27" s="50"/>
      <c r="K27" s="50"/>
    </row>
    <row r="28" spans="1:12" s="48" customFormat="1" x14ac:dyDescent="0.2">
      <c r="A28" s="18" t="s">
        <v>173</v>
      </c>
      <c r="B28"/>
      <c r="C28"/>
      <c r="D28"/>
      <c r="E28" s="44"/>
      <c r="F28" s="72"/>
    </row>
    <row r="29" spans="1:12" s="48" customFormat="1" x14ac:dyDescent="0.2">
      <c r="A29"/>
      <c r="B29"/>
      <c r="C29"/>
      <c r="D29"/>
      <c r="E29" s="44"/>
      <c r="F29" s="44"/>
    </row>
    <row r="30" spans="1:12" s="48" customFormat="1" x14ac:dyDescent="0.2">
      <c r="D30" s="49"/>
      <c r="E30" s="49"/>
      <c r="F30" s="49"/>
      <c r="G30" s="50"/>
      <c r="H30" s="44"/>
      <c r="I30" s="44"/>
      <c r="K30" s="50"/>
    </row>
    <row r="31" spans="1:12" s="48" customFormat="1" x14ac:dyDescent="0.2">
      <c r="A31" s="44"/>
      <c r="B31" s="44"/>
      <c r="C31" s="44"/>
      <c r="D31" s="49"/>
      <c r="E31" s="49"/>
      <c r="F31" s="49"/>
      <c r="G31" s="50"/>
      <c r="H31" s="44"/>
      <c r="I31" s="44"/>
      <c r="K31" s="50"/>
      <c r="L31" s="59"/>
    </row>
    <row r="32" spans="1:12" s="48" customFormat="1" x14ac:dyDescent="0.2">
      <c r="A32" s="44"/>
      <c r="B32" s="44"/>
      <c r="C32" s="44"/>
      <c r="D32" s="49"/>
      <c r="E32" s="49"/>
      <c r="F32" s="49"/>
      <c r="G32" s="50"/>
      <c r="H32" s="44"/>
      <c r="I32" s="44"/>
      <c r="K32" s="50"/>
    </row>
    <row r="33" spans="1:16" s="48" customFormat="1" x14ac:dyDescent="0.2">
      <c r="A33" s="44"/>
      <c r="B33" s="44"/>
      <c r="C33" s="44"/>
      <c r="D33" s="49"/>
      <c r="E33" s="49"/>
      <c r="F33" s="49"/>
      <c r="G33" s="50"/>
      <c r="H33" s="44"/>
      <c r="I33" s="44"/>
      <c r="K33" s="50"/>
    </row>
    <row r="34" spans="1:16" s="48" customFormat="1" x14ac:dyDescent="0.2">
      <c r="A34" s="44"/>
      <c r="B34" s="44"/>
      <c r="C34" s="44"/>
      <c r="D34" s="49"/>
      <c r="E34" s="49"/>
      <c r="F34" s="49"/>
      <c r="G34" s="50"/>
      <c r="H34" s="44"/>
      <c r="I34" s="44"/>
      <c r="K34" s="50"/>
    </row>
    <row r="35" spans="1:16" s="48" customFormat="1" x14ac:dyDescent="0.2">
      <c r="A35"/>
      <c r="B35"/>
      <c r="C35"/>
      <c r="D35"/>
      <c r="E35"/>
      <c r="F35"/>
      <c r="G35"/>
      <c r="H35" s="44"/>
      <c r="I35" s="44"/>
      <c r="K35" s="50"/>
    </row>
    <row r="36" spans="1:16" x14ac:dyDescent="0.2">
      <c r="A36"/>
      <c r="B36"/>
      <c r="C36"/>
      <c r="D36"/>
      <c r="E36"/>
      <c r="F36"/>
      <c r="G36"/>
    </row>
    <row r="37" spans="1:16" x14ac:dyDescent="0.2">
      <c r="A37" s="73"/>
    </row>
    <row r="39" spans="1:16" x14ac:dyDescent="0.2">
      <c r="J39" s="72"/>
      <c r="L39" s="72"/>
      <c r="M39" s="72"/>
      <c r="N39" s="72"/>
      <c r="O39" s="72"/>
      <c r="P39" s="72"/>
    </row>
  </sheetData>
  <mergeCells count="9">
    <mergeCell ref="A22:C22"/>
    <mergeCell ref="A7:C7"/>
    <mergeCell ref="A8:C8"/>
    <mergeCell ref="E8:F8"/>
    <mergeCell ref="E7:F7"/>
    <mergeCell ref="B2:C2"/>
    <mergeCell ref="A14:C14"/>
    <mergeCell ref="A13:C13"/>
    <mergeCell ref="A21:C21"/>
  </mergeCells>
  <phoneticPr fontId="11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141"/>
  <sheetViews>
    <sheetView view="pageBreakPreview" zoomScale="80" zoomScaleNormal="75" zoomScaleSheetLayoutView="80" workbookViewId="0">
      <pane ySplit="5" topLeftCell="A78" activePane="bottomLeft" state="frozen"/>
      <selection pane="bottomLeft" activeCell="S72" sqref="S72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3.3320312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0" width="12" style="3" customWidth="1"/>
    <col min="21" max="21" width="9.83203125" style="3" customWidth="1"/>
    <col min="22" max="23" width="11.5" style="3" hidden="1" customWidth="1"/>
    <col min="24" max="24" width="11.1640625" style="3" hidden="1" customWidth="1"/>
    <col min="25" max="25" width="13" style="3" hidden="1" customWidth="1"/>
    <col min="26" max="26" width="30.6640625" style="3" customWidth="1"/>
    <col min="27" max="16384" width="13.1640625" style="3"/>
  </cols>
  <sheetData>
    <row r="1" spans="1:161" ht="15" x14ac:dyDescent="0.2">
      <c r="A1" s="1" t="s">
        <v>30</v>
      </c>
      <c r="B1" s="1"/>
      <c r="C1" s="2"/>
    </row>
    <row r="2" spans="1:161" ht="15" x14ac:dyDescent="0.2">
      <c r="A2" s="1" t="s">
        <v>140</v>
      </c>
      <c r="B2" s="1"/>
      <c r="C2" s="2"/>
    </row>
    <row r="3" spans="1:161" ht="14.25" customHeight="1" x14ac:dyDescent="0.2">
      <c r="A3" s="125">
        <v>36777</v>
      </c>
      <c r="B3" s="125"/>
      <c r="C3" s="125"/>
      <c r="D3" s="125"/>
    </row>
    <row r="4" spans="1:161" ht="6.75" customHeight="1" x14ac:dyDescent="0.2"/>
    <row r="5" spans="1:161" s="5" customFormat="1" ht="70.5" customHeight="1" thickBot="1" x14ac:dyDescent="0.25">
      <c r="A5" s="5" t="s">
        <v>127</v>
      </c>
      <c r="B5" s="5" t="s">
        <v>8</v>
      </c>
      <c r="D5" s="5" t="s">
        <v>1</v>
      </c>
      <c r="E5" s="5" t="s">
        <v>48</v>
      </c>
      <c r="F5" s="5" t="s">
        <v>3</v>
      </c>
      <c r="G5" s="5" t="s">
        <v>2</v>
      </c>
      <c r="H5" s="5" t="s">
        <v>32</v>
      </c>
      <c r="I5" s="12" t="s">
        <v>33</v>
      </c>
      <c r="J5" s="5" t="s">
        <v>38</v>
      </c>
      <c r="K5" s="6" t="s">
        <v>0</v>
      </c>
      <c r="L5" s="5" t="s">
        <v>34</v>
      </c>
      <c r="M5" s="5" t="s">
        <v>82</v>
      </c>
      <c r="N5" s="5" t="s">
        <v>62</v>
      </c>
      <c r="O5" s="5" t="s">
        <v>85</v>
      </c>
      <c r="P5" s="5" t="s">
        <v>35</v>
      </c>
      <c r="Q5" s="5" t="s">
        <v>31</v>
      </c>
      <c r="R5" s="5" t="s">
        <v>73</v>
      </c>
      <c r="S5" s="5" t="s">
        <v>36</v>
      </c>
      <c r="T5" s="5" t="s">
        <v>46</v>
      </c>
      <c r="U5" s="5" t="s">
        <v>10</v>
      </c>
      <c r="V5" s="5" t="s">
        <v>90</v>
      </c>
      <c r="W5" s="5" t="s">
        <v>65</v>
      </c>
      <c r="X5" s="14" t="s">
        <v>66</v>
      </c>
      <c r="Y5" s="14" t="s">
        <v>67</v>
      </c>
      <c r="Z5" s="5" t="s">
        <v>37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</row>
    <row r="6" spans="1:161" ht="4.5" customHeight="1" x14ac:dyDescent="0.2">
      <c r="A6" s="2"/>
      <c r="B6" s="3" t="s">
        <v>77</v>
      </c>
    </row>
    <row r="7" spans="1:161" s="38" customFormat="1" ht="27.95" customHeight="1" x14ac:dyDescent="0.2">
      <c r="A7" s="37">
        <v>1</v>
      </c>
      <c r="B7" s="7" t="s">
        <v>9</v>
      </c>
      <c r="C7" s="7">
        <v>1</v>
      </c>
      <c r="D7" s="8" t="s">
        <v>4</v>
      </c>
      <c r="E7" s="7"/>
      <c r="F7" s="8"/>
      <c r="G7" s="7" t="s">
        <v>78</v>
      </c>
      <c r="H7" s="8">
        <v>33.4</v>
      </c>
      <c r="I7" s="13">
        <v>10151</v>
      </c>
      <c r="J7" s="8" t="s">
        <v>42</v>
      </c>
      <c r="K7" s="9" t="s">
        <v>51</v>
      </c>
      <c r="L7" s="8" t="s">
        <v>81</v>
      </c>
      <c r="M7" s="16">
        <v>36697</v>
      </c>
      <c r="N7" s="8" t="s">
        <v>63</v>
      </c>
      <c r="O7" s="8" t="s">
        <v>52</v>
      </c>
      <c r="P7" s="8" t="s">
        <v>83</v>
      </c>
      <c r="Q7" s="7" t="s">
        <v>84</v>
      </c>
      <c r="R7" s="7" t="s">
        <v>117</v>
      </c>
      <c r="S7" s="7" t="s">
        <v>174</v>
      </c>
      <c r="T7" s="17">
        <v>8</v>
      </c>
      <c r="U7" s="17">
        <v>8</v>
      </c>
      <c r="V7" s="17"/>
      <c r="W7" s="17"/>
      <c r="X7" s="17"/>
      <c r="Y7" s="17"/>
      <c r="Z7" s="19" t="s">
        <v>92</v>
      </c>
    </row>
    <row r="8" spans="1:161" s="38" customFormat="1" ht="27.95" customHeight="1" x14ac:dyDescent="0.2">
      <c r="A8" s="37">
        <v>2</v>
      </c>
      <c r="B8" s="7" t="s">
        <v>9</v>
      </c>
      <c r="C8" s="7">
        <v>1</v>
      </c>
      <c r="D8" s="8" t="s">
        <v>4</v>
      </c>
      <c r="E8" s="7"/>
      <c r="F8" s="8"/>
      <c r="G8" s="7" t="s">
        <v>78</v>
      </c>
      <c r="H8" s="8">
        <v>33.4</v>
      </c>
      <c r="I8" s="13">
        <v>10151</v>
      </c>
      <c r="J8" s="8" t="s">
        <v>42</v>
      </c>
      <c r="K8" s="9" t="s">
        <v>51</v>
      </c>
      <c r="L8" s="8" t="s">
        <v>81</v>
      </c>
      <c r="M8" s="16">
        <v>36697</v>
      </c>
      <c r="N8" s="8" t="s">
        <v>63</v>
      </c>
      <c r="O8" s="8" t="s">
        <v>52</v>
      </c>
      <c r="P8" s="8" t="s">
        <v>83</v>
      </c>
      <c r="Q8" s="7" t="s">
        <v>84</v>
      </c>
      <c r="R8" s="7" t="s">
        <v>117</v>
      </c>
      <c r="S8" s="7" t="s">
        <v>174</v>
      </c>
      <c r="T8" s="7">
        <v>8</v>
      </c>
      <c r="U8" s="7">
        <v>8</v>
      </c>
      <c r="V8" s="7"/>
      <c r="W8" s="7"/>
      <c r="X8" s="7"/>
      <c r="Y8" s="7"/>
      <c r="Z8" s="19" t="s">
        <v>92</v>
      </c>
    </row>
    <row r="9" spans="1:161" s="38" customFormat="1" ht="27.95" customHeight="1" x14ac:dyDescent="0.2">
      <c r="A9" s="37">
        <v>3</v>
      </c>
      <c r="B9" s="7" t="s">
        <v>9</v>
      </c>
      <c r="C9" s="7">
        <v>1</v>
      </c>
      <c r="D9" s="8" t="s">
        <v>4</v>
      </c>
      <c r="E9" s="7"/>
      <c r="F9" s="8"/>
      <c r="G9" s="7" t="s">
        <v>78</v>
      </c>
      <c r="H9" s="8">
        <v>33.4</v>
      </c>
      <c r="I9" s="13">
        <v>10151</v>
      </c>
      <c r="J9" s="8" t="s">
        <v>42</v>
      </c>
      <c r="K9" s="9" t="s">
        <v>51</v>
      </c>
      <c r="L9" s="8" t="s">
        <v>81</v>
      </c>
      <c r="M9" s="16">
        <v>36697</v>
      </c>
      <c r="N9" s="8" t="s">
        <v>63</v>
      </c>
      <c r="O9" s="8" t="s">
        <v>52</v>
      </c>
      <c r="P9" s="8" t="s">
        <v>83</v>
      </c>
      <c r="Q9" s="7" t="s">
        <v>84</v>
      </c>
      <c r="R9" s="7" t="s">
        <v>117</v>
      </c>
      <c r="S9" s="7" t="s">
        <v>174</v>
      </c>
      <c r="T9" s="7">
        <v>8</v>
      </c>
      <c r="U9" s="7">
        <v>8</v>
      </c>
      <c r="V9" s="7"/>
      <c r="W9" s="7"/>
      <c r="X9" s="7"/>
      <c r="Y9" s="7"/>
      <c r="Z9" s="19" t="s">
        <v>92</v>
      </c>
    </row>
    <row r="10" spans="1:161" s="38" customFormat="1" ht="27.95" customHeight="1" x14ac:dyDescent="0.2">
      <c r="A10" s="37">
        <v>4</v>
      </c>
      <c r="B10" s="7" t="s">
        <v>9</v>
      </c>
      <c r="C10" s="7">
        <v>1</v>
      </c>
      <c r="D10" s="8" t="s">
        <v>4</v>
      </c>
      <c r="E10" s="7"/>
      <c r="F10" s="8"/>
      <c r="G10" s="7" t="s">
        <v>78</v>
      </c>
      <c r="H10" s="8">
        <v>29</v>
      </c>
      <c r="I10" s="13">
        <v>10151</v>
      </c>
      <c r="J10" s="8" t="s">
        <v>42</v>
      </c>
      <c r="K10" s="9" t="s">
        <v>51</v>
      </c>
      <c r="L10" s="8" t="s">
        <v>81</v>
      </c>
      <c r="M10" s="16">
        <v>36697</v>
      </c>
      <c r="N10" s="8" t="s">
        <v>63</v>
      </c>
      <c r="O10" s="8" t="s">
        <v>52</v>
      </c>
      <c r="P10" s="8" t="s">
        <v>83</v>
      </c>
      <c r="Q10" s="7" t="s">
        <v>84</v>
      </c>
      <c r="R10" s="7" t="s">
        <v>117</v>
      </c>
      <c r="S10" s="7" t="s">
        <v>174</v>
      </c>
      <c r="T10" s="7">
        <v>8</v>
      </c>
      <c r="U10" s="7">
        <v>8</v>
      </c>
      <c r="V10" s="7"/>
      <c r="W10" s="7"/>
      <c r="X10" s="7"/>
      <c r="Y10" s="7"/>
      <c r="Z10" s="19" t="s">
        <v>92</v>
      </c>
    </row>
    <row r="11" spans="1:161" s="38" customFormat="1" ht="27.95" customHeight="1" x14ac:dyDescent="0.2">
      <c r="A11" s="37">
        <v>5</v>
      </c>
      <c r="B11" s="7" t="s">
        <v>9</v>
      </c>
      <c r="C11" s="7">
        <v>1</v>
      </c>
      <c r="D11" s="8" t="s">
        <v>4</v>
      </c>
      <c r="E11" s="7"/>
      <c r="F11" s="8"/>
      <c r="G11" s="7" t="s">
        <v>78</v>
      </c>
      <c r="H11" s="8">
        <v>29</v>
      </c>
      <c r="I11" s="13">
        <v>10151</v>
      </c>
      <c r="J11" s="8" t="s">
        <v>42</v>
      </c>
      <c r="K11" s="9" t="s">
        <v>51</v>
      </c>
      <c r="L11" s="8" t="s">
        <v>81</v>
      </c>
      <c r="M11" s="16">
        <v>36697</v>
      </c>
      <c r="N11" s="8" t="s">
        <v>63</v>
      </c>
      <c r="O11" s="8" t="s">
        <v>52</v>
      </c>
      <c r="P11" s="8" t="s">
        <v>83</v>
      </c>
      <c r="Q11" s="7" t="s">
        <v>84</v>
      </c>
      <c r="R11" s="7" t="s">
        <v>117</v>
      </c>
      <c r="S11" s="7" t="s">
        <v>174</v>
      </c>
      <c r="T11" s="7">
        <v>8</v>
      </c>
      <c r="U11" s="7">
        <v>8</v>
      </c>
      <c r="V11" s="7"/>
      <c r="W11" s="7"/>
      <c r="X11" s="7"/>
      <c r="Y11" s="7"/>
      <c r="Z11" s="19" t="s">
        <v>92</v>
      </c>
    </row>
    <row r="12" spans="1:161" s="38" customFormat="1" ht="27.95" customHeight="1" x14ac:dyDescent="0.2">
      <c r="A12" s="37">
        <v>6</v>
      </c>
      <c r="B12" s="7" t="s">
        <v>9</v>
      </c>
      <c r="C12" s="7">
        <v>1</v>
      </c>
      <c r="D12" s="8" t="s">
        <v>4</v>
      </c>
      <c r="E12" s="7"/>
      <c r="F12" s="8"/>
      <c r="G12" s="7" t="s">
        <v>78</v>
      </c>
      <c r="H12" s="8">
        <v>29</v>
      </c>
      <c r="I12" s="13">
        <v>10151</v>
      </c>
      <c r="J12" s="8" t="s">
        <v>42</v>
      </c>
      <c r="K12" s="9" t="s">
        <v>51</v>
      </c>
      <c r="L12" s="8" t="s">
        <v>81</v>
      </c>
      <c r="M12" s="16">
        <v>36697</v>
      </c>
      <c r="N12" s="8" t="s">
        <v>63</v>
      </c>
      <c r="O12" s="8" t="s">
        <v>52</v>
      </c>
      <c r="P12" s="8" t="s">
        <v>83</v>
      </c>
      <c r="Q12" s="7" t="s">
        <v>84</v>
      </c>
      <c r="R12" s="7" t="s">
        <v>117</v>
      </c>
      <c r="S12" s="7" t="s">
        <v>174</v>
      </c>
      <c r="T12" s="7">
        <v>8</v>
      </c>
      <c r="U12" s="7">
        <v>8</v>
      </c>
      <c r="V12" s="7"/>
      <c r="W12" s="7"/>
      <c r="X12" s="7"/>
      <c r="Y12" s="7"/>
      <c r="Z12" s="19" t="s">
        <v>92</v>
      </c>
    </row>
    <row r="13" spans="1:161" s="38" customFormat="1" ht="27.95" customHeight="1" x14ac:dyDescent="0.2">
      <c r="A13" s="37">
        <v>7</v>
      </c>
      <c r="B13" s="7" t="s">
        <v>9</v>
      </c>
      <c r="C13" s="7">
        <v>1</v>
      </c>
      <c r="D13" s="8" t="s">
        <v>4</v>
      </c>
      <c r="E13" s="7"/>
      <c r="F13" s="8"/>
      <c r="G13" s="7" t="s">
        <v>78</v>
      </c>
      <c r="H13" s="8">
        <v>29</v>
      </c>
      <c r="I13" s="13">
        <v>10151</v>
      </c>
      <c r="J13" s="8" t="s">
        <v>42</v>
      </c>
      <c r="K13" s="9" t="s">
        <v>51</v>
      </c>
      <c r="L13" s="8" t="s">
        <v>81</v>
      </c>
      <c r="M13" s="16">
        <v>36697</v>
      </c>
      <c r="N13" s="8" t="s">
        <v>63</v>
      </c>
      <c r="O13" s="8" t="s">
        <v>52</v>
      </c>
      <c r="P13" s="8" t="s">
        <v>83</v>
      </c>
      <c r="Q13" s="7" t="s">
        <v>84</v>
      </c>
      <c r="R13" s="7" t="s">
        <v>117</v>
      </c>
      <c r="S13" s="7" t="s">
        <v>174</v>
      </c>
      <c r="T13" s="7">
        <v>8</v>
      </c>
      <c r="U13" s="7">
        <v>8</v>
      </c>
      <c r="V13" s="7"/>
      <c r="W13" s="7"/>
      <c r="X13" s="7"/>
      <c r="Y13" s="7"/>
      <c r="Z13" s="19" t="s">
        <v>92</v>
      </c>
    </row>
    <row r="14" spans="1:161" s="38" customFormat="1" ht="27.95" customHeight="1" x14ac:dyDescent="0.2">
      <c r="A14" s="37">
        <v>8</v>
      </c>
      <c r="B14" s="7" t="s">
        <v>9</v>
      </c>
      <c r="C14" s="7">
        <v>1</v>
      </c>
      <c r="D14" s="8" t="s">
        <v>4</v>
      </c>
      <c r="E14" s="7"/>
      <c r="F14" s="8"/>
      <c r="G14" s="7" t="s">
        <v>79</v>
      </c>
      <c r="H14" s="8">
        <v>31</v>
      </c>
      <c r="I14" s="13">
        <v>10151</v>
      </c>
      <c r="J14" s="8" t="s">
        <v>42</v>
      </c>
      <c r="K14" s="9" t="s">
        <v>53</v>
      </c>
      <c r="L14" s="8" t="s">
        <v>81</v>
      </c>
      <c r="M14" s="16">
        <v>36697</v>
      </c>
      <c r="N14" s="8" t="s">
        <v>63</v>
      </c>
      <c r="O14" s="8" t="s">
        <v>52</v>
      </c>
      <c r="P14" s="8" t="s">
        <v>83</v>
      </c>
      <c r="Q14" s="7" t="s">
        <v>84</v>
      </c>
      <c r="R14" s="7" t="s">
        <v>117</v>
      </c>
      <c r="S14" s="7" t="s">
        <v>174</v>
      </c>
      <c r="T14" s="7">
        <v>7</v>
      </c>
      <c r="U14" s="7">
        <v>7</v>
      </c>
      <c r="V14" s="7"/>
      <c r="W14" s="7">
        <v>4.75</v>
      </c>
      <c r="X14" s="7"/>
      <c r="Y14" s="7"/>
      <c r="Z14" s="19"/>
    </row>
    <row r="15" spans="1:161" s="38" customFormat="1" ht="27.95" customHeight="1" x14ac:dyDescent="0.2">
      <c r="A15" s="37">
        <v>9</v>
      </c>
      <c r="B15" s="7" t="s">
        <v>9</v>
      </c>
      <c r="C15" s="7">
        <v>1</v>
      </c>
      <c r="D15" s="8" t="s">
        <v>4</v>
      </c>
      <c r="E15" s="7"/>
      <c r="F15" s="8"/>
      <c r="G15" s="7" t="s">
        <v>79</v>
      </c>
      <c r="H15" s="8">
        <v>31</v>
      </c>
      <c r="I15" s="13">
        <v>10151</v>
      </c>
      <c r="J15" s="8" t="s">
        <v>42</v>
      </c>
      <c r="K15" s="9" t="s">
        <v>53</v>
      </c>
      <c r="L15" s="8" t="s">
        <v>81</v>
      </c>
      <c r="M15" s="16">
        <v>36697</v>
      </c>
      <c r="N15" s="8" t="s">
        <v>63</v>
      </c>
      <c r="O15" s="8" t="s">
        <v>52</v>
      </c>
      <c r="P15" s="8" t="s">
        <v>83</v>
      </c>
      <c r="Q15" s="7" t="s">
        <v>84</v>
      </c>
      <c r="R15" s="7" t="s">
        <v>117</v>
      </c>
      <c r="S15" s="7" t="s">
        <v>174</v>
      </c>
      <c r="T15" s="7">
        <v>7</v>
      </c>
      <c r="U15" s="7">
        <v>7</v>
      </c>
      <c r="V15" s="7"/>
      <c r="W15" s="7">
        <v>4.75</v>
      </c>
      <c r="X15" s="7"/>
      <c r="Y15" s="7"/>
      <c r="Z15" s="19"/>
    </row>
    <row r="16" spans="1:161" s="38" customFormat="1" ht="27.95" customHeight="1" x14ac:dyDescent="0.2">
      <c r="A16" s="37">
        <v>10</v>
      </c>
      <c r="B16" s="7" t="s">
        <v>9</v>
      </c>
      <c r="C16" s="7">
        <v>1</v>
      </c>
      <c r="D16" s="8" t="s">
        <v>4</v>
      </c>
      <c r="E16" s="7" t="s">
        <v>115</v>
      </c>
      <c r="F16" s="8"/>
      <c r="G16" s="7" t="s">
        <v>25</v>
      </c>
      <c r="H16" s="8">
        <v>156</v>
      </c>
      <c r="I16" s="13">
        <v>10456</v>
      </c>
      <c r="J16" s="8" t="s">
        <v>39</v>
      </c>
      <c r="K16" s="9">
        <v>36739</v>
      </c>
      <c r="L16" s="8" t="s">
        <v>45</v>
      </c>
      <c r="M16" s="16">
        <v>36535</v>
      </c>
      <c r="N16" s="8"/>
      <c r="O16" s="8" t="s">
        <v>52</v>
      </c>
      <c r="P16" s="8" t="s">
        <v>45</v>
      </c>
      <c r="Q16" s="7"/>
      <c r="R16" s="7"/>
      <c r="S16" s="7" t="s">
        <v>175</v>
      </c>
      <c r="T16" s="7">
        <v>35</v>
      </c>
      <c r="U16" s="7">
        <v>20</v>
      </c>
      <c r="V16" s="7"/>
      <c r="W16" s="7"/>
      <c r="X16" s="7"/>
      <c r="Y16" s="7"/>
      <c r="Z16" s="19" t="s">
        <v>93</v>
      </c>
    </row>
    <row r="17" spans="1:26" s="38" customFormat="1" ht="27.95" customHeight="1" x14ac:dyDescent="0.2">
      <c r="A17" s="37">
        <v>11</v>
      </c>
      <c r="B17" s="7" t="s">
        <v>9</v>
      </c>
      <c r="C17" s="7">
        <v>1</v>
      </c>
      <c r="D17" s="8" t="s">
        <v>4</v>
      </c>
      <c r="E17" s="7" t="s">
        <v>47</v>
      </c>
      <c r="F17" s="8">
        <v>309266</v>
      </c>
      <c r="G17" s="7" t="s">
        <v>5</v>
      </c>
      <c r="H17" s="8">
        <v>44</v>
      </c>
      <c r="I17" s="13">
        <v>9030</v>
      </c>
      <c r="J17" s="8" t="s">
        <v>39</v>
      </c>
      <c r="K17" s="9">
        <v>36739</v>
      </c>
      <c r="L17" s="8" t="s">
        <v>6</v>
      </c>
      <c r="M17" s="8"/>
      <c r="N17" s="8"/>
      <c r="O17" s="8" t="s">
        <v>52</v>
      </c>
      <c r="P17" s="8" t="s">
        <v>7</v>
      </c>
      <c r="Q17" s="7" t="s">
        <v>55</v>
      </c>
      <c r="R17" s="7" t="s">
        <v>118</v>
      </c>
      <c r="S17" s="7" t="s">
        <v>176</v>
      </c>
      <c r="T17" s="7">
        <v>14</v>
      </c>
      <c r="U17" s="7">
        <v>6</v>
      </c>
      <c r="V17" s="7"/>
      <c r="W17" s="7"/>
      <c r="X17" s="7"/>
      <c r="Y17" s="7"/>
      <c r="Z17" s="19"/>
    </row>
    <row r="18" spans="1:26" s="38" customFormat="1" ht="27.95" customHeight="1" x14ac:dyDescent="0.2">
      <c r="A18" s="37">
        <v>12</v>
      </c>
      <c r="B18" s="7" t="s">
        <v>9</v>
      </c>
      <c r="C18" s="7">
        <v>1</v>
      </c>
      <c r="D18" s="8" t="s">
        <v>4</v>
      </c>
      <c r="E18" s="7" t="s">
        <v>47</v>
      </c>
      <c r="F18" s="8">
        <v>309547</v>
      </c>
      <c r="G18" s="7" t="s">
        <v>5</v>
      </c>
      <c r="H18" s="8">
        <v>44</v>
      </c>
      <c r="I18" s="13">
        <v>9030</v>
      </c>
      <c r="J18" s="8" t="s">
        <v>39</v>
      </c>
      <c r="K18" s="9">
        <v>36770</v>
      </c>
      <c r="L18" s="8" t="s">
        <v>6</v>
      </c>
      <c r="M18" s="8"/>
      <c r="N18" s="8"/>
      <c r="O18" s="8" t="s">
        <v>52</v>
      </c>
      <c r="P18" s="8" t="s">
        <v>7</v>
      </c>
      <c r="Q18" s="7" t="s">
        <v>55</v>
      </c>
      <c r="R18" s="7" t="s">
        <v>118</v>
      </c>
      <c r="S18" s="7" t="s">
        <v>176</v>
      </c>
      <c r="T18" s="7">
        <v>14</v>
      </c>
      <c r="U18" s="7">
        <v>6</v>
      </c>
      <c r="V18" s="7"/>
      <c r="W18" s="7"/>
      <c r="X18" s="7"/>
      <c r="Y18" s="7"/>
      <c r="Z18" s="19"/>
    </row>
    <row r="19" spans="1:26" s="38" customFormat="1" ht="27.95" customHeight="1" x14ac:dyDescent="0.2">
      <c r="A19" s="37">
        <v>13</v>
      </c>
      <c r="B19" s="7" t="s">
        <v>9</v>
      </c>
      <c r="C19" s="7">
        <v>1</v>
      </c>
      <c r="D19" s="8" t="s">
        <v>4</v>
      </c>
      <c r="E19" s="7" t="s">
        <v>47</v>
      </c>
      <c r="F19" s="8">
        <v>309575</v>
      </c>
      <c r="G19" s="7" t="s">
        <v>5</v>
      </c>
      <c r="H19" s="8">
        <v>44</v>
      </c>
      <c r="I19" s="13">
        <v>9030</v>
      </c>
      <c r="J19" s="8" t="s">
        <v>39</v>
      </c>
      <c r="K19" s="9">
        <v>36770</v>
      </c>
      <c r="L19" s="8" t="s">
        <v>6</v>
      </c>
      <c r="M19" s="8"/>
      <c r="N19" s="8"/>
      <c r="O19" s="8" t="s">
        <v>52</v>
      </c>
      <c r="P19" s="8" t="s">
        <v>7</v>
      </c>
      <c r="Q19" s="7" t="s">
        <v>55</v>
      </c>
      <c r="R19" s="7" t="s">
        <v>118</v>
      </c>
      <c r="S19" s="7" t="s">
        <v>176</v>
      </c>
      <c r="T19" s="7">
        <v>14</v>
      </c>
      <c r="U19" s="7">
        <v>6</v>
      </c>
      <c r="V19" s="7"/>
      <c r="W19" s="7"/>
      <c r="X19" s="7"/>
      <c r="Y19" s="7"/>
      <c r="Z19" s="19"/>
    </row>
    <row r="20" spans="1:26" s="38" customFormat="1" ht="27.95" customHeight="1" x14ac:dyDescent="0.2">
      <c r="A20" s="37">
        <v>14</v>
      </c>
      <c r="B20" s="7" t="s">
        <v>9</v>
      </c>
      <c r="C20" s="7">
        <v>1</v>
      </c>
      <c r="D20" s="8" t="s">
        <v>4</v>
      </c>
      <c r="E20" s="7" t="s">
        <v>47</v>
      </c>
      <c r="F20" s="8">
        <v>309578</v>
      </c>
      <c r="G20" s="7" t="s">
        <v>5</v>
      </c>
      <c r="H20" s="8">
        <v>44</v>
      </c>
      <c r="I20" s="13">
        <v>9030</v>
      </c>
      <c r="J20" s="8" t="s">
        <v>39</v>
      </c>
      <c r="K20" s="9">
        <v>36770</v>
      </c>
      <c r="L20" s="8" t="s">
        <v>6</v>
      </c>
      <c r="M20" s="8"/>
      <c r="N20" s="8"/>
      <c r="O20" s="8" t="s">
        <v>52</v>
      </c>
      <c r="P20" s="8" t="s">
        <v>7</v>
      </c>
      <c r="Q20" s="7" t="s">
        <v>55</v>
      </c>
      <c r="R20" s="7" t="s">
        <v>118</v>
      </c>
      <c r="S20" s="7" t="s">
        <v>176</v>
      </c>
      <c r="T20" s="7">
        <v>14</v>
      </c>
      <c r="U20" s="7">
        <v>6</v>
      </c>
      <c r="V20" s="7"/>
      <c r="W20" s="7"/>
      <c r="X20" s="7"/>
      <c r="Y20" s="7"/>
      <c r="Z20" s="19"/>
    </row>
    <row r="21" spans="1:26" s="38" customFormat="1" ht="14.1" customHeight="1" x14ac:dyDescent="0.2">
      <c r="A21" s="37">
        <v>15</v>
      </c>
      <c r="B21" s="7" t="s">
        <v>9</v>
      </c>
      <c r="C21" s="7">
        <v>1</v>
      </c>
      <c r="D21" s="8" t="s">
        <v>4</v>
      </c>
      <c r="E21" s="7" t="s">
        <v>47</v>
      </c>
      <c r="F21" s="8">
        <v>308898</v>
      </c>
      <c r="G21" s="7" t="s">
        <v>5</v>
      </c>
      <c r="H21" s="8">
        <v>44</v>
      </c>
      <c r="I21" s="13">
        <v>9030</v>
      </c>
      <c r="J21" s="8" t="s">
        <v>39</v>
      </c>
      <c r="K21" s="9">
        <v>36697</v>
      </c>
      <c r="L21" s="8" t="s">
        <v>6</v>
      </c>
      <c r="M21" s="8"/>
      <c r="N21" s="8"/>
      <c r="O21" s="8" t="s">
        <v>52</v>
      </c>
      <c r="P21" s="8" t="s">
        <v>13</v>
      </c>
      <c r="Q21" s="7" t="s">
        <v>56</v>
      </c>
      <c r="R21" s="7" t="s">
        <v>119</v>
      </c>
      <c r="S21" s="7" t="s">
        <v>44</v>
      </c>
      <c r="T21" s="7">
        <v>14</v>
      </c>
      <c r="U21" s="7">
        <v>6</v>
      </c>
      <c r="V21" s="7"/>
      <c r="W21" s="7"/>
      <c r="X21" s="7"/>
      <c r="Y21" s="7"/>
      <c r="Z21" s="19"/>
    </row>
    <row r="22" spans="1:26" s="38" customFormat="1" ht="14.1" customHeight="1" x14ac:dyDescent="0.2">
      <c r="A22" s="37">
        <v>16</v>
      </c>
      <c r="B22" s="7" t="s">
        <v>9</v>
      </c>
      <c r="C22" s="7">
        <v>1</v>
      </c>
      <c r="D22" s="8" t="s">
        <v>4</v>
      </c>
      <c r="E22" s="7" t="s">
        <v>47</v>
      </c>
      <c r="F22" s="8">
        <v>308951</v>
      </c>
      <c r="G22" s="7" t="s">
        <v>5</v>
      </c>
      <c r="H22" s="8">
        <v>44</v>
      </c>
      <c r="I22" s="13">
        <v>9030</v>
      </c>
      <c r="J22" s="8" t="s">
        <v>39</v>
      </c>
      <c r="K22" s="9">
        <v>36708</v>
      </c>
      <c r="L22" s="8" t="s">
        <v>6</v>
      </c>
      <c r="M22" s="8"/>
      <c r="N22" s="8"/>
      <c r="O22" s="8" t="s">
        <v>52</v>
      </c>
      <c r="P22" s="8" t="s">
        <v>13</v>
      </c>
      <c r="Q22" s="7" t="s">
        <v>56</v>
      </c>
      <c r="R22" s="7" t="s">
        <v>119</v>
      </c>
      <c r="S22" s="7" t="s">
        <v>44</v>
      </c>
      <c r="T22" s="7">
        <v>14</v>
      </c>
      <c r="U22" s="7">
        <v>6</v>
      </c>
      <c r="V22" s="7"/>
      <c r="W22" s="7"/>
      <c r="X22" s="7"/>
      <c r="Y22" s="7"/>
      <c r="Z22" s="19"/>
    </row>
    <row r="23" spans="1:26" s="38" customFormat="1" ht="14.1" customHeight="1" x14ac:dyDescent="0.2">
      <c r="A23" s="37">
        <v>17</v>
      </c>
      <c r="B23" s="7" t="s">
        <v>9</v>
      </c>
      <c r="C23" s="7">
        <v>1</v>
      </c>
      <c r="D23" s="8" t="s">
        <v>4</v>
      </c>
      <c r="E23" s="7" t="s">
        <v>47</v>
      </c>
      <c r="F23" s="8">
        <v>308972</v>
      </c>
      <c r="G23" s="7" t="s">
        <v>5</v>
      </c>
      <c r="H23" s="8">
        <v>44</v>
      </c>
      <c r="I23" s="13">
        <v>9030</v>
      </c>
      <c r="J23" s="8" t="s">
        <v>39</v>
      </c>
      <c r="K23" s="9">
        <v>36739</v>
      </c>
      <c r="L23" s="8" t="s">
        <v>6</v>
      </c>
      <c r="M23" s="8"/>
      <c r="N23" s="8"/>
      <c r="O23" s="8" t="s">
        <v>52</v>
      </c>
      <c r="P23" s="8" t="s">
        <v>13</v>
      </c>
      <c r="Q23" s="7" t="s">
        <v>56</v>
      </c>
      <c r="R23" s="7" t="s">
        <v>119</v>
      </c>
      <c r="S23" s="7" t="s">
        <v>44</v>
      </c>
      <c r="T23" s="17">
        <v>14</v>
      </c>
      <c r="U23" s="17">
        <v>6</v>
      </c>
      <c r="V23" s="7"/>
      <c r="W23" s="17"/>
      <c r="X23" s="17"/>
      <c r="Y23" s="17"/>
      <c r="Z23" s="19"/>
    </row>
    <row r="24" spans="1:26" s="38" customFormat="1" ht="14.1" customHeight="1" x14ac:dyDescent="0.2">
      <c r="A24" s="37">
        <v>18</v>
      </c>
      <c r="B24" s="7" t="s">
        <v>9</v>
      </c>
      <c r="C24" s="7">
        <v>1</v>
      </c>
      <c r="D24" s="8" t="s">
        <v>4</v>
      </c>
      <c r="E24" s="7" t="s">
        <v>47</v>
      </c>
      <c r="F24" s="8">
        <v>308999</v>
      </c>
      <c r="G24" s="7" t="s">
        <v>5</v>
      </c>
      <c r="H24" s="8">
        <v>44</v>
      </c>
      <c r="I24" s="13">
        <v>9030</v>
      </c>
      <c r="J24" s="8" t="s">
        <v>39</v>
      </c>
      <c r="K24" s="9">
        <v>36708</v>
      </c>
      <c r="L24" s="8" t="s">
        <v>6</v>
      </c>
      <c r="M24" s="8"/>
      <c r="N24" s="8"/>
      <c r="O24" s="8" t="s">
        <v>52</v>
      </c>
      <c r="P24" s="8" t="s">
        <v>13</v>
      </c>
      <c r="Q24" s="7" t="s">
        <v>56</v>
      </c>
      <c r="R24" s="7" t="s">
        <v>119</v>
      </c>
      <c r="S24" s="7" t="s">
        <v>44</v>
      </c>
      <c r="T24" s="7">
        <v>14</v>
      </c>
      <c r="U24" s="7">
        <v>6</v>
      </c>
      <c r="V24" s="7"/>
      <c r="W24" s="7"/>
      <c r="X24" s="7"/>
      <c r="Y24" s="7"/>
      <c r="Z24" s="19"/>
    </row>
    <row r="25" spans="1:26" s="38" customFormat="1" ht="14.1" customHeight="1" x14ac:dyDescent="0.2">
      <c r="A25" s="37">
        <v>19</v>
      </c>
      <c r="B25" s="7" t="s">
        <v>9</v>
      </c>
      <c r="C25" s="7">
        <v>1</v>
      </c>
      <c r="D25" s="8" t="s">
        <v>4</v>
      </c>
      <c r="E25" s="7" t="s">
        <v>47</v>
      </c>
      <c r="F25" s="8">
        <v>309020</v>
      </c>
      <c r="G25" s="7" t="s">
        <v>5</v>
      </c>
      <c r="H25" s="8">
        <v>44</v>
      </c>
      <c r="I25" s="13">
        <v>9030</v>
      </c>
      <c r="J25" s="8" t="s">
        <v>39</v>
      </c>
      <c r="K25" s="9">
        <v>36708</v>
      </c>
      <c r="L25" s="8" t="s">
        <v>6</v>
      </c>
      <c r="M25" s="8"/>
      <c r="N25" s="8"/>
      <c r="O25" s="8" t="s">
        <v>52</v>
      </c>
      <c r="P25" s="8" t="s">
        <v>13</v>
      </c>
      <c r="Q25" s="7" t="s">
        <v>56</v>
      </c>
      <c r="R25" s="7" t="s">
        <v>119</v>
      </c>
      <c r="S25" s="7" t="s">
        <v>44</v>
      </c>
      <c r="T25" s="7">
        <v>14</v>
      </c>
      <c r="U25" s="7">
        <v>6</v>
      </c>
      <c r="V25" s="7"/>
      <c r="W25" s="7"/>
      <c r="X25" s="7"/>
      <c r="Y25" s="7"/>
      <c r="Z25" s="19"/>
    </row>
    <row r="26" spans="1:26" s="38" customFormat="1" ht="14.1" customHeight="1" x14ac:dyDescent="0.2">
      <c r="A26" s="37">
        <v>20</v>
      </c>
      <c r="B26" s="7" t="s">
        <v>9</v>
      </c>
      <c r="C26" s="7">
        <v>1</v>
      </c>
      <c r="D26" s="8" t="s">
        <v>4</v>
      </c>
      <c r="E26" s="7" t="s">
        <v>47</v>
      </c>
      <c r="F26" s="8">
        <v>309073</v>
      </c>
      <c r="G26" s="7" t="s">
        <v>5</v>
      </c>
      <c r="H26" s="8">
        <v>44</v>
      </c>
      <c r="I26" s="13">
        <v>9030</v>
      </c>
      <c r="J26" s="8" t="s">
        <v>39</v>
      </c>
      <c r="K26" s="9">
        <v>36708</v>
      </c>
      <c r="L26" s="8" t="s">
        <v>6</v>
      </c>
      <c r="M26" s="8"/>
      <c r="N26" s="8"/>
      <c r="O26" s="8" t="s">
        <v>52</v>
      </c>
      <c r="P26" s="8" t="s">
        <v>13</v>
      </c>
      <c r="Q26" s="7" t="s">
        <v>56</v>
      </c>
      <c r="R26" s="7" t="s">
        <v>119</v>
      </c>
      <c r="S26" s="7" t="s">
        <v>44</v>
      </c>
      <c r="T26" s="7">
        <v>14</v>
      </c>
      <c r="U26" s="7">
        <v>6</v>
      </c>
      <c r="V26" s="7"/>
      <c r="W26" s="7"/>
      <c r="X26" s="7"/>
      <c r="Y26" s="7"/>
      <c r="Z26" s="19"/>
    </row>
    <row r="27" spans="1:26" s="38" customFormat="1" ht="14.1" customHeight="1" x14ac:dyDescent="0.2">
      <c r="A27" s="37">
        <v>21</v>
      </c>
      <c r="B27" s="7" t="s">
        <v>9</v>
      </c>
      <c r="C27" s="7">
        <v>1</v>
      </c>
      <c r="D27" s="8" t="s">
        <v>4</v>
      </c>
      <c r="E27" s="7" t="s">
        <v>47</v>
      </c>
      <c r="F27" s="8" t="s">
        <v>116</v>
      </c>
      <c r="G27" s="7" t="s">
        <v>5</v>
      </c>
      <c r="H27" s="8">
        <v>44</v>
      </c>
      <c r="I27" s="13">
        <v>9030</v>
      </c>
      <c r="J27" s="8" t="s">
        <v>39</v>
      </c>
      <c r="K27" s="9">
        <v>36526</v>
      </c>
      <c r="L27" s="8" t="s">
        <v>6</v>
      </c>
      <c r="M27" s="8"/>
      <c r="N27" s="8"/>
      <c r="O27" s="8" t="s">
        <v>52</v>
      </c>
      <c r="P27" s="8" t="s">
        <v>13</v>
      </c>
      <c r="Q27" s="7" t="s">
        <v>56</v>
      </c>
      <c r="R27" s="7" t="s">
        <v>119</v>
      </c>
      <c r="S27" s="7" t="s">
        <v>44</v>
      </c>
      <c r="T27" s="7">
        <v>14</v>
      </c>
      <c r="U27" s="7">
        <v>6</v>
      </c>
      <c r="V27" s="7"/>
      <c r="W27" s="7"/>
      <c r="X27" s="7"/>
      <c r="Y27" s="7"/>
      <c r="Z27" s="19"/>
    </row>
    <row r="28" spans="1:26" s="38" customFormat="1" ht="14.1" customHeight="1" x14ac:dyDescent="0.2">
      <c r="A28" s="37">
        <v>22</v>
      </c>
      <c r="B28" s="7" t="s">
        <v>9</v>
      </c>
      <c r="C28" s="7">
        <v>1</v>
      </c>
      <c r="D28" s="8" t="s">
        <v>4</v>
      </c>
      <c r="E28" s="7" t="s">
        <v>47</v>
      </c>
      <c r="F28" s="8" t="s">
        <v>116</v>
      </c>
      <c r="G28" s="7" t="s">
        <v>5</v>
      </c>
      <c r="H28" s="8">
        <v>44</v>
      </c>
      <c r="I28" s="13">
        <v>9030</v>
      </c>
      <c r="J28" s="8" t="s">
        <v>39</v>
      </c>
      <c r="K28" s="9">
        <v>36526</v>
      </c>
      <c r="L28" s="8" t="s">
        <v>6</v>
      </c>
      <c r="M28" s="8"/>
      <c r="N28" s="8"/>
      <c r="O28" s="8" t="s">
        <v>52</v>
      </c>
      <c r="P28" s="8" t="s">
        <v>13</v>
      </c>
      <c r="Q28" s="7" t="s">
        <v>56</v>
      </c>
      <c r="R28" s="7" t="s">
        <v>119</v>
      </c>
      <c r="S28" s="7" t="s">
        <v>44</v>
      </c>
      <c r="T28" s="7">
        <v>14</v>
      </c>
      <c r="U28" s="7">
        <v>6</v>
      </c>
      <c r="V28" s="7"/>
      <c r="W28" s="7"/>
      <c r="X28" s="7"/>
      <c r="Y28" s="7"/>
      <c r="Z28" s="19"/>
    </row>
    <row r="29" spans="1:26" s="38" customFormat="1" ht="27.95" customHeight="1" x14ac:dyDescent="0.2">
      <c r="A29" s="37">
        <v>23</v>
      </c>
      <c r="B29" s="7" t="s">
        <v>80</v>
      </c>
      <c r="C29" s="7">
        <v>2</v>
      </c>
      <c r="D29" s="8" t="s">
        <v>4</v>
      </c>
      <c r="E29" s="7"/>
      <c r="F29" s="8"/>
      <c r="G29" s="7" t="s">
        <v>78</v>
      </c>
      <c r="H29" s="8">
        <v>31</v>
      </c>
      <c r="I29" s="13">
        <v>10151</v>
      </c>
      <c r="J29" s="8" t="s">
        <v>42</v>
      </c>
      <c r="K29" s="9" t="s">
        <v>51</v>
      </c>
      <c r="L29" s="8" t="s">
        <v>81</v>
      </c>
      <c r="M29" s="8"/>
      <c r="N29" s="8"/>
      <c r="O29" s="8" t="s">
        <v>52</v>
      </c>
      <c r="P29" s="8" t="s">
        <v>17</v>
      </c>
      <c r="Q29" s="7" t="s">
        <v>54</v>
      </c>
      <c r="R29" s="7"/>
      <c r="S29" s="7" t="s">
        <v>76</v>
      </c>
      <c r="T29" s="7">
        <v>36</v>
      </c>
      <c r="U29" s="7"/>
      <c r="V29" s="7"/>
      <c r="W29" s="7"/>
      <c r="X29" s="7"/>
      <c r="Y29" s="7"/>
      <c r="Z29" s="19" t="s">
        <v>64</v>
      </c>
    </row>
    <row r="30" spans="1:26" s="38" customFormat="1" ht="27.95" customHeight="1" x14ac:dyDescent="0.2">
      <c r="A30" s="37">
        <v>24</v>
      </c>
      <c r="B30" s="7" t="s">
        <v>80</v>
      </c>
      <c r="C30" s="7">
        <v>2</v>
      </c>
      <c r="D30" s="8" t="s">
        <v>4</v>
      </c>
      <c r="E30" s="7"/>
      <c r="F30" s="8"/>
      <c r="G30" s="7" t="s">
        <v>78</v>
      </c>
      <c r="H30" s="8">
        <v>31</v>
      </c>
      <c r="I30" s="13">
        <v>10151</v>
      </c>
      <c r="J30" s="8" t="s">
        <v>42</v>
      </c>
      <c r="K30" s="9" t="s">
        <v>51</v>
      </c>
      <c r="L30" s="8" t="s">
        <v>81</v>
      </c>
      <c r="M30" s="8"/>
      <c r="N30" s="8"/>
      <c r="O30" s="8" t="s">
        <v>52</v>
      </c>
      <c r="P30" s="8" t="s">
        <v>17</v>
      </c>
      <c r="Q30" s="7" t="s">
        <v>54</v>
      </c>
      <c r="R30" s="7"/>
      <c r="S30" s="7" t="s">
        <v>76</v>
      </c>
      <c r="T30" s="7">
        <v>36</v>
      </c>
      <c r="U30" s="7"/>
      <c r="V30" s="7"/>
      <c r="W30" s="7"/>
      <c r="X30" s="7"/>
      <c r="Y30" s="7"/>
      <c r="Z30" s="19" t="s">
        <v>64</v>
      </c>
    </row>
    <row r="31" spans="1:26" s="38" customFormat="1" ht="42" customHeight="1" x14ac:dyDescent="0.2">
      <c r="A31" s="37">
        <v>25</v>
      </c>
      <c r="B31" s="7" t="s">
        <v>80</v>
      </c>
      <c r="C31" s="7">
        <v>3</v>
      </c>
      <c r="D31" s="8" t="s">
        <v>4</v>
      </c>
      <c r="E31" s="7" t="s">
        <v>124</v>
      </c>
      <c r="F31" s="8"/>
      <c r="G31" s="7" t="s">
        <v>25</v>
      </c>
      <c r="H31" s="8">
        <v>171</v>
      </c>
      <c r="I31" s="13">
        <v>10456</v>
      </c>
      <c r="J31" s="8" t="s">
        <v>39</v>
      </c>
      <c r="K31" s="9">
        <v>37135</v>
      </c>
      <c r="L31" s="8" t="s">
        <v>81</v>
      </c>
      <c r="M31" s="8" t="s">
        <v>63</v>
      </c>
      <c r="N31" s="8"/>
      <c r="O31" s="8" t="s">
        <v>52</v>
      </c>
      <c r="P31" s="8" t="s">
        <v>24</v>
      </c>
      <c r="Q31" s="7" t="s">
        <v>58</v>
      </c>
      <c r="R31" s="7"/>
      <c r="S31" s="7" t="s">
        <v>177</v>
      </c>
      <c r="T31" s="7">
        <v>54</v>
      </c>
      <c r="U31" s="7">
        <v>4</v>
      </c>
      <c r="V31" s="7"/>
      <c r="W31" s="7"/>
      <c r="X31" s="7"/>
      <c r="Y31" s="7"/>
      <c r="Z31" s="19" t="s">
        <v>69</v>
      </c>
    </row>
    <row r="32" spans="1:26" s="38" customFormat="1" ht="42" customHeight="1" x14ac:dyDescent="0.2">
      <c r="A32" s="37">
        <v>26</v>
      </c>
      <c r="B32" s="7" t="s">
        <v>80</v>
      </c>
      <c r="C32" s="7">
        <v>3</v>
      </c>
      <c r="D32" s="8" t="s">
        <v>4</v>
      </c>
      <c r="E32" s="7" t="s">
        <v>125</v>
      </c>
      <c r="F32" s="8"/>
      <c r="G32" s="7" t="s">
        <v>26</v>
      </c>
      <c r="H32" s="8">
        <v>500</v>
      </c>
      <c r="I32" s="13">
        <v>10456</v>
      </c>
      <c r="J32" s="8" t="s">
        <v>39</v>
      </c>
      <c r="K32" s="9">
        <v>37135</v>
      </c>
      <c r="L32" s="8" t="s">
        <v>6</v>
      </c>
      <c r="M32" s="16">
        <v>36739</v>
      </c>
      <c r="N32" s="8"/>
      <c r="O32" s="8" t="s">
        <v>52</v>
      </c>
      <c r="P32" s="8" t="s">
        <v>24</v>
      </c>
      <c r="Q32" s="7" t="s">
        <v>59</v>
      </c>
      <c r="R32" s="7"/>
      <c r="S32" s="7" t="s">
        <v>178</v>
      </c>
      <c r="T32" s="7">
        <v>47.5</v>
      </c>
      <c r="U32" s="7">
        <v>16</v>
      </c>
      <c r="V32" s="7"/>
      <c r="W32" s="7"/>
      <c r="X32" s="7"/>
      <c r="Y32" s="7"/>
      <c r="Z32" s="19" t="s">
        <v>70</v>
      </c>
    </row>
    <row r="33" spans="1:26" s="38" customFormat="1" ht="42" customHeight="1" x14ac:dyDescent="0.2">
      <c r="A33" s="37">
        <v>27</v>
      </c>
      <c r="B33" s="7" t="s">
        <v>80</v>
      </c>
      <c r="C33" s="7">
        <v>3</v>
      </c>
      <c r="D33" s="8" t="s">
        <v>4</v>
      </c>
      <c r="E33" s="7" t="s">
        <v>125</v>
      </c>
      <c r="F33" s="8"/>
      <c r="G33" s="7" t="s">
        <v>26</v>
      </c>
      <c r="H33" s="8">
        <v>500</v>
      </c>
      <c r="I33" s="13">
        <v>10456</v>
      </c>
      <c r="J33" s="8" t="s">
        <v>39</v>
      </c>
      <c r="K33" s="9">
        <v>37165</v>
      </c>
      <c r="L33" s="8" t="s">
        <v>6</v>
      </c>
      <c r="M33" s="16">
        <v>36739</v>
      </c>
      <c r="N33" s="8"/>
      <c r="O33" s="8" t="s">
        <v>52</v>
      </c>
      <c r="P33" s="8" t="s">
        <v>24</v>
      </c>
      <c r="Q33" s="7" t="s">
        <v>59</v>
      </c>
      <c r="R33" s="7"/>
      <c r="S33" s="7" t="s">
        <v>178</v>
      </c>
      <c r="T33" s="7">
        <v>47.5</v>
      </c>
      <c r="U33" s="7">
        <v>16</v>
      </c>
      <c r="V33" s="7"/>
      <c r="W33" s="7"/>
      <c r="X33" s="7"/>
      <c r="Y33" s="7"/>
      <c r="Z33" s="19" t="s">
        <v>70</v>
      </c>
    </row>
    <row r="34" spans="1:26" s="38" customFormat="1" ht="42" customHeight="1" x14ac:dyDescent="0.2">
      <c r="A34" s="37">
        <v>28</v>
      </c>
      <c r="B34" s="7" t="s">
        <v>80</v>
      </c>
      <c r="C34" s="7">
        <v>3</v>
      </c>
      <c r="D34" s="8" t="s">
        <v>4</v>
      </c>
      <c r="E34" s="7" t="s">
        <v>125</v>
      </c>
      <c r="F34" s="8"/>
      <c r="G34" s="7" t="s">
        <v>26</v>
      </c>
      <c r="H34" s="8">
        <v>500</v>
      </c>
      <c r="I34" s="13">
        <v>10456</v>
      </c>
      <c r="J34" s="8" t="s">
        <v>39</v>
      </c>
      <c r="K34" s="9">
        <v>37073</v>
      </c>
      <c r="L34" s="8" t="s">
        <v>6</v>
      </c>
      <c r="M34" s="16">
        <v>36739</v>
      </c>
      <c r="N34" s="8"/>
      <c r="O34" s="8" t="s">
        <v>52</v>
      </c>
      <c r="P34" s="8" t="s">
        <v>24</v>
      </c>
      <c r="Q34" s="7" t="s">
        <v>59</v>
      </c>
      <c r="R34" s="7"/>
      <c r="S34" s="7" t="s">
        <v>179</v>
      </c>
      <c r="T34" s="7">
        <v>47.5</v>
      </c>
      <c r="U34" s="7">
        <v>16</v>
      </c>
      <c r="V34" s="7"/>
      <c r="W34" s="7"/>
      <c r="X34" s="7"/>
      <c r="Y34" s="7"/>
      <c r="Z34" s="36">
        <v>36830</v>
      </c>
    </row>
    <row r="35" spans="1:26" s="38" customFormat="1" ht="42" customHeight="1" x14ac:dyDescent="0.2">
      <c r="A35" s="37">
        <v>29</v>
      </c>
      <c r="B35" s="7" t="s">
        <v>80</v>
      </c>
      <c r="C35" s="7">
        <v>3</v>
      </c>
      <c r="D35" s="8" t="s">
        <v>4</v>
      </c>
      <c r="E35" s="7" t="s">
        <v>125</v>
      </c>
      <c r="F35" s="8"/>
      <c r="G35" s="7" t="s">
        <v>26</v>
      </c>
      <c r="H35" s="8">
        <v>500</v>
      </c>
      <c r="I35" s="13">
        <v>10456</v>
      </c>
      <c r="J35" s="8" t="s">
        <v>39</v>
      </c>
      <c r="K35" s="9">
        <v>37104</v>
      </c>
      <c r="L35" s="8" t="s">
        <v>6</v>
      </c>
      <c r="M35" s="16">
        <v>36739</v>
      </c>
      <c r="N35" s="8"/>
      <c r="O35" s="8" t="s">
        <v>52</v>
      </c>
      <c r="P35" s="8" t="s">
        <v>24</v>
      </c>
      <c r="Q35" s="7" t="s">
        <v>59</v>
      </c>
      <c r="R35" s="7"/>
      <c r="S35" s="7" t="s">
        <v>179</v>
      </c>
      <c r="T35" s="7">
        <v>47.5</v>
      </c>
      <c r="U35" s="7">
        <v>16</v>
      </c>
      <c r="V35" s="7"/>
      <c r="W35" s="7"/>
      <c r="X35" s="7"/>
      <c r="Y35" s="7"/>
      <c r="Z35" s="36">
        <v>36830</v>
      </c>
    </row>
    <row r="36" spans="1:26" s="38" customFormat="1" ht="27.95" customHeight="1" x14ac:dyDescent="0.2">
      <c r="A36" s="37">
        <v>30</v>
      </c>
      <c r="B36" s="7" t="s">
        <v>80</v>
      </c>
      <c r="C36" s="7">
        <v>2</v>
      </c>
      <c r="D36" s="8"/>
      <c r="E36" s="7"/>
      <c r="F36" s="8"/>
      <c r="G36" s="7" t="s">
        <v>27</v>
      </c>
      <c r="H36" s="8">
        <v>1125</v>
      </c>
      <c r="I36" s="13">
        <v>10456</v>
      </c>
      <c r="J36" s="8" t="s">
        <v>39</v>
      </c>
      <c r="K36" s="9">
        <v>37165</v>
      </c>
      <c r="L36" s="8" t="s">
        <v>81</v>
      </c>
      <c r="M36" s="8"/>
      <c r="N36" s="8"/>
      <c r="O36" s="8" t="s">
        <v>52</v>
      </c>
      <c r="P36" s="8" t="s">
        <v>24</v>
      </c>
      <c r="Q36" s="7" t="s">
        <v>59</v>
      </c>
      <c r="R36" s="7" t="s">
        <v>121</v>
      </c>
      <c r="S36" s="7" t="s">
        <v>95</v>
      </c>
      <c r="T36" s="7">
        <v>83</v>
      </c>
      <c r="U36" s="7">
        <v>7.7</v>
      </c>
      <c r="V36" s="7"/>
      <c r="W36" s="7"/>
      <c r="X36" s="7"/>
      <c r="Y36" s="7"/>
      <c r="Z36" s="19"/>
    </row>
    <row r="37" spans="1:26" s="38" customFormat="1" ht="27.95" customHeight="1" x14ac:dyDescent="0.2">
      <c r="A37" s="37">
        <v>31</v>
      </c>
      <c r="B37" s="7" t="s">
        <v>80</v>
      </c>
      <c r="C37" s="7">
        <v>2</v>
      </c>
      <c r="D37" s="8"/>
      <c r="E37" s="7"/>
      <c r="F37" s="8"/>
      <c r="G37" s="7" t="s">
        <v>27</v>
      </c>
      <c r="H37" s="8">
        <v>1125</v>
      </c>
      <c r="I37" s="13">
        <v>10456</v>
      </c>
      <c r="J37" s="8" t="s">
        <v>39</v>
      </c>
      <c r="K37" s="9">
        <v>37196</v>
      </c>
      <c r="L37" s="8" t="s">
        <v>81</v>
      </c>
      <c r="M37" s="8"/>
      <c r="N37" s="8"/>
      <c r="O37" s="8" t="s">
        <v>52</v>
      </c>
      <c r="P37" s="8" t="s">
        <v>24</v>
      </c>
      <c r="Q37" s="7" t="s">
        <v>59</v>
      </c>
      <c r="R37" s="7" t="s">
        <v>121</v>
      </c>
      <c r="S37" s="7" t="s">
        <v>95</v>
      </c>
      <c r="T37" s="7">
        <v>83</v>
      </c>
      <c r="U37" s="7">
        <v>7.7</v>
      </c>
      <c r="V37" s="7"/>
      <c r="W37" s="7"/>
      <c r="X37" s="7"/>
      <c r="Y37" s="7"/>
      <c r="Z37" s="19"/>
    </row>
    <row r="38" spans="1:26" s="38" customFormat="1" ht="27.95" customHeight="1" x14ac:dyDescent="0.2">
      <c r="A38" s="37">
        <v>32</v>
      </c>
      <c r="B38" s="7" t="s">
        <v>80</v>
      </c>
      <c r="C38" s="7">
        <v>2</v>
      </c>
      <c r="D38" s="8"/>
      <c r="E38" s="7"/>
      <c r="F38" s="8"/>
      <c r="G38" s="7" t="s">
        <v>27</v>
      </c>
      <c r="H38" s="8">
        <v>1125</v>
      </c>
      <c r="I38" s="13">
        <v>10456</v>
      </c>
      <c r="J38" s="8" t="s">
        <v>39</v>
      </c>
      <c r="K38" s="9">
        <v>37226</v>
      </c>
      <c r="L38" s="8" t="s">
        <v>81</v>
      </c>
      <c r="M38" s="8"/>
      <c r="N38" s="8"/>
      <c r="O38" s="8" t="s">
        <v>52</v>
      </c>
      <c r="P38" s="8" t="s">
        <v>24</v>
      </c>
      <c r="Q38" s="7" t="s">
        <v>59</v>
      </c>
      <c r="R38" s="7" t="s">
        <v>121</v>
      </c>
      <c r="S38" s="7" t="s">
        <v>95</v>
      </c>
      <c r="T38" s="7">
        <v>83</v>
      </c>
      <c r="U38" s="7">
        <v>7.7</v>
      </c>
      <c r="V38" s="7"/>
      <c r="W38" s="7"/>
      <c r="X38" s="7"/>
      <c r="Y38" s="7"/>
      <c r="Z38" s="19"/>
    </row>
    <row r="39" spans="1:26" s="38" customFormat="1" ht="27.95" customHeight="1" x14ac:dyDescent="0.2">
      <c r="A39" s="37">
        <v>33</v>
      </c>
      <c r="B39" s="7" t="s">
        <v>80</v>
      </c>
      <c r="C39" s="7">
        <v>2</v>
      </c>
      <c r="D39" s="8" t="s">
        <v>4</v>
      </c>
      <c r="E39" s="15"/>
      <c r="F39" s="8"/>
      <c r="G39" s="7" t="s">
        <v>11</v>
      </c>
      <c r="H39" s="8">
        <v>171</v>
      </c>
      <c r="I39" s="13">
        <v>10456</v>
      </c>
      <c r="J39" s="8" t="s">
        <v>39</v>
      </c>
      <c r="K39" s="9">
        <v>37438</v>
      </c>
      <c r="L39" s="8" t="s">
        <v>6</v>
      </c>
      <c r="M39" s="8" t="s">
        <v>88</v>
      </c>
      <c r="N39" s="8"/>
      <c r="O39" s="8" t="s">
        <v>52</v>
      </c>
      <c r="P39" s="8" t="s">
        <v>7</v>
      </c>
      <c r="Q39" s="7" t="s">
        <v>57</v>
      </c>
      <c r="R39" s="7"/>
      <c r="S39" s="7" t="s">
        <v>180</v>
      </c>
      <c r="T39" s="7">
        <v>66</v>
      </c>
      <c r="U39" s="7"/>
      <c r="V39" s="7"/>
      <c r="W39" s="7"/>
      <c r="X39" s="7"/>
      <c r="Y39" s="7"/>
      <c r="Z39" s="19" t="s">
        <v>131</v>
      </c>
    </row>
    <row r="40" spans="1:26" s="38" customFormat="1" ht="27.95" customHeight="1" x14ac:dyDescent="0.2">
      <c r="A40" s="37">
        <v>34</v>
      </c>
      <c r="B40" s="7" t="s">
        <v>80</v>
      </c>
      <c r="C40" s="7">
        <v>2</v>
      </c>
      <c r="D40" s="8" t="s">
        <v>4</v>
      </c>
      <c r="E40" s="7"/>
      <c r="F40" s="8"/>
      <c r="G40" s="7" t="s">
        <v>11</v>
      </c>
      <c r="H40" s="8">
        <v>171</v>
      </c>
      <c r="I40" s="13">
        <v>10456</v>
      </c>
      <c r="J40" s="8" t="s">
        <v>39</v>
      </c>
      <c r="K40" s="9">
        <v>37438</v>
      </c>
      <c r="L40" s="8" t="s">
        <v>6</v>
      </c>
      <c r="M40" s="8" t="s">
        <v>88</v>
      </c>
      <c r="N40" s="8"/>
      <c r="O40" s="8" t="s">
        <v>52</v>
      </c>
      <c r="P40" s="8" t="s">
        <v>7</v>
      </c>
      <c r="Q40" s="7" t="s">
        <v>57</v>
      </c>
      <c r="R40" s="7"/>
      <c r="S40" s="7" t="s">
        <v>180</v>
      </c>
      <c r="T40" s="7">
        <v>66</v>
      </c>
      <c r="U40" s="7"/>
      <c r="V40" s="7"/>
      <c r="W40" s="7"/>
      <c r="X40" s="7"/>
      <c r="Y40" s="7"/>
      <c r="Z40" s="19" t="s">
        <v>131</v>
      </c>
    </row>
    <row r="41" spans="1:26" s="38" customFormat="1" ht="27.95" customHeight="1" x14ac:dyDescent="0.2">
      <c r="A41" s="37">
        <v>35</v>
      </c>
      <c r="B41" s="7" t="s">
        <v>80</v>
      </c>
      <c r="C41" s="7">
        <v>2</v>
      </c>
      <c r="D41" s="8" t="s">
        <v>4</v>
      </c>
      <c r="E41" s="7"/>
      <c r="F41" s="8"/>
      <c r="G41" s="7" t="s">
        <v>11</v>
      </c>
      <c r="H41" s="8">
        <v>171</v>
      </c>
      <c r="I41" s="13">
        <v>10456</v>
      </c>
      <c r="J41" s="8" t="s">
        <v>39</v>
      </c>
      <c r="K41" s="9">
        <v>37438</v>
      </c>
      <c r="L41" s="8" t="s">
        <v>6</v>
      </c>
      <c r="M41" s="8" t="s">
        <v>88</v>
      </c>
      <c r="N41" s="8"/>
      <c r="O41" s="8" t="s">
        <v>52</v>
      </c>
      <c r="P41" s="8" t="s">
        <v>7</v>
      </c>
      <c r="Q41" s="7" t="s">
        <v>57</v>
      </c>
      <c r="R41" s="7"/>
      <c r="S41" s="7" t="s">
        <v>180</v>
      </c>
      <c r="T41" s="7">
        <v>66</v>
      </c>
      <c r="U41" s="7"/>
      <c r="V41" s="7"/>
      <c r="W41" s="7"/>
      <c r="X41" s="7"/>
      <c r="Y41" s="7"/>
      <c r="Z41" s="19" t="s">
        <v>131</v>
      </c>
    </row>
    <row r="42" spans="1:26" s="38" customFormat="1" ht="27.95" customHeight="1" x14ac:dyDescent="0.2">
      <c r="A42" s="37">
        <v>36</v>
      </c>
      <c r="B42" s="7" t="s">
        <v>80</v>
      </c>
      <c r="C42" s="7">
        <v>2</v>
      </c>
      <c r="D42" s="8" t="s">
        <v>4</v>
      </c>
      <c r="E42" s="7" t="s">
        <v>47</v>
      </c>
      <c r="F42" s="8">
        <v>309420</v>
      </c>
      <c r="G42" s="7" t="s">
        <v>5</v>
      </c>
      <c r="H42" s="8">
        <v>44</v>
      </c>
      <c r="I42" s="13">
        <v>9030</v>
      </c>
      <c r="J42" s="8" t="s">
        <v>39</v>
      </c>
      <c r="K42" s="9">
        <v>36770</v>
      </c>
      <c r="L42" s="8" t="s">
        <v>6</v>
      </c>
      <c r="M42" s="8"/>
      <c r="N42" s="8"/>
      <c r="O42" s="8" t="s">
        <v>86</v>
      </c>
      <c r="P42" s="8" t="s">
        <v>7</v>
      </c>
      <c r="Q42" s="7" t="s">
        <v>40</v>
      </c>
      <c r="R42" s="7"/>
      <c r="S42" s="7" t="s">
        <v>181</v>
      </c>
      <c r="T42" s="17">
        <v>14</v>
      </c>
      <c r="U42" s="17">
        <v>6</v>
      </c>
      <c r="V42" s="17"/>
      <c r="W42" s="17"/>
      <c r="X42" s="17"/>
      <c r="Y42" s="17"/>
      <c r="Z42" s="19"/>
    </row>
    <row r="43" spans="1:26" s="38" customFormat="1" ht="27.95" customHeight="1" x14ac:dyDescent="0.2">
      <c r="A43" s="37">
        <v>37</v>
      </c>
      <c r="B43" s="7" t="s">
        <v>80</v>
      </c>
      <c r="C43" s="7">
        <v>2</v>
      </c>
      <c r="D43" s="8" t="s">
        <v>4</v>
      </c>
      <c r="E43" s="7" t="s">
        <v>47</v>
      </c>
      <c r="F43" s="8">
        <v>309505</v>
      </c>
      <c r="G43" s="7" t="s">
        <v>5</v>
      </c>
      <c r="H43" s="8">
        <v>44</v>
      </c>
      <c r="I43" s="13">
        <v>9030</v>
      </c>
      <c r="J43" s="8" t="s">
        <v>39</v>
      </c>
      <c r="K43" s="9">
        <v>36770</v>
      </c>
      <c r="L43" s="8" t="s">
        <v>6</v>
      </c>
      <c r="M43" s="8"/>
      <c r="N43" s="8"/>
      <c r="O43" s="8" t="s">
        <v>86</v>
      </c>
      <c r="P43" s="8" t="s">
        <v>7</v>
      </c>
      <c r="Q43" s="7" t="s">
        <v>40</v>
      </c>
      <c r="R43" s="7"/>
      <c r="S43" s="7" t="s">
        <v>181</v>
      </c>
      <c r="T43" s="7">
        <v>14</v>
      </c>
      <c r="U43" s="7">
        <v>6</v>
      </c>
      <c r="V43" s="7"/>
      <c r="W43" s="7"/>
      <c r="X43" s="7"/>
      <c r="Y43" s="7"/>
      <c r="Z43" s="19"/>
    </row>
    <row r="44" spans="1:26" s="38" customFormat="1" ht="27.95" customHeight="1" x14ac:dyDescent="0.2">
      <c r="A44" s="37">
        <v>38</v>
      </c>
      <c r="B44" s="7" t="s">
        <v>80</v>
      </c>
      <c r="C44" s="7">
        <v>2</v>
      </c>
      <c r="D44" s="8" t="s">
        <v>4</v>
      </c>
      <c r="E44" s="7" t="s">
        <v>47</v>
      </c>
      <c r="F44" s="8">
        <v>309573</v>
      </c>
      <c r="G44" s="7" t="s">
        <v>5</v>
      </c>
      <c r="H44" s="8">
        <v>44</v>
      </c>
      <c r="I44" s="13">
        <v>9030</v>
      </c>
      <c r="J44" s="8" t="s">
        <v>39</v>
      </c>
      <c r="K44" s="9">
        <v>36800</v>
      </c>
      <c r="L44" s="8" t="s">
        <v>6</v>
      </c>
      <c r="M44" s="8"/>
      <c r="N44" s="8"/>
      <c r="O44" s="8" t="s">
        <v>86</v>
      </c>
      <c r="P44" s="8" t="s">
        <v>7</v>
      </c>
      <c r="Q44" s="7" t="s">
        <v>40</v>
      </c>
      <c r="R44" s="7"/>
      <c r="S44" s="7" t="s">
        <v>181</v>
      </c>
      <c r="T44" s="7">
        <v>14</v>
      </c>
      <c r="U44" s="7">
        <v>6</v>
      </c>
      <c r="V44" s="7"/>
      <c r="W44" s="7"/>
      <c r="X44" s="7"/>
      <c r="Y44" s="7"/>
      <c r="Z44" s="19"/>
    </row>
    <row r="45" spans="1:26" s="38" customFormat="1" ht="27.95" customHeight="1" x14ac:dyDescent="0.2">
      <c r="A45" s="37">
        <v>39</v>
      </c>
      <c r="B45" s="7" t="s">
        <v>80</v>
      </c>
      <c r="C45" s="7">
        <v>2</v>
      </c>
      <c r="D45" s="8" t="s">
        <v>4</v>
      </c>
      <c r="E45" s="7" t="s">
        <v>47</v>
      </c>
      <c r="F45" s="8">
        <v>309601</v>
      </c>
      <c r="G45" s="7" t="s">
        <v>5</v>
      </c>
      <c r="H45" s="8">
        <v>44</v>
      </c>
      <c r="I45" s="13">
        <v>9030</v>
      </c>
      <c r="J45" s="8" t="s">
        <v>39</v>
      </c>
      <c r="K45" s="9">
        <v>36831</v>
      </c>
      <c r="L45" s="8" t="s">
        <v>6</v>
      </c>
      <c r="M45" s="8"/>
      <c r="N45" s="8"/>
      <c r="O45" s="8" t="s">
        <v>86</v>
      </c>
      <c r="P45" s="8" t="s">
        <v>7</v>
      </c>
      <c r="Q45" s="7" t="s">
        <v>40</v>
      </c>
      <c r="R45" s="7"/>
      <c r="S45" s="7" t="s">
        <v>181</v>
      </c>
      <c r="T45" s="7">
        <v>14</v>
      </c>
      <c r="U45" s="7">
        <v>6</v>
      </c>
      <c r="V45" s="7"/>
      <c r="W45" s="7"/>
      <c r="X45" s="7"/>
      <c r="Y45" s="7"/>
      <c r="Z45" s="19"/>
    </row>
    <row r="46" spans="1:26" s="38" customFormat="1" ht="27.95" customHeight="1" x14ac:dyDescent="0.2">
      <c r="A46" s="37">
        <v>40</v>
      </c>
      <c r="B46" s="7" t="s">
        <v>80</v>
      </c>
      <c r="C46" s="7">
        <v>3</v>
      </c>
      <c r="D46" s="8" t="s">
        <v>4</v>
      </c>
      <c r="E46" s="7" t="s">
        <v>49</v>
      </c>
      <c r="F46" s="8">
        <v>309721</v>
      </c>
      <c r="G46" s="7" t="s">
        <v>5</v>
      </c>
      <c r="H46" s="8">
        <v>44</v>
      </c>
      <c r="I46" s="13">
        <v>9030</v>
      </c>
      <c r="J46" s="8" t="s">
        <v>39</v>
      </c>
      <c r="K46" s="9">
        <v>36831</v>
      </c>
      <c r="L46" s="8" t="s">
        <v>6</v>
      </c>
      <c r="M46" s="8" t="s">
        <v>89</v>
      </c>
      <c r="N46" s="8"/>
      <c r="O46" s="8" t="s">
        <v>52</v>
      </c>
      <c r="P46" s="8" t="s">
        <v>7</v>
      </c>
      <c r="Q46" s="7" t="s">
        <v>60</v>
      </c>
      <c r="R46" s="7"/>
      <c r="S46" s="7" t="s">
        <v>182</v>
      </c>
      <c r="T46" s="7">
        <v>14</v>
      </c>
      <c r="U46" s="7">
        <v>6</v>
      </c>
      <c r="V46" s="7"/>
      <c r="W46" s="7"/>
      <c r="X46" s="7"/>
      <c r="Y46" s="7"/>
      <c r="Z46" s="19"/>
    </row>
    <row r="47" spans="1:26" s="38" customFormat="1" ht="27.95" customHeight="1" x14ac:dyDescent="0.2">
      <c r="A47" s="37">
        <v>41</v>
      </c>
      <c r="B47" s="7" t="s">
        <v>80</v>
      </c>
      <c r="C47" s="7">
        <v>3</v>
      </c>
      <c r="D47" s="8" t="s">
        <v>4</v>
      </c>
      <c r="E47" s="7" t="s">
        <v>49</v>
      </c>
      <c r="F47" s="8">
        <v>309741</v>
      </c>
      <c r="G47" s="7" t="s">
        <v>5</v>
      </c>
      <c r="H47" s="8">
        <v>44</v>
      </c>
      <c r="I47" s="13">
        <v>9030</v>
      </c>
      <c r="J47" s="8" t="s">
        <v>39</v>
      </c>
      <c r="K47" s="9">
        <v>36861</v>
      </c>
      <c r="L47" s="8" t="s">
        <v>6</v>
      </c>
      <c r="M47" s="8" t="s">
        <v>89</v>
      </c>
      <c r="N47" s="8"/>
      <c r="O47" s="8" t="s">
        <v>52</v>
      </c>
      <c r="P47" s="8" t="s">
        <v>7</v>
      </c>
      <c r="Q47" s="7" t="s">
        <v>60</v>
      </c>
      <c r="R47" s="7"/>
      <c r="S47" s="7" t="s">
        <v>182</v>
      </c>
      <c r="T47" s="7">
        <v>14</v>
      </c>
      <c r="U47" s="7">
        <v>6</v>
      </c>
      <c r="V47" s="7"/>
      <c r="W47" s="7"/>
      <c r="X47" s="7"/>
      <c r="Y47" s="7"/>
      <c r="Z47" s="19"/>
    </row>
    <row r="48" spans="1:26" s="38" customFormat="1" ht="27.95" customHeight="1" x14ac:dyDescent="0.2">
      <c r="A48" s="37">
        <v>42</v>
      </c>
      <c r="B48" s="7" t="s">
        <v>80</v>
      </c>
      <c r="C48" s="7">
        <v>3</v>
      </c>
      <c r="D48" s="8" t="s">
        <v>4</v>
      </c>
      <c r="E48" s="7" t="s">
        <v>49</v>
      </c>
      <c r="F48" s="8" t="s">
        <v>116</v>
      </c>
      <c r="G48" s="7" t="s">
        <v>5</v>
      </c>
      <c r="H48" s="8">
        <v>44</v>
      </c>
      <c r="I48" s="13">
        <v>9030</v>
      </c>
      <c r="J48" s="8" t="s">
        <v>39</v>
      </c>
      <c r="K48" s="9">
        <v>36526</v>
      </c>
      <c r="L48" s="8" t="s">
        <v>6</v>
      </c>
      <c r="M48" s="8" t="s">
        <v>89</v>
      </c>
      <c r="N48" s="8"/>
      <c r="O48" s="8" t="s">
        <v>52</v>
      </c>
      <c r="P48" s="8" t="s">
        <v>7</v>
      </c>
      <c r="Q48" s="7" t="s">
        <v>60</v>
      </c>
      <c r="R48" s="7"/>
      <c r="S48" s="7" t="s">
        <v>182</v>
      </c>
      <c r="T48" s="7">
        <v>14</v>
      </c>
      <c r="U48" s="7">
        <v>6</v>
      </c>
      <c r="V48" s="7"/>
      <c r="W48" s="7"/>
      <c r="X48" s="7"/>
      <c r="Y48" s="7"/>
      <c r="Z48" s="19"/>
    </row>
    <row r="49" spans="1:26" s="38" customFormat="1" ht="27.95" customHeight="1" x14ac:dyDescent="0.2">
      <c r="A49" s="37">
        <v>43</v>
      </c>
      <c r="B49" s="7" t="s">
        <v>80</v>
      </c>
      <c r="C49" s="7">
        <v>3</v>
      </c>
      <c r="D49" s="8" t="s">
        <v>4</v>
      </c>
      <c r="E49" s="7" t="s">
        <v>49</v>
      </c>
      <c r="F49" s="8" t="s">
        <v>116</v>
      </c>
      <c r="G49" s="7" t="s">
        <v>5</v>
      </c>
      <c r="H49" s="8">
        <v>44</v>
      </c>
      <c r="I49" s="13">
        <v>9030</v>
      </c>
      <c r="J49" s="8" t="s">
        <v>39</v>
      </c>
      <c r="K49" s="9">
        <v>36586</v>
      </c>
      <c r="L49" s="8" t="s">
        <v>6</v>
      </c>
      <c r="M49" s="8" t="s">
        <v>89</v>
      </c>
      <c r="N49" s="8"/>
      <c r="O49" s="8" t="s">
        <v>52</v>
      </c>
      <c r="P49" s="8" t="s">
        <v>7</v>
      </c>
      <c r="Q49" s="7" t="s">
        <v>60</v>
      </c>
      <c r="R49" s="7"/>
      <c r="S49" s="7" t="s">
        <v>182</v>
      </c>
      <c r="T49" s="7">
        <v>14</v>
      </c>
      <c r="U49" s="7">
        <v>6</v>
      </c>
      <c r="V49" s="7"/>
      <c r="W49" s="7"/>
      <c r="X49" s="7"/>
      <c r="Y49" s="7"/>
      <c r="Z49" s="19"/>
    </row>
    <row r="50" spans="1:26" s="38" customFormat="1" ht="14.1" customHeight="1" x14ac:dyDescent="0.2">
      <c r="A50" s="37">
        <v>44</v>
      </c>
      <c r="B50" s="7" t="s">
        <v>80</v>
      </c>
      <c r="C50" s="7">
        <v>2</v>
      </c>
      <c r="D50" s="8" t="s">
        <v>4</v>
      </c>
      <c r="E50" s="7" t="s">
        <v>122</v>
      </c>
      <c r="F50" s="8"/>
      <c r="G50" s="7" t="s">
        <v>11</v>
      </c>
      <c r="H50" s="8">
        <v>171</v>
      </c>
      <c r="I50" s="13">
        <v>10456</v>
      </c>
      <c r="J50" s="8" t="s">
        <v>39</v>
      </c>
      <c r="K50" s="9">
        <v>36800</v>
      </c>
      <c r="L50" s="8" t="s">
        <v>81</v>
      </c>
      <c r="M50" s="8"/>
      <c r="N50" s="8"/>
      <c r="O50" s="8" t="s">
        <v>87</v>
      </c>
      <c r="P50" s="8" t="s">
        <v>7</v>
      </c>
      <c r="Q50" s="7" t="s">
        <v>41</v>
      </c>
      <c r="R50" s="7"/>
      <c r="S50" s="7" t="s">
        <v>183</v>
      </c>
      <c r="T50" s="7">
        <v>31</v>
      </c>
      <c r="U50" s="7">
        <v>25</v>
      </c>
      <c r="V50" s="7"/>
      <c r="W50" s="7"/>
      <c r="X50" s="7"/>
      <c r="Y50" s="7"/>
      <c r="Z50" s="19"/>
    </row>
    <row r="51" spans="1:26" s="38" customFormat="1" ht="42" customHeight="1" x14ac:dyDescent="0.2">
      <c r="A51" s="37">
        <v>45</v>
      </c>
      <c r="B51" s="7" t="s">
        <v>12</v>
      </c>
      <c r="C51" s="7">
        <v>3</v>
      </c>
      <c r="D51" s="8" t="s">
        <v>43</v>
      </c>
      <c r="E51" s="7"/>
      <c r="F51" s="8"/>
      <c r="G51" s="7" t="s">
        <v>14</v>
      </c>
      <c r="H51" s="8">
        <f>166/2</f>
        <v>83</v>
      </c>
      <c r="I51" s="13">
        <v>11447</v>
      </c>
      <c r="J51" s="8" t="s">
        <v>42</v>
      </c>
      <c r="K51" s="9" t="s">
        <v>51</v>
      </c>
      <c r="L51" s="8" t="s">
        <v>6</v>
      </c>
      <c r="M51" s="8"/>
      <c r="N51" s="8"/>
      <c r="O51" s="8" t="s">
        <v>52</v>
      </c>
      <c r="P51" s="8" t="s">
        <v>15</v>
      </c>
      <c r="Q51" s="7"/>
      <c r="R51" s="7"/>
      <c r="S51" s="7" t="s">
        <v>50</v>
      </c>
      <c r="T51" s="7">
        <v>13</v>
      </c>
      <c r="U51" s="7"/>
      <c r="V51" s="7"/>
      <c r="W51" s="7"/>
      <c r="X51" s="7"/>
      <c r="Y51" s="7"/>
      <c r="Z51" s="19" t="s">
        <v>132</v>
      </c>
    </row>
    <row r="52" spans="1:26" s="17" customFormat="1" ht="42" customHeight="1" x14ac:dyDescent="0.2">
      <c r="A52" s="39">
        <v>46</v>
      </c>
      <c r="B52" s="7" t="s">
        <v>12</v>
      </c>
      <c r="C52" s="7">
        <v>3</v>
      </c>
      <c r="D52" s="8" t="s">
        <v>43</v>
      </c>
      <c r="E52" s="7"/>
      <c r="F52" s="8"/>
      <c r="G52" s="7" t="s">
        <v>14</v>
      </c>
      <c r="H52" s="8">
        <v>83</v>
      </c>
      <c r="I52" s="13">
        <v>11447</v>
      </c>
      <c r="J52" s="8" t="s">
        <v>42</v>
      </c>
      <c r="K52" s="9" t="s">
        <v>51</v>
      </c>
      <c r="L52" s="8" t="s">
        <v>6</v>
      </c>
      <c r="M52" s="8"/>
      <c r="N52" s="8"/>
      <c r="O52" s="8" t="s">
        <v>52</v>
      </c>
      <c r="P52" s="8" t="s">
        <v>15</v>
      </c>
      <c r="Q52" s="7"/>
      <c r="R52" s="7"/>
      <c r="S52" s="7" t="s">
        <v>50</v>
      </c>
      <c r="T52" s="7">
        <v>13</v>
      </c>
      <c r="U52" s="7"/>
      <c r="V52" s="7"/>
      <c r="W52" s="7"/>
      <c r="X52" s="7"/>
      <c r="Y52" s="7"/>
      <c r="Z52" s="19" t="s">
        <v>132</v>
      </c>
    </row>
    <row r="53" spans="1:26" s="17" customFormat="1" ht="69.95" customHeight="1" x14ac:dyDescent="0.2">
      <c r="A53" s="39">
        <v>47</v>
      </c>
      <c r="B53" s="7" t="s">
        <v>12</v>
      </c>
      <c r="C53" s="7">
        <v>2</v>
      </c>
      <c r="D53" s="8" t="s">
        <v>68</v>
      </c>
      <c r="E53" s="7" t="s">
        <v>120</v>
      </c>
      <c r="F53" s="8"/>
      <c r="G53" s="7" t="s">
        <v>18</v>
      </c>
      <c r="H53" s="8">
        <v>122</v>
      </c>
      <c r="I53" s="13">
        <v>10856</v>
      </c>
      <c r="J53" s="8" t="s">
        <v>39</v>
      </c>
      <c r="K53" s="9" t="s">
        <v>19</v>
      </c>
      <c r="L53" s="8" t="s">
        <v>81</v>
      </c>
      <c r="M53" s="8"/>
      <c r="N53" s="8"/>
      <c r="O53" s="8" t="s">
        <v>52</v>
      </c>
      <c r="P53" s="8" t="s">
        <v>17</v>
      </c>
      <c r="Q53" s="7"/>
      <c r="R53" s="7"/>
      <c r="S53" s="7" t="s">
        <v>128</v>
      </c>
      <c r="T53" s="7">
        <v>24</v>
      </c>
      <c r="U53" s="7">
        <v>23</v>
      </c>
      <c r="V53" s="7"/>
      <c r="W53" s="7"/>
      <c r="X53" s="7"/>
      <c r="Y53" s="7"/>
      <c r="Z53" s="19" t="s">
        <v>129</v>
      </c>
    </row>
    <row r="54" spans="1:26" s="38" customFormat="1" ht="92.25" customHeight="1" x14ac:dyDescent="0.2">
      <c r="A54" s="37">
        <v>48</v>
      </c>
      <c r="B54" s="7" t="s">
        <v>12</v>
      </c>
      <c r="C54" s="7">
        <v>2</v>
      </c>
      <c r="D54" s="8" t="s">
        <v>68</v>
      </c>
      <c r="E54" s="7"/>
      <c r="F54" s="8"/>
      <c r="G54" s="7" t="s">
        <v>18</v>
      </c>
      <c r="H54" s="8">
        <v>122</v>
      </c>
      <c r="I54" s="13">
        <v>10800</v>
      </c>
      <c r="J54" s="8" t="s">
        <v>39</v>
      </c>
      <c r="K54" s="9">
        <v>37196</v>
      </c>
      <c r="L54" s="8" t="s">
        <v>23</v>
      </c>
      <c r="M54" s="8" t="s">
        <v>91</v>
      </c>
      <c r="N54" s="8"/>
      <c r="O54" s="8" t="s">
        <v>52</v>
      </c>
      <c r="P54" s="8" t="s">
        <v>24</v>
      </c>
      <c r="Q54" s="7"/>
      <c r="R54" s="7"/>
      <c r="S54" s="7" t="s">
        <v>184</v>
      </c>
      <c r="T54" s="7">
        <v>24</v>
      </c>
      <c r="U54" s="7">
        <v>1.2</v>
      </c>
      <c r="V54" s="7"/>
      <c r="W54" s="7"/>
      <c r="X54" s="7"/>
      <c r="Y54" s="7"/>
      <c r="Z54" s="19" t="s">
        <v>130</v>
      </c>
    </row>
    <row r="55" spans="1:26" s="38" customFormat="1" ht="56.1" customHeight="1" x14ac:dyDescent="0.2">
      <c r="A55" s="37">
        <v>49</v>
      </c>
      <c r="B55" s="7" t="s">
        <v>12</v>
      </c>
      <c r="C55" s="7">
        <v>3</v>
      </c>
      <c r="D55" s="8" t="s">
        <v>4</v>
      </c>
      <c r="E55" s="7" t="s">
        <v>123</v>
      </c>
      <c r="F55" s="8"/>
      <c r="G55" s="7" t="s">
        <v>22</v>
      </c>
      <c r="H55" s="8">
        <v>166</v>
      </c>
      <c r="I55" s="13">
        <v>11900</v>
      </c>
      <c r="J55" s="8" t="s">
        <v>39</v>
      </c>
      <c r="K55" s="9">
        <v>36951</v>
      </c>
      <c r="L55" s="8" t="s">
        <v>23</v>
      </c>
      <c r="M55" s="8" t="s">
        <v>137</v>
      </c>
      <c r="N55" s="8"/>
      <c r="O55" s="8" t="s">
        <v>52</v>
      </c>
      <c r="P55" s="8" t="s">
        <v>24</v>
      </c>
      <c r="Q55" s="7"/>
      <c r="R55" s="7"/>
      <c r="S55" s="7" t="s">
        <v>50</v>
      </c>
      <c r="T55" s="7">
        <v>18</v>
      </c>
      <c r="U55" s="7">
        <v>3.5</v>
      </c>
      <c r="V55" s="7"/>
      <c r="W55" s="7"/>
      <c r="X55" s="7"/>
      <c r="Y55" s="7"/>
      <c r="Z55" s="19" t="s">
        <v>94</v>
      </c>
    </row>
    <row r="56" spans="1:26" s="38" customFormat="1" ht="56.1" customHeight="1" x14ac:dyDescent="0.2">
      <c r="A56" s="37">
        <v>50</v>
      </c>
      <c r="B56" s="7" t="s">
        <v>12</v>
      </c>
      <c r="C56" s="7">
        <v>3</v>
      </c>
      <c r="D56" s="8" t="s">
        <v>4</v>
      </c>
      <c r="E56" s="7" t="s">
        <v>123</v>
      </c>
      <c r="F56" s="8"/>
      <c r="G56" s="7" t="s">
        <v>22</v>
      </c>
      <c r="H56" s="8">
        <v>166</v>
      </c>
      <c r="I56" s="13">
        <v>11900</v>
      </c>
      <c r="J56" s="8" t="s">
        <v>39</v>
      </c>
      <c r="K56" s="9">
        <v>37288</v>
      </c>
      <c r="L56" s="8" t="s">
        <v>23</v>
      </c>
      <c r="M56" s="8" t="s">
        <v>137</v>
      </c>
      <c r="N56" s="8"/>
      <c r="O56" s="8" t="s">
        <v>52</v>
      </c>
      <c r="P56" s="8" t="s">
        <v>24</v>
      </c>
      <c r="Q56" s="7"/>
      <c r="R56" s="7"/>
      <c r="S56" s="7" t="s">
        <v>50</v>
      </c>
      <c r="T56" s="7">
        <v>18</v>
      </c>
      <c r="U56" s="7">
        <v>3.5</v>
      </c>
      <c r="V56" s="7"/>
      <c r="W56" s="7"/>
      <c r="X56" s="7"/>
      <c r="Y56" s="7"/>
      <c r="Z56" s="19" t="s">
        <v>94</v>
      </c>
    </row>
    <row r="57" spans="1:26" s="38" customFormat="1" ht="27.95" customHeight="1" x14ac:dyDescent="0.2">
      <c r="A57" s="37">
        <v>51</v>
      </c>
      <c r="B57" s="7" t="s">
        <v>12</v>
      </c>
      <c r="C57" s="7">
        <v>3</v>
      </c>
      <c r="D57" s="8" t="s">
        <v>4</v>
      </c>
      <c r="E57" s="7" t="s">
        <v>47</v>
      </c>
      <c r="F57" s="8">
        <v>309101</v>
      </c>
      <c r="G57" s="7" t="s">
        <v>5</v>
      </c>
      <c r="H57" s="8">
        <v>44</v>
      </c>
      <c r="I57" s="13">
        <v>9030</v>
      </c>
      <c r="J57" s="8" t="s">
        <v>39</v>
      </c>
      <c r="K57" s="9">
        <v>36678</v>
      </c>
      <c r="L57" s="8" t="s">
        <v>6</v>
      </c>
      <c r="M57" s="8"/>
      <c r="N57" s="8"/>
      <c r="O57" s="8" t="s">
        <v>52</v>
      </c>
      <c r="P57" s="8" t="s">
        <v>7</v>
      </c>
      <c r="Q57" s="7"/>
      <c r="R57" s="7"/>
      <c r="S57" s="7" t="s">
        <v>126</v>
      </c>
      <c r="T57" s="7">
        <v>14</v>
      </c>
      <c r="U57" s="7">
        <v>6</v>
      </c>
      <c r="V57" s="7"/>
      <c r="W57" s="7"/>
      <c r="X57" s="7"/>
      <c r="Y57" s="7"/>
      <c r="Z57" s="19"/>
    </row>
    <row r="58" spans="1:26" s="38" customFormat="1" ht="27.95" customHeight="1" x14ac:dyDescent="0.2">
      <c r="A58" s="37">
        <v>52</v>
      </c>
      <c r="B58" s="7" t="s">
        <v>12</v>
      </c>
      <c r="C58" s="7">
        <v>3</v>
      </c>
      <c r="D58" s="8" t="s">
        <v>4</v>
      </c>
      <c r="E58" s="7" t="s">
        <v>47</v>
      </c>
      <c r="F58" s="8">
        <v>309123</v>
      </c>
      <c r="G58" s="7" t="s">
        <v>5</v>
      </c>
      <c r="H58" s="8">
        <v>44</v>
      </c>
      <c r="I58" s="13">
        <v>9030</v>
      </c>
      <c r="J58" s="8" t="s">
        <v>39</v>
      </c>
      <c r="K58" s="9">
        <v>36678</v>
      </c>
      <c r="L58" s="8" t="s">
        <v>6</v>
      </c>
      <c r="M58" s="8"/>
      <c r="N58" s="8"/>
      <c r="O58" s="8" t="s">
        <v>52</v>
      </c>
      <c r="P58" s="8" t="s">
        <v>7</v>
      </c>
      <c r="Q58" s="7"/>
      <c r="R58" s="7"/>
      <c r="S58" s="7" t="s">
        <v>126</v>
      </c>
      <c r="T58" s="7">
        <v>14</v>
      </c>
      <c r="U58" s="7">
        <v>6</v>
      </c>
      <c r="V58" s="7"/>
      <c r="W58" s="7"/>
      <c r="X58" s="7"/>
      <c r="Y58" s="7"/>
      <c r="Z58" s="19"/>
    </row>
    <row r="59" spans="1:26" s="38" customFormat="1" ht="27.95" customHeight="1" x14ac:dyDescent="0.2">
      <c r="A59" s="37">
        <v>53</v>
      </c>
      <c r="B59" s="7" t="s">
        <v>12</v>
      </c>
      <c r="C59" s="7">
        <v>3</v>
      </c>
      <c r="D59" s="8" t="s">
        <v>4</v>
      </c>
      <c r="E59" s="7" t="s">
        <v>47</v>
      </c>
      <c r="F59" s="8">
        <v>309604</v>
      </c>
      <c r="G59" s="7" t="s">
        <v>5</v>
      </c>
      <c r="H59" s="8">
        <v>44</v>
      </c>
      <c r="I59" s="13">
        <v>9030</v>
      </c>
      <c r="J59" s="8" t="s">
        <v>39</v>
      </c>
      <c r="K59" s="9">
        <v>36831</v>
      </c>
      <c r="L59" s="8" t="s">
        <v>6</v>
      </c>
      <c r="M59" s="8"/>
      <c r="N59" s="8"/>
      <c r="O59" s="8" t="s">
        <v>52</v>
      </c>
      <c r="P59" s="8" t="s">
        <v>7</v>
      </c>
      <c r="Q59" s="7"/>
      <c r="R59" s="7"/>
      <c r="S59" s="7" t="s">
        <v>185</v>
      </c>
      <c r="T59" s="7">
        <v>14</v>
      </c>
      <c r="U59" s="7">
        <v>6</v>
      </c>
      <c r="V59" s="7"/>
      <c r="W59" s="7"/>
      <c r="X59" s="7"/>
      <c r="Y59" s="7"/>
      <c r="Z59" s="19"/>
    </row>
    <row r="60" spans="1:26" s="38" customFormat="1" ht="14.1" customHeight="1" x14ac:dyDescent="0.2">
      <c r="A60" s="37">
        <v>54</v>
      </c>
      <c r="B60" s="7" t="s">
        <v>12</v>
      </c>
      <c r="C60" s="7">
        <v>3</v>
      </c>
      <c r="D60" s="8" t="s">
        <v>4</v>
      </c>
      <c r="E60" s="7" t="s">
        <v>47</v>
      </c>
      <c r="F60" s="8">
        <v>309719</v>
      </c>
      <c r="G60" s="7" t="s">
        <v>5</v>
      </c>
      <c r="H60" s="8">
        <v>44</v>
      </c>
      <c r="I60" s="13">
        <v>9030</v>
      </c>
      <c r="J60" s="8" t="s">
        <v>39</v>
      </c>
      <c r="K60" s="9">
        <v>36831</v>
      </c>
      <c r="L60" s="8" t="s">
        <v>6</v>
      </c>
      <c r="M60" s="8"/>
      <c r="N60" s="8"/>
      <c r="O60" s="8" t="s">
        <v>52</v>
      </c>
      <c r="P60" s="8" t="s">
        <v>7</v>
      </c>
      <c r="Q60" s="7"/>
      <c r="R60" s="7"/>
      <c r="S60" s="7" t="s">
        <v>186</v>
      </c>
      <c r="T60" s="7">
        <v>14</v>
      </c>
      <c r="U60" s="7">
        <v>6</v>
      </c>
      <c r="V60" s="7"/>
      <c r="W60" s="7"/>
      <c r="X60" s="7"/>
      <c r="Y60" s="7"/>
      <c r="Z60" s="19"/>
    </row>
    <row r="61" spans="1:26" s="38" customFormat="1" ht="56.1" customHeight="1" x14ac:dyDescent="0.2">
      <c r="A61" s="37">
        <v>55</v>
      </c>
      <c r="B61" s="7" t="s">
        <v>12</v>
      </c>
      <c r="C61" s="7">
        <v>3</v>
      </c>
      <c r="D61" s="8" t="s">
        <v>16</v>
      </c>
      <c r="E61" s="7"/>
      <c r="F61" s="8"/>
      <c r="G61" s="7" t="s">
        <v>71</v>
      </c>
      <c r="H61" s="8">
        <v>110</v>
      </c>
      <c r="I61" s="13" t="s">
        <v>52</v>
      </c>
      <c r="J61" s="8" t="s">
        <v>42</v>
      </c>
      <c r="K61" s="9" t="s">
        <v>51</v>
      </c>
      <c r="L61" s="8" t="s">
        <v>81</v>
      </c>
      <c r="M61" s="8"/>
      <c r="N61" s="8"/>
      <c r="O61" s="8" t="s">
        <v>52</v>
      </c>
      <c r="P61" s="8" t="s">
        <v>7</v>
      </c>
      <c r="Q61" s="7" t="s">
        <v>61</v>
      </c>
      <c r="R61" s="7"/>
      <c r="S61" s="7" t="s">
        <v>50</v>
      </c>
      <c r="T61" s="7">
        <v>2.2999999999999998</v>
      </c>
      <c r="U61" s="7">
        <v>2.2999999999999998</v>
      </c>
      <c r="V61" s="7"/>
      <c r="W61" s="7">
        <v>0</v>
      </c>
      <c r="X61" s="7"/>
      <c r="Y61" s="7"/>
      <c r="Z61" s="19" t="s">
        <v>96</v>
      </c>
    </row>
    <row r="62" spans="1:26" s="38" customFormat="1" ht="27.95" customHeight="1" x14ac:dyDescent="0.2">
      <c r="A62" s="37">
        <v>56</v>
      </c>
      <c r="B62" s="7" t="s">
        <v>12</v>
      </c>
      <c r="C62" s="7">
        <v>3</v>
      </c>
      <c r="D62" s="8" t="s">
        <v>20</v>
      </c>
      <c r="E62" s="7"/>
      <c r="F62" s="8"/>
      <c r="G62" s="7" t="s">
        <v>21</v>
      </c>
      <c r="H62" s="8">
        <v>184</v>
      </c>
      <c r="I62" s="13">
        <v>10256</v>
      </c>
      <c r="J62" s="8" t="s">
        <v>39</v>
      </c>
      <c r="K62" s="9">
        <v>37165</v>
      </c>
      <c r="L62" s="8" t="s">
        <v>6</v>
      </c>
      <c r="M62" s="16">
        <v>36752</v>
      </c>
      <c r="N62" s="8"/>
      <c r="O62" s="8" t="s">
        <v>52</v>
      </c>
      <c r="P62" s="8" t="s">
        <v>13</v>
      </c>
      <c r="Q62" s="7"/>
      <c r="R62" s="7" t="s">
        <v>119</v>
      </c>
      <c r="S62" s="7" t="s">
        <v>187</v>
      </c>
      <c r="T62" s="7">
        <v>37.5</v>
      </c>
      <c r="U62" s="7">
        <v>6</v>
      </c>
      <c r="V62" s="7"/>
      <c r="W62" s="7"/>
      <c r="X62" s="7"/>
      <c r="Y62" s="7"/>
      <c r="Z62" s="19"/>
    </row>
    <row r="63" spans="1:26" s="38" customFormat="1" ht="27.95" customHeight="1" x14ac:dyDescent="0.2">
      <c r="A63" s="37">
        <v>57</v>
      </c>
      <c r="B63" s="7" t="s">
        <v>12</v>
      </c>
      <c r="C63" s="7">
        <v>3</v>
      </c>
      <c r="D63" s="8" t="s">
        <v>20</v>
      </c>
      <c r="E63" s="7"/>
      <c r="F63" s="8"/>
      <c r="G63" s="7" t="s">
        <v>21</v>
      </c>
      <c r="H63" s="8">
        <v>184</v>
      </c>
      <c r="I63" s="13">
        <v>10256</v>
      </c>
      <c r="J63" s="8" t="s">
        <v>39</v>
      </c>
      <c r="K63" s="9">
        <v>37408</v>
      </c>
      <c r="L63" s="8" t="s">
        <v>6</v>
      </c>
      <c r="M63" s="16">
        <v>36752</v>
      </c>
      <c r="N63" s="8"/>
      <c r="O63" s="8" t="s">
        <v>52</v>
      </c>
      <c r="P63" s="8" t="s">
        <v>13</v>
      </c>
      <c r="Q63" s="7"/>
      <c r="R63" s="7" t="s">
        <v>119</v>
      </c>
      <c r="S63" s="7" t="s">
        <v>187</v>
      </c>
      <c r="T63" s="7">
        <v>37.5</v>
      </c>
      <c r="U63" s="7">
        <v>6</v>
      </c>
      <c r="V63" s="7"/>
      <c r="W63" s="7"/>
      <c r="X63" s="7"/>
      <c r="Y63" s="7"/>
      <c r="Z63" s="19"/>
    </row>
    <row r="64" spans="1:26" s="38" customFormat="1" ht="27.95" customHeight="1" x14ac:dyDescent="0.2">
      <c r="A64" s="37">
        <v>58</v>
      </c>
      <c r="B64" s="7" t="s">
        <v>12</v>
      </c>
      <c r="C64" s="7">
        <v>3</v>
      </c>
      <c r="D64" s="8" t="s">
        <v>20</v>
      </c>
      <c r="E64" s="7"/>
      <c r="F64" s="8"/>
      <c r="G64" s="7" t="s">
        <v>21</v>
      </c>
      <c r="H64" s="8">
        <v>184</v>
      </c>
      <c r="I64" s="13">
        <v>10256</v>
      </c>
      <c r="J64" s="8" t="s">
        <v>39</v>
      </c>
      <c r="K64" s="9">
        <v>37073</v>
      </c>
      <c r="L64" s="8" t="s">
        <v>6</v>
      </c>
      <c r="M64" s="16">
        <v>36752</v>
      </c>
      <c r="N64" s="8"/>
      <c r="O64" s="8" t="s">
        <v>52</v>
      </c>
      <c r="P64" s="8" t="s">
        <v>13</v>
      </c>
      <c r="Q64" s="7"/>
      <c r="R64" s="7" t="s">
        <v>119</v>
      </c>
      <c r="S64" s="7" t="s">
        <v>188</v>
      </c>
      <c r="T64" s="7"/>
      <c r="U64" s="7"/>
      <c r="V64" s="7"/>
      <c r="W64" s="7"/>
      <c r="X64" s="7"/>
      <c r="Y64" s="7"/>
      <c r="Z64" s="19"/>
    </row>
    <row r="65" spans="1:26" s="38" customFormat="1" ht="27.95" customHeight="1" x14ac:dyDescent="0.2">
      <c r="A65" s="37">
        <v>59</v>
      </c>
      <c r="B65" s="7" t="s">
        <v>12</v>
      </c>
      <c r="C65" s="7">
        <v>3</v>
      </c>
      <c r="D65" s="8" t="s">
        <v>20</v>
      </c>
      <c r="E65" s="7"/>
      <c r="F65" s="8"/>
      <c r="G65" s="7" t="s">
        <v>21</v>
      </c>
      <c r="H65" s="8">
        <v>184</v>
      </c>
      <c r="I65" s="13">
        <v>10256</v>
      </c>
      <c r="J65" s="8" t="s">
        <v>39</v>
      </c>
      <c r="K65" s="9">
        <v>37104</v>
      </c>
      <c r="L65" s="8" t="s">
        <v>6</v>
      </c>
      <c r="M65" s="16">
        <v>36752</v>
      </c>
      <c r="N65" s="8"/>
      <c r="O65" s="8" t="s">
        <v>52</v>
      </c>
      <c r="P65" s="8" t="s">
        <v>13</v>
      </c>
      <c r="Q65" s="7"/>
      <c r="R65" s="7" t="s">
        <v>119</v>
      </c>
      <c r="S65" s="7" t="s">
        <v>188</v>
      </c>
      <c r="T65" s="7"/>
      <c r="U65" s="7"/>
      <c r="V65" s="7"/>
      <c r="W65" s="7"/>
      <c r="X65" s="7"/>
      <c r="Y65" s="7"/>
      <c r="Z65" s="19"/>
    </row>
    <row r="66" spans="1:26" s="38" customFormat="1" ht="27.95" customHeight="1" x14ac:dyDescent="0.2">
      <c r="A66" s="37">
        <v>60</v>
      </c>
      <c r="B66" s="7" t="s">
        <v>28</v>
      </c>
      <c r="C66" s="7">
        <v>4</v>
      </c>
      <c r="D66" s="8" t="s">
        <v>20</v>
      </c>
      <c r="E66" s="7"/>
      <c r="F66" s="8"/>
      <c r="G66" s="7" t="s">
        <v>29</v>
      </c>
      <c r="H66" s="8">
        <v>185</v>
      </c>
      <c r="I66" s="13">
        <v>10245</v>
      </c>
      <c r="J66" s="8" t="s">
        <v>39</v>
      </c>
      <c r="K66" s="9">
        <v>37590</v>
      </c>
      <c r="L66" s="8" t="s">
        <v>6</v>
      </c>
      <c r="M66" s="8"/>
      <c r="N66" s="8"/>
      <c r="O66" s="8" t="s">
        <v>52</v>
      </c>
      <c r="P66" s="8" t="s">
        <v>13</v>
      </c>
      <c r="Q66" s="7"/>
      <c r="R66" s="7"/>
      <c r="S66" s="7" t="s">
        <v>50</v>
      </c>
      <c r="T66" s="7">
        <v>37</v>
      </c>
      <c r="U66" s="7">
        <v>0</v>
      </c>
      <c r="V66" s="7"/>
      <c r="W66" s="7"/>
      <c r="X66" s="7"/>
      <c r="Y66" s="7"/>
      <c r="Z66" s="19" t="s">
        <v>133</v>
      </c>
    </row>
    <row r="67" spans="1:26" s="38" customFormat="1" ht="27.95" customHeight="1" x14ac:dyDescent="0.2">
      <c r="A67" s="37">
        <v>61</v>
      </c>
      <c r="B67" s="7" t="s">
        <v>28</v>
      </c>
      <c r="C67" s="7">
        <v>4</v>
      </c>
      <c r="D67" s="8" t="s">
        <v>20</v>
      </c>
      <c r="E67" s="7"/>
      <c r="F67" s="8"/>
      <c r="G67" s="7" t="s">
        <v>29</v>
      </c>
      <c r="H67" s="8">
        <v>185</v>
      </c>
      <c r="I67" s="13">
        <v>10245</v>
      </c>
      <c r="J67" s="8" t="s">
        <v>39</v>
      </c>
      <c r="K67" s="9">
        <v>37621</v>
      </c>
      <c r="L67" s="8" t="s">
        <v>6</v>
      </c>
      <c r="M67" s="8"/>
      <c r="N67" s="8"/>
      <c r="O67" s="8" t="s">
        <v>52</v>
      </c>
      <c r="P67" s="8" t="s">
        <v>13</v>
      </c>
      <c r="Q67" s="7"/>
      <c r="R67" s="7"/>
      <c r="S67" s="7" t="s">
        <v>50</v>
      </c>
      <c r="T67" s="7">
        <v>37</v>
      </c>
      <c r="U67" s="7">
        <v>0</v>
      </c>
      <c r="V67" s="7"/>
      <c r="W67" s="7"/>
      <c r="X67" s="7"/>
      <c r="Y67" s="7"/>
      <c r="Z67" s="19" t="s">
        <v>133</v>
      </c>
    </row>
    <row r="68" spans="1:26" s="17" customFormat="1" ht="42" customHeight="1" x14ac:dyDescent="0.2">
      <c r="A68" s="39">
        <v>62</v>
      </c>
      <c r="B68" s="7" t="s">
        <v>28</v>
      </c>
      <c r="C68" s="7">
        <v>4</v>
      </c>
      <c r="D68" s="8" t="s">
        <v>4</v>
      </c>
      <c r="E68" s="7"/>
      <c r="F68" s="8"/>
      <c r="G68" s="7" t="s">
        <v>72</v>
      </c>
      <c r="H68" s="8">
        <v>123</v>
      </c>
      <c r="I68" s="10">
        <v>10100</v>
      </c>
      <c r="J68" s="8" t="s">
        <v>39</v>
      </c>
      <c r="K68" s="9"/>
      <c r="L68" s="8"/>
      <c r="M68" s="8"/>
      <c r="N68" s="8"/>
      <c r="O68" s="8" t="s">
        <v>52</v>
      </c>
      <c r="P68" s="8"/>
      <c r="Q68" s="7" t="s">
        <v>58</v>
      </c>
      <c r="R68" s="7" t="s">
        <v>74</v>
      </c>
      <c r="S68" s="7" t="s">
        <v>189</v>
      </c>
      <c r="T68" s="7"/>
      <c r="U68" s="7"/>
      <c r="V68" s="7"/>
      <c r="W68" s="7"/>
      <c r="X68" s="7"/>
      <c r="Y68" s="7"/>
      <c r="Z68" s="19"/>
    </row>
    <row r="69" spans="1:26" s="38" customFormat="1" ht="42" customHeight="1" x14ac:dyDescent="0.2">
      <c r="A69" s="37">
        <v>63</v>
      </c>
      <c r="B69" s="7" t="s">
        <v>28</v>
      </c>
      <c r="C69" s="7">
        <v>4</v>
      </c>
      <c r="D69" s="8" t="s">
        <v>4</v>
      </c>
      <c r="E69" s="7"/>
      <c r="F69" s="8"/>
      <c r="G69" s="7" t="s">
        <v>72</v>
      </c>
      <c r="H69" s="8">
        <v>123</v>
      </c>
      <c r="I69" s="10">
        <v>10100</v>
      </c>
      <c r="J69" s="8" t="s">
        <v>39</v>
      </c>
      <c r="K69" s="9"/>
      <c r="L69" s="8"/>
      <c r="M69" s="8"/>
      <c r="N69" s="8"/>
      <c r="O69" s="8" t="s">
        <v>52</v>
      </c>
      <c r="P69" s="8"/>
      <c r="Q69" s="7" t="s">
        <v>58</v>
      </c>
      <c r="R69" s="7" t="s">
        <v>74</v>
      </c>
      <c r="S69" s="7" t="s">
        <v>189</v>
      </c>
      <c r="T69" s="7"/>
      <c r="U69" s="7"/>
      <c r="V69" s="7"/>
      <c r="W69" s="7"/>
      <c r="X69" s="7"/>
      <c r="Y69" s="7"/>
      <c r="Z69" s="19"/>
    </row>
    <row r="70" spans="1:26" s="38" customFormat="1" ht="42" customHeight="1" x14ac:dyDescent="0.2">
      <c r="A70" s="37">
        <v>64</v>
      </c>
      <c r="B70" s="7" t="s">
        <v>28</v>
      </c>
      <c r="C70" s="7">
        <v>4</v>
      </c>
      <c r="D70" s="8" t="s">
        <v>4</v>
      </c>
      <c r="E70" s="7"/>
      <c r="F70" s="8"/>
      <c r="G70" s="7" t="s">
        <v>72</v>
      </c>
      <c r="H70" s="8">
        <v>123</v>
      </c>
      <c r="I70" s="10">
        <v>10100</v>
      </c>
      <c r="J70" s="8" t="s">
        <v>39</v>
      </c>
      <c r="K70" s="9"/>
      <c r="L70" s="8"/>
      <c r="M70" s="8"/>
      <c r="N70" s="8"/>
      <c r="O70" s="8" t="s">
        <v>52</v>
      </c>
      <c r="P70" s="8"/>
      <c r="Q70" s="7" t="s">
        <v>58</v>
      </c>
      <c r="R70" s="7" t="s">
        <v>74</v>
      </c>
      <c r="S70" s="7" t="s">
        <v>189</v>
      </c>
      <c r="T70" s="7"/>
      <c r="U70" s="7"/>
      <c r="V70" s="7"/>
      <c r="W70" s="7"/>
      <c r="X70" s="7"/>
      <c r="Y70" s="7"/>
      <c r="Z70" s="19"/>
    </row>
    <row r="71" spans="1:26" s="38" customFormat="1" ht="27.95" customHeight="1" x14ac:dyDescent="0.2">
      <c r="A71" s="37">
        <v>65</v>
      </c>
      <c r="B71" s="7" t="s">
        <v>28</v>
      </c>
      <c r="C71" s="7">
        <v>4</v>
      </c>
      <c r="D71" s="8" t="s">
        <v>4</v>
      </c>
      <c r="E71" s="7"/>
      <c r="F71" s="8"/>
      <c r="G71" s="7" t="s">
        <v>11</v>
      </c>
      <c r="H71" s="8">
        <v>171</v>
      </c>
      <c r="I71" s="10">
        <v>10456</v>
      </c>
      <c r="J71" s="8" t="s">
        <v>39</v>
      </c>
      <c r="K71" s="9"/>
      <c r="L71" s="8"/>
      <c r="M71" s="8" t="s">
        <v>88</v>
      </c>
      <c r="N71" s="8"/>
      <c r="O71" s="8" t="s">
        <v>52</v>
      </c>
      <c r="P71" s="8"/>
      <c r="Q71" s="7"/>
      <c r="R71" s="7"/>
      <c r="S71" s="7" t="s">
        <v>180</v>
      </c>
      <c r="T71" s="7"/>
      <c r="U71" s="7"/>
      <c r="V71" s="7"/>
      <c r="W71" s="7"/>
      <c r="X71" s="7"/>
      <c r="Y71" s="7"/>
      <c r="Z71" s="19" t="s">
        <v>75</v>
      </c>
    </row>
    <row r="72" spans="1:26" s="17" customFormat="1" ht="42" customHeight="1" x14ac:dyDescent="0.2">
      <c r="A72" s="39">
        <v>66</v>
      </c>
      <c r="B72" s="7" t="s">
        <v>28</v>
      </c>
      <c r="C72" s="7"/>
      <c r="D72" s="8" t="s">
        <v>4</v>
      </c>
      <c r="E72" s="7"/>
      <c r="F72" s="8"/>
      <c r="G72" s="7" t="s">
        <v>22</v>
      </c>
      <c r="H72" s="8">
        <v>166</v>
      </c>
      <c r="I72" s="10">
        <v>11900</v>
      </c>
      <c r="J72" s="8" t="s">
        <v>39</v>
      </c>
      <c r="K72" s="9" t="s">
        <v>134</v>
      </c>
      <c r="L72" s="8"/>
      <c r="M72" s="8"/>
      <c r="N72" s="8"/>
      <c r="O72" s="8"/>
      <c r="P72" s="8"/>
      <c r="Q72" s="7"/>
      <c r="R72" s="7"/>
      <c r="S72" s="7" t="s">
        <v>136</v>
      </c>
      <c r="T72" s="7">
        <v>19.600000000000001</v>
      </c>
      <c r="U72" s="7"/>
      <c r="V72" s="7"/>
      <c r="W72" s="7"/>
      <c r="X72" s="7"/>
      <c r="Y72" s="7"/>
      <c r="Z72" s="19" t="s">
        <v>135</v>
      </c>
    </row>
    <row r="73" spans="1:26" s="17" customFormat="1" ht="42" customHeight="1" x14ac:dyDescent="0.2">
      <c r="A73" s="39">
        <v>67</v>
      </c>
      <c r="B73" s="7" t="s">
        <v>28</v>
      </c>
      <c r="C73" s="7"/>
      <c r="D73" s="8" t="s">
        <v>4</v>
      </c>
      <c r="E73" s="7"/>
      <c r="F73" s="8"/>
      <c r="G73" s="7" t="s">
        <v>22</v>
      </c>
      <c r="H73" s="8">
        <v>166</v>
      </c>
      <c r="I73" s="10">
        <v>11900</v>
      </c>
      <c r="J73" s="8" t="s">
        <v>39</v>
      </c>
      <c r="K73" s="9" t="s">
        <v>134</v>
      </c>
      <c r="L73" s="8"/>
      <c r="M73" s="8"/>
      <c r="N73" s="8"/>
      <c r="O73" s="8"/>
      <c r="P73" s="8"/>
      <c r="Q73" s="7"/>
      <c r="R73" s="7"/>
      <c r="S73" s="7" t="s">
        <v>136</v>
      </c>
      <c r="T73" s="7">
        <v>19.600000000000001</v>
      </c>
      <c r="U73" s="7"/>
      <c r="V73" s="7"/>
      <c r="W73" s="7"/>
      <c r="X73" s="7"/>
      <c r="Y73" s="7"/>
      <c r="Z73" s="19" t="s">
        <v>135</v>
      </c>
    </row>
    <row r="74" spans="1:26" s="17" customFormat="1" ht="42" customHeight="1" x14ac:dyDescent="0.2">
      <c r="A74" s="39">
        <v>68</v>
      </c>
      <c r="B74" s="7" t="s">
        <v>28</v>
      </c>
      <c r="C74" s="7"/>
      <c r="D74" s="8" t="s">
        <v>4</v>
      </c>
      <c r="E74" s="7"/>
      <c r="F74" s="8"/>
      <c r="G74" s="7" t="s">
        <v>22</v>
      </c>
      <c r="H74" s="8">
        <v>166</v>
      </c>
      <c r="I74" s="10">
        <v>11900</v>
      </c>
      <c r="J74" s="8" t="s">
        <v>39</v>
      </c>
      <c r="K74" s="9" t="s">
        <v>134</v>
      </c>
      <c r="L74" s="8"/>
      <c r="M74" s="8"/>
      <c r="N74" s="8"/>
      <c r="O74" s="8"/>
      <c r="P74" s="8"/>
      <c r="Q74" s="7"/>
      <c r="R74" s="7"/>
      <c r="S74" s="7" t="s">
        <v>136</v>
      </c>
      <c r="T74" s="7">
        <v>19.600000000000001</v>
      </c>
      <c r="U74" s="7"/>
      <c r="V74" s="7"/>
      <c r="W74" s="7"/>
      <c r="X74" s="7"/>
      <c r="Y74" s="7"/>
      <c r="Z74" s="19" t="s">
        <v>135</v>
      </c>
    </row>
    <row r="75" spans="1:26" s="17" customFormat="1" ht="42" customHeight="1" x14ac:dyDescent="0.2">
      <c r="A75" s="39">
        <v>69</v>
      </c>
      <c r="B75" s="7" t="s">
        <v>28</v>
      </c>
      <c r="C75" s="7"/>
      <c r="D75" s="8" t="s">
        <v>4</v>
      </c>
      <c r="E75" s="7"/>
      <c r="F75" s="8"/>
      <c r="G75" s="7" t="s">
        <v>22</v>
      </c>
      <c r="H75" s="8">
        <v>166</v>
      </c>
      <c r="I75" s="10">
        <v>11900</v>
      </c>
      <c r="J75" s="8" t="s">
        <v>39</v>
      </c>
      <c r="K75" s="9" t="s">
        <v>134</v>
      </c>
      <c r="L75" s="8"/>
      <c r="M75" s="8"/>
      <c r="N75" s="8"/>
      <c r="O75" s="8"/>
      <c r="P75" s="8"/>
      <c r="Q75" s="7"/>
      <c r="R75" s="7"/>
      <c r="S75" s="7" t="s">
        <v>136</v>
      </c>
      <c r="T75" s="7">
        <v>19.600000000000001</v>
      </c>
      <c r="U75" s="7"/>
      <c r="V75" s="7"/>
      <c r="W75" s="7"/>
      <c r="X75" s="7"/>
      <c r="Y75" s="7"/>
      <c r="Z75" s="19" t="s">
        <v>135</v>
      </c>
    </row>
    <row r="76" spans="1:26" s="17" customFormat="1" ht="42" customHeight="1" x14ac:dyDescent="0.2">
      <c r="A76" s="39">
        <v>70</v>
      </c>
      <c r="B76" s="7" t="s">
        <v>28</v>
      </c>
      <c r="C76" s="7"/>
      <c r="D76" s="8" t="s">
        <v>4</v>
      </c>
      <c r="E76" s="7"/>
      <c r="F76" s="8"/>
      <c r="G76" s="7" t="s">
        <v>22</v>
      </c>
      <c r="H76" s="8">
        <v>166</v>
      </c>
      <c r="I76" s="10">
        <v>11900</v>
      </c>
      <c r="J76" s="8" t="s">
        <v>39</v>
      </c>
      <c r="K76" s="9" t="s">
        <v>134</v>
      </c>
      <c r="L76" s="8"/>
      <c r="M76" s="8"/>
      <c r="N76" s="8"/>
      <c r="O76" s="8"/>
      <c r="P76" s="8"/>
      <c r="Q76" s="7"/>
      <c r="R76" s="7"/>
      <c r="S76" s="7" t="s">
        <v>136</v>
      </c>
      <c r="T76" s="7">
        <v>19.600000000000001</v>
      </c>
      <c r="U76" s="7"/>
      <c r="V76" s="7"/>
      <c r="W76" s="7"/>
      <c r="X76" s="7"/>
      <c r="Y76" s="7"/>
      <c r="Z76" s="19" t="s">
        <v>135</v>
      </c>
    </row>
    <row r="77" spans="1:26" s="17" customFormat="1" ht="42" customHeight="1" x14ac:dyDescent="0.2">
      <c r="A77" s="39">
        <v>71</v>
      </c>
      <c r="B77" s="7" t="s">
        <v>28</v>
      </c>
      <c r="C77" s="7"/>
      <c r="D77" s="8" t="s">
        <v>4</v>
      </c>
      <c r="E77" s="7"/>
      <c r="F77" s="8"/>
      <c r="G77" s="7" t="s">
        <v>22</v>
      </c>
      <c r="H77" s="8">
        <v>166</v>
      </c>
      <c r="I77" s="10">
        <v>11900</v>
      </c>
      <c r="J77" s="8" t="s">
        <v>39</v>
      </c>
      <c r="K77" s="9" t="s">
        <v>134</v>
      </c>
      <c r="L77" s="8"/>
      <c r="M77" s="8"/>
      <c r="N77" s="8"/>
      <c r="O77" s="8"/>
      <c r="P77" s="8"/>
      <c r="Q77" s="7"/>
      <c r="R77" s="7"/>
      <c r="S77" s="7" t="s">
        <v>136</v>
      </c>
      <c r="T77" s="7">
        <v>19.600000000000001</v>
      </c>
      <c r="U77" s="7"/>
      <c r="V77" s="7"/>
      <c r="W77" s="7"/>
      <c r="X77" s="7"/>
      <c r="Y77" s="7"/>
      <c r="Z77" s="19" t="s">
        <v>135</v>
      </c>
    </row>
    <row r="78" spans="1:26" s="17" customFormat="1" ht="42" customHeight="1" x14ac:dyDescent="0.2">
      <c r="A78" s="39">
        <v>72</v>
      </c>
      <c r="B78" s="7" t="s">
        <v>28</v>
      </c>
      <c r="C78" s="7"/>
      <c r="D78" s="8" t="s">
        <v>4</v>
      </c>
      <c r="E78" s="7"/>
      <c r="F78" s="8"/>
      <c r="G78" s="7" t="s">
        <v>22</v>
      </c>
      <c r="H78" s="8">
        <v>166</v>
      </c>
      <c r="I78" s="10">
        <v>11900</v>
      </c>
      <c r="J78" s="8" t="s">
        <v>39</v>
      </c>
      <c r="K78" s="9" t="s">
        <v>134</v>
      </c>
      <c r="L78" s="8"/>
      <c r="M78" s="8"/>
      <c r="N78" s="8"/>
      <c r="O78" s="8"/>
      <c r="P78" s="8"/>
      <c r="Q78" s="7"/>
      <c r="R78" s="7"/>
      <c r="S78" s="7" t="s">
        <v>136</v>
      </c>
      <c r="T78" s="7">
        <v>19.600000000000001</v>
      </c>
      <c r="U78" s="7"/>
      <c r="V78" s="7"/>
      <c r="W78" s="7"/>
      <c r="X78" s="7"/>
      <c r="Y78" s="7"/>
      <c r="Z78" s="19" t="s">
        <v>135</v>
      </c>
    </row>
    <row r="79" spans="1:26" s="17" customFormat="1" ht="42" customHeight="1" x14ac:dyDescent="0.2">
      <c r="A79" s="39">
        <v>73</v>
      </c>
      <c r="B79" s="7" t="s">
        <v>28</v>
      </c>
      <c r="C79" s="7"/>
      <c r="D79" s="8" t="s">
        <v>4</v>
      </c>
      <c r="E79" s="7"/>
      <c r="F79" s="8"/>
      <c r="G79" s="7" t="s">
        <v>22</v>
      </c>
      <c r="H79" s="8">
        <v>166</v>
      </c>
      <c r="I79" s="10">
        <v>11900</v>
      </c>
      <c r="J79" s="8" t="s">
        <v>39</v>
      </c>
      <c r="K79" s="9" t="s">
        <v>134</v>
      </c>
      <c r="L79" s="8"/>
      <c r="M79" s="8"/>
      <c r="N79" s="8"/>
      <c r="O79" s="8"/>
      <c r="P79" s="8"/>
      <c r="Q79" s="7"/>
      <c r="R79" s="7"/>
      <c r="S79" s="7" t="s">
        <v>136</v>
      </c>
      <c r="T79" s="7">
        <v>19.600000000000001</v>
      </c>
      <c r="U79" s="7"/>
      <c r="V79" s="7"/>
      <c r="W79" s="7"/>
      <c r="X79" s="7"/>
      <c r="Y79" s="7"/>
      <c r="Z79" s="19" t="s">
        <v>135</v>
      </c>
    </row>
    <row r="80" spans="1:26" s="17" customFormat="1" ht="42" customHeight="1" x14ac:dyDescent="0.2">
      <c r="A80" s="39">
        <v>74</v>
      </c>
      <c r="B80" s="7" t="s">
        <v>28</v>
      </c>
      <c r="C80" s="7"/>
      <c r="D80" s="8" t="s">
        <v>4</v>
      </c>
      <c r="E80" s="7"/>
      <c r="F80" s="8"/>
      <c r="G80" s="7" t="s">
        <v>22</v>
      </c>
      <c r="H80" s="8">
        <v>166</v>
      </c>
      <c r="I80" s="10">
        <v>11900</v>
      </c>
      <c r="J80" s="8" t="s">
        <v>39</v>
      </c>
      <c r="K80" s="9" t="s">
        <v>134</v>
      </c>
      <c r="L80" s="8"/>
      <c r="M80" s="8"/>
      <c r="N80" s="8"/>
      <c r="O80" s="8"/>
      <c r="P80" s="8"/>
      <c r="Q80" s="7"/>
      <c r="R80" s="7"/>
      <c r="S80" s="7" t="s">
        <v>136</v>
      </c>
      <c r="T80" s="7">
        <v>19.600000000000001</v>
      </c>
      <c r="U80" s="7"/>
      <c r="V80" s="7"/>
      <c r="W80" s="7"/>
      <c r="X80" s="7"/>
      <c r="Y80" s="7"/>
      <c r="Z80" s="19" t="s">
        <v>135</v>
      </c>
    </row>
    <row r="81" spans="1:16" s="38" customFormat="1" x14ac:dyDescent="0.2">
      <c r="A81" s="37"/>
      <c r="D81" s="37"/>
      <c r="F81" s="37"/>
      <c r="H81" s="37"/>
      <c r="I81" s="40"/>
      <c r="J81" s="37"/>
      <c r="K81" s="41"/>
      <c r="L81" s="37"/>
      <c r="M81" s="37"/>
      <c r="N81" s="37"/>
      <c r="O81" s="37"/>
      <c r="P81" s="37"/>
    </row>
    <row r="82" spans="1:16" s="38" customFormat="1" x14ac:dyDescent="0.2">
      <c r="A82" s="37"/>
      <c r="D82" s="37"/>
      <c r="F82" s="37"/>
      <c r="H82" s="37"/>
      <c r="I82" s="40"/>
      <c r="J82" s="37"/>
      <c r="K82" s="41"/>
      <c r="L82" s="37"/>
      <c r="M82" s="37"/>
      <c r="N82" s="37"/>
      <c r="O82" s="37"/>
      <c r="P82" s="37"/>
    </row>
    <row r="83" spans="1:16" s="38" customFormat="1" x14ac:dyDescent="0.2">
      <c r="A83" s="37"/>
      <c r="D83" s="37"/>
      <c r="F83" s="37"/>
      <c r="H83" s="37"/>
      <c r="I83" s="40"/>
      <c r="J83" s="37"/>
      <c r="K83" s="41"/>
      <c r="L83" s="37"/>
      <c r="M83" s="37"/>
      <c r="N83" s="37"/>
      <c r="O83" s="37"/>
      <c r="P83" s="37"/>
    </row>
    <row r="84" spans="1:16" s="38" customFormat="1" x14ac:dyDescent="0.2">
      <c r="A84" s="37"/>
      <c r="D84" s="37"/>
      <c r="F84" s="37"/>
      <c r="H84" s="37"/>
      <c r="I84" s="40"/>
      <c r="J84" s="37"/>
      <c r="K84" s="41"/>
      <c r="L84" s="37"/>
      <c r="M84" s="37"/>
      <c r="N84" s="37"/>
      <c r="O84" s="37"/>
      <c r="P84" s="37"/>
    </row>
    <row r="85" spans="1:16" s="38" customFormat="1" x14ac:dyDescent="0.2">
      <c r="A85" s="37"/>
      <c r="D85" s="37"/>
      <c r="F85" s="37"/>
      <c r="H85" s="37"/>
      <c r="I85" s="40"/>
      <c r="J85" s="37"/>
      <c r="K85" s="41"/>
      <c r="L85" s="37"/>
      <c r="M85" s="37"/>
      <c r="N85" s="37"/>
      <c r="O85" s="37"/>
      <c r="P85" s="37"/>
    </row>
    <row r="86" spans="1:16" s="38" customFormat="1" x14ac:dyDescent="0.2">
      <c r="A86" s="37"/>
      <c r="D86" s="37"/>
      <c r="F86" s="37"/>
      <c r="H86" s="37"/>
      <c r="I86" s="40"/>
      <c r="J86" s="37"/>
      <c r="K86" s="41"/>
      <c r="L86" s="37"/>
      <c r="M86" s="37"/>
      <c r="N86" s="37"/>
      <c r="O86" s="37"/>
      <c r="P86" s="37"/>
    </row>
    <row r="87" spans="1:16" s="38" customFormat="1" x14ac:dyDescent="0.2">
      <c r="A87" s="37"/>
      <c r="D87" s="37"/>
      <c r="F87" s="37"/>
      <c r="H87" s="37"/>
      <c r="I87" s="40"/>
      <c r="J87" s="37"/>
      <c r="K87" s="41"/>
      <c r="L87" s="37"/>
      <c r="M87" s="37"/>
      <c r="N87" s="37"/>
      <c r="O87" s="37"/>
      <c r="P87" s="37"/>
    </row>
    <row r="88" spans="1:16" s="38" customFormat="1" x14ac:dyDescent="0.2">
      <c r="A88" s="37"/>
      <c r="D88" s="37"/>
      <c r="F88" s="37"/>
      <c r="H88" s="37"/>
      <c r="I88" s="40"/>
      <c r="J88" s="37"/>
      <c r="K88" s="41"/>
      <c r="L88" s="37"/>
      <c r="M88" s="37"/>
      <c r="N88" s="37"/>
      <c r="O88" s="37"/>
      <c r="P88" s="37"/>
    </row>
    <row r="89" spans="1:16" s="38" customFormat="1" x14ac:dyDescent="0.2">
      <c r="A89" s="37"/>
      <c r="D89" s="37"/>
      <c r="F89" s="37"/>
      <c r="H89" s="37"/>
      <c r="I89" s="40"/>
      <c r="J89" s="37"/>
      <c r="K89" s="41"/>
      <c r="L89" s="37"/>
      <c r="M89" s="37"/>
      <c r="N89" s="37"/>
      <c r="O89" s="37"/>
      <c r="P89" s="37"/>
    </row>
    <row r="90" spans="1:16" s="38" customFormat="1" x14ac:dyDescent="0.2">
      <c r="A90" s="37"/>
      <c r="D90" s="37"/>
      <c r="F90" s="37"/>
      <c r="H90" s="37"/>
      <c r="I90" s="40"/>
      <c r="J90" s="37"/>
      <c r="K90" s="41"/>
      <c r="L90" s="37"/>
      <c r="M90" s="37"/>
      <c r="N90" s="37"/>
      <c r="O90" s="37"/>
      <c r="P90" s="37"/>
    </row>
    <row r="91" spans="1:16" s="38" customFormat="1" x14ac:dyDescent="0.2">
      <c r="A91" s="37"/>
      <c r="D91" s="37"/>
      <c r="F91" s="37"/>
      <c r="H91" s="37"/>
      <c r="I91" s="40"/>
      <c r="J91" s="37"/>
      <c r="K91" s="41"/>
      <c r="L91" s="37"/>
      <c r="M91" s="37"/>
      <c r="N91" s="37"/>
      <c r="O91" s="37"/>
      <c r="P91" s="37"/>
    </row>
    <row r="92" spans="1:16" s="38" customFormat="1" x14ac:dyDescent="0.2">
      <c r="A92" s="37"/>
      <c r="D92" s="37"/>
      <c r="F92" s="37"/>
      <c r="H92" s="37"/>
      <c r="I92" s="40"/>
      <c r="J92" s="37"/>
      <c r="K92" s="41"/>
      <c r="L92" s="37"/>
      <c r="M92" s="37"/>
      <c r="N92" s="37"/>
      <c r="O92" s="37"/>
      <c r="P92" s="37"/>
    </row>
    <row r="93" spans="1:16" s="38" customFormat="1" x14ac:dyDescent="0.2">
      <c r="A93" s="37"/>
      <c r="D93" s="37"/>
      <c r="F93" s="37"/>
      <c r="H93" s="37"/>
      <c r="I93" s="40"/>
      <c r="J93" s="37"/>
      <c r="K93" s="41"/>
      <c r="L93" s="37"/>
      <c r="M93" s="37"/>
      <c r="N93" s="37"/>
      <c r="O93" s="37"/>
      <c r="P93" s="37"/>
    </row>
    <row r="94" spans="1:16" s="38" customFormat="1" x14ac:dyDescent="0.2">
      <c r="A94" s="37"/>
      <c r="D94" s="37"/>
      <c r="F94" s="37"/>
      <c r="H94" s="37"/>
      <c r="I94" s="40"/>
      <c r="J94" s="37"/>
      <c r="K94" s="41"/>
      <c r="L94" s="37"/>
      <c r="M94" s="37"/>
      <c r="N94" s="37"/>
      <c r="O94" s="37"/>
      <c r="P94" s="37"/>
    </row>
    <row r="95" spans="1:16" s="38" customFormat="1" x14ac:dyDescent="0.2">
      <c r="A95" s="37"/>
      <c r="D95" s="37"/>
      <c r="F95" s="37"/>
      <c r="H95" s="37"/>
      <c r="I95" s="40"/>
      <c r="J95" s="37"/>
      <c r="K95" s="41"/>
      <c r="L95" s="37"/>
      <c r="M95" s="37"/>
      <c r="N95" s="37"/>
      <c r="O95" s="37"/>
      <c r="P95" s="37"/>
    </row>
    <row r="96" spans="1:16" s="38" customFormat="1" x14ac:dyDescent="0.2">
      <c r="A96" s="37"/>
      <c r="D96" s="37"/>
      <c r="F96" s="37"/>
      <c r="H96" s="37"/>
      <c r="I96" s="40"/>
      <c r="J96" s="37"/>
      <c r="K96" s="41"/>
      <c r="L96" s="37"/>
      <c r="M96" s="37"/>
      <c r="N96" s="37"/>
      <c r="O96" s="37"/>
      <c r="P96" s="37"/>
    </row>
    <row r="97" spans="1:16" s="38" customFormat="1" x14ac:dyDescent="0.2">
      <c r="A97" s="37"/>
      <c r="D97" s="37"/>
      <c r="F97" s="37"/>
      <c r="H97" s="37"/>
      <c r="I97" s="40"/>
      <c r="J97" s="37"/>
      <c r="K97" s="41"/>
      <c r="L97" s="37"/>
      <c r="M97" s="37"/>
      <c r="N97" s="37"/>
      <c r="O97" s="37"/>
      <c r="P97" s="37"/>
    </row>
    <row r="98" spans="1:16" s="38" customFormat="1" x14ac:dyDescent="0.2">
      <c r="A98" s="37"/>
      <c r="D98" s="37"/>
      <c r="F98" s="37"/>
      <c r="H98" s="37"/>
      <c r="I98" s="40"/>
      <c r="J98" s="37"/>
      <c r="K98" s="41"/>
      <c r="L98" s="37"/>
      <c r="M98" s="37"/>
      <c r="N98" s="37"/>
      <c r="O98" s="37"/>
      <c r="P98" s="37"/>
    </row>
    <row r="99" spans="1:16" s="38" customFormat="1" x14ac:dyDescent="0.2">
      <c r="A99" s="37"/>
      <c r="D99" s="37"/>
      <c r="F99" s="37"/>
      <c r="H99" s="37"/>
      <c r="I99" s="40"/>
      <c r="J99" s="37"/>
      <c r="K99" s="41"/>
      <c r="L99" s="37"/>
      <c r="M99" s="37"/>
      <c r="N99" s="37"/>
      <c r="O99" s="37"/>
      <c r="P99" s="37"/>
    </row>
    <row r="100" spans="1:16" s="38" customFormat="1" x14ac:dyDescent="0.2">
      <c r="A100" s="37"/>
      <c r="D100" s="37"/>
      <c r="F100" s="37"/>
      <c r="H100" s="37"/>
      <c r="I100" s="40"/>
      <c r="J100" s="37"/>
      <c r="K100" s="41"/>
      <c r="L100" s="37"/>
      <c r="M100" s="37"/>
      <c r="N100" s="37"/>
      <c r="O100" s="37"/>
      <c r="P100" s="37"/>
    </row>
    <row r="101" spans="1:16" s="38" customFormat="1" x14ac:dyDescent="0.2">
      <c r="A101" s="37"/>
      <c r="D101" s="37"/>
      <c r="F101" s="37"/>
      <c r="H101" s="37"/>
      <c r="I101" s="40"/>
      <c r="J101" s="37"/>
      <c r="K101" s="41"/>
      <c r="L101" s="37"/>
      <c r="M101" s="37"/>
      <c r="N101" s="37"/>
      <c r="O101" s="37"/>
      <c r="P101" s="37"/>
    </row>
    <row r="102" spans="1:16" s="38" customFormat="1" x14ac:dyDescent="0.2">
      <c r="A102" s="37"/>
      <c r="D102" s="37"/>
      <c r="F102" s="37"/>
      <c r="H102" s="37"/>
      <c r="I102" s="40"/>
      <c r="J102" s="37"/>
      <c r="K102" s="41"/>
      <c r="L102" s="37"/>
      <c r="M102" s="37"/>
      <c r="N102" s="37"/>
      <c r="O102" s="37"/>
      <c r="P102" s="37"/>
    </row>
    <row r="103" spans="1:16" s="38" customFormat="1" x14ac:dyDescent="0.2">
      <c r="A103" s="37"/>
      <c r="D103" s="37"/>
      <c r="F103" s="37"/>
      <c r="H103" s="37"/>
      <c r="I103" s="40"/>
      <c r="J103" s="37"/>
      <c r="K103" s="41"/>
      <c r="L103" s="37"/>
      <c r="M103" s="37"/>
      <c r="N103" s="37"/>
      <c r="O103" s="37"/>
      <c r="P103" s="37"/>
    </row>
    <row r="104" spans="1:16" s="38" customFormat="1" x14ac:dyDescent="0.2">
      <c r="A104" s="37"/>
      <c r="D104" s="37"/>
      <c r="F104" s="37"/>
      <c r="H104" s="37"/>
      <c r="I104" s="40"/>
      <c r="J104" s="37"/>
      <c r="K104" s="41"/>
      <c r="L104" s="37"/>
      <c r="M104" s="37"/>
      <c r="N104" s="37"/>
      <c r="O104" s="37"/>
      <c r="P104" s="37"/>
    </row>
    <row r="105" spans="1:16" s="38" customFormat="1" x14ac:dyDescent="0.2">
      <c r="A105" s="37"/>
      <c r="D105" s="37"/>
      <c r="F105" s="37"/>
      <c r="H105" s="37"/>
      <c r="I105" s="40"/>
      <c r="J105" s="37"/>
      <c r="K105" s="41"/>
      <c r="L105" s="37"/>
      <c r="M105" s="37"/>
      <c r="N105" s="37"/>
      <c r="O105" s="37"/>
      <c r="P105" s="37"/>
    </row>
    <row r="106" spans="1:16" s="38" customFormat="1" x14ac:dyDescent="0.2">
      <c r="A106" s="37"/>
      <c r="D106" s="37"/>
      <c r="F106" s="37"/>
      <c r="H106" s="37"/>
      <c r="I106" s="40"/>
      <c r="J106" s="37"/>
      <c r="K106" s="41"/>
      <c r="L106" s="37"/>
      <c r="M106" s="37"/>
      <c r="N106" s="37"/>
      <c r="O106" s="37"/>
      <c r="P106" s="37"/>
    </row>
    <row r="107" spans="1:16" s="38" customFormat="1" x14ac:dyDescent="0.2">
      <c r="A107" s="37"/>
      <c r="D107" s="37"/>
      <c r="F107" s="37"/>
      <c r="H107" s="37"/>
      <c r="I107" s="40"/>
      <c r="J107" s="37"/>
      <c r="K107" s="41"/>
      <c r="L107" s="37"/>
      <c r="M107" s="37"/>
      <c r="N107" s="37"/>
      <c r="O107" s="37"/>
      <c r="P107" s="37"/>
    </row>
    <row r="108" spans="1:16" s="38" customFormat="1" x14ac:dyDescent="0.2">
      <c r="A108" s="37"/>
      <c r="D108" s="37"/>
      <c r="F108" s="37"/>
      <c r="H108" s="37"/>
      <c r="I108" s="40"/>
      <c r="J108" s="37"/>
      <c r="K108" s="41"/>
      <c r="L108" s="37"/>
      <c r="M108" s="37"/>
      <c r="N108" s="37"/>
      <c r="O108" s="37"/>
      <c r="P108" s="37"/>
    </row>
    <row r="109" spans="1:16" s="38" customFormat="1" x14ac:dyDescent="0.2">
      <c r="A109" s="37"/>
      <c r="D109" s="37"/>
      <c r="F109" s="37"/>
      <c r="H109" s="37"/>
      <c r="I109" s="40"/>
      <c r="J109" s="37"/>
      <c r="K109" s="41"/>
      <c r="L109" s="37"/>
      <c r="M109" s="37"/>
      <c r="N109" s="37"/>
      <c r="O109" s="37"/>
      <c r="P109" s="37"/>
    </row>
    <row r="110" spans="1:16" s="38" customFormat="1" x14ac:dyDescent="0.2">
      <c r="A110" s="37"/>
      <c r="D110" s="37"/>
      <c r="F110" s="37"/>
      <c r="H110" s="37"/>
      <c r="I110" s="40"/>
      <c r="J110" s="37"/>
      <c r="K110" s="41"/>
      <c r="L110" s="37"/>
      <c r="M110" s="37"/>
      <c r="N110" s="37"/>
      <c r="O110" s="37"/>
      <c r="P110" s="37"/>
    </row>
    <row r="111" spans="1:16" s="38" customFormat="1" x14ac:dyDescent="0.2">
      <c r="A111" s="37"/>
      <c r="D111" s="37"/>
      <c r="F111" s="37"/>
      <c r="H111" s="37"/>
      <c r="I111" s="40"/>
      <c r="J111" s="37"/>
      <c r="K111" s="41"/>
      <c r="L111" s="37"/>
      <c r="M111" s="37"/>
      <c r="N111" s="37"/>
      <c r="O111" s="37"/>
      <c r="P111" s="37"/>
    </row>
    <row r="112" spans="1:16" s="38" customFormat="1" x14ac:dyDescent="0.2">
      <c r="A112" s="37"/>
      <c r="D112" s="37"/>
      <c r="F112" s="37"/>
      <c r="H112" s="37"/>
      <c r="I112" s="40"/>
      <c r="J112" s="37"/>
      <c r="K112" s="41"/>
      <c r="L112" s="37"/>
      <c r="M112" s="37"/>
      <c r="N112" s="37"/>
      <c r="O112" s="37"/>
      <c r="P112" s="37"/>
    </row>
    <row r="113" spans="1:16" s="38" customFormat="1" x14ac:dyDescent="0.2">
      <c r="A113" s="37"/>
      <c r="D113" s="37"/>
      <c r="F113" s="37"/>
      <c r="H113" s="37"/>
      <c r="I113" s="40"/>
      <c r="J113" s="37"/>
      <c r="K113" s="41"/>
      <c r="L113" s="37"/>
      <c r="M113" s="37"/>
      <c r="N113" s="37"/>
      <c r="O113" s="37"/>
      <c r="P113" s="37"/>
    </row>
    <row r="114" spans="1:16" s="38" customFormat="1" x14ac:dyDescent="0.2">
      <c r="A114" s="37"/>
      <c r="D114" s="37"/>
      <c r="F114" s="37"/>
      <c r="H114" s="37"/>
      <c r="I114" s="40"/>
      <c r="J114" s="37"/>
      <c r="K114" s="41"/>
      <c r="L114" s="37"/>
      <c r="M114" s="37"/>
      <c r="N114" s="37"/>
      <c r="O114" s="37"/>
      <c r="P114" s="37"/>
    </row>
    <row r="115" spans="1:16" s="38" customFormat="1" x14ac:dyDescent="0.2">
      <c r="A115" s="37"/>
      <c r="D115" s="37"/>
      <c r="F115" s="37"/>
      <c r="H115" s="37"/>
      <c r="I115" s="40"/>
      <c r="J115" s="37"/>
      <c r="K115" s="41"/>
      <c r="L115" s="37"/>
      <c r="M115" s="37"/>
      <c r="N115" s="37"/>
      <c r="O115" s="37"/>
      <c r="P115" s="37"/>
    </row>
    <row r="116" spans="1:16" s="38" customFormat="1" x14ac:dyDescent="0.2">
      <c r="A116" s="37"/>
      <c r="D116" s="37"/>
      <c r="F116" s="37"/>
      <c r="H116" s="37"/>
      <c r="I116" s="40"/>
      <c r="J116" s="37"/>
      <c r="K116" s="41"/>
      <c r="L116" s="37"/>
      <c r="M116" s="37"/>
      <c r="N116" s="37"/>
      <c r="O116" s="37"/>
      <c r="P116" s="37"/>
    </row>
    <row r="117" spans="1:16" s="38" customFormat="1" x14ac:dyDescent="0.2">
      <c r="A117" s="37"/>
      <c r="D117" s="37"/>
      <c r="F117" s="37"/>
      <c r="H117" s="37"/>
      <c r="I117" s="40"/>
      <c r="J117" s="37"/>
      <c r="K117" s="41"/>
      <c r="L117" s="37"/>
      <c r="M117" s="37"/>
      <c r="N117" s="37"/>
      <c r="O117" s="37"/>
      <c r="P117" s="37"/>
    </row>
    <row r="118" spans="1:16" s="38" customFormat="1" x14ac:dyDescent="0.2">
      <c r="A118" s="37"/>
      <c r="D118" s="37"/>
      <c r="F118" s="37"/>
      <c r="H118" s="37"/>
      <c r="I118" s="40"/>
      <c r="J118" s="37"/>
      <c r="K118" s="41"/>
      <c r="L118" s="37"/>
      <c r="M118" s="37"/>
      <c r="N118" s="37"/>
      <c r="O118" s="37"/>
      <c r="P118" s="37"/>
    </row>
    <row r="119" spans="1:16" s="38" customFormat="1" x14ac:dyDescent="0.2">
      <c r="A119" s="37"/>
      <c r="D119" s="37"/>
      <c r="F119" s="37"/>
      <c r="H119" s="37"/>
      <c r="I119" s="40"/>
      <c r="J119" s="37"/>
      <c r="K119" s="41"/>
      <c r="L119" s="37"/>
      <c r="M119" s="37"/>
      <c r="N119" s="37"/>
      <c r="O119" s="37"/>
      <c r="P119" s="37"/>
    </row>
    <row r="120" spans="1:16" s="38" customFormat="1" x14ac:dyDescent="0.2">
      <c r="A120" s="37"/>
      <c r="D120" s="37"/>
      <c r="F120" s="37"/>
      <c r="H120" s="37"/>
      <c r="I120" s="40"/>
      <c r="J120" s="37"/>
      <c r="K120" s="41"/>
      <c r="L120" s="37"/>
      <c r="M120" s="37"/>
      <c r="N120" s="37"/>
      <c r="O120" s="37"/>
      <c r="P120" s="37"/>
    </row>
    <row r="121" spans="1:16" s="38" customFormat="1" x14ac:dyDescent="0.2">
      <c r="A121" s="37"/>
      <c r="D121" s="37"/>
      <c r="F121" s="37"/>
      <c r="H121" s="37"/>
      <c r="I121" s="40"/>
      <c r="J121" s="37"/>
      <c r="K121" s="41"/>
      <c r="L121" s="37"/>
      <c r="M121" s="37"/>
      <c r="N121" s="37"/>
      <c r="O121" s="37"/>
      <c r="P121" s="37"/>
    </row>
    <row r="122" spans="1:16" s="38" customFormat="1" x14ac:dyDescent="0.2">
      <c r="A122" s="37"/>
      <c r="D122" s="37"/>
      <c r="F122" s="37"/>
      <c r="H122" s="37"/>
      <c r="I122" s="40"/>
      <c r="J122" s="37"/>
      <c r="K122" s="41"/>
      <c r="L122" s="37"/>
      <c r="M122" s="37"/>
      <c r="N122" s="37"/>
      <c r="O122" s="37"/>
      <c r="P122" s="37"/>
    </row>
    <row r="123" spans="1:16" s="38" customFormat="1" x14ac:dyDescent="0.2">
      <c r="A123" s="37"/>
      <c r="D123" s="37"/>
      <c r="F123" s="37"/>
      <c r="H123" s="37"/>
      <c r="I123" s="40"/>
      <c r="J123" s="37"/>
      <c r="K123" s="41"/>
      <c r="L123" s="37"/>
      <c r="M123" s="37"/>
      <c r="N123" s="37"/>
      <c r="O123" s="37"/>
      <c r="P123" s="37"/>
    </row>
    <row r="124" spans="1:16" s="38" customFormat="1" x14ac:dyDescent="0.2">
      <c r="A124" s="37"/>
      <c r="D124" s="37"/>
      <c r="F124" s="37"/>
      <c r="H124" s="37"/>
      <c r="I124" s="40"/>
      <c r="J124" s="37"/>
      <c r="K124" s="41"/>
      <c r="L124" s="37"/>
      <c r="M124" s="37"/>
      <c r="N124" s="37"/>
      <c r="O124" s="37"/>
      <c r="P124" s="37"/>
    </row>
    <row r="125" spans="1:16" s="38" customFormat="1" x14ac:dyDescent="0.2">
      <c r="A125" s="37"/>
      <c r="D125" s="37"/>
      <c r="F125" s="37"/>
      <c r="H125" s="37"/>
      <c r="I125" s="40"/>
      <c r="J125" s="37"/>
      <c r="K125" s="41"/>
      <c r="L125" s="37"/>
      <c r="M125" s="37"/>
      <c r="N125" s="37"/>
      <c r="O125" s="37"/>
      <c r="P125" s="37"/>
    </row>
    <row r="126" spans="1:16" x14ac:dyDescent="0.2">
      <c r="A126" s="2"/>
    </row>
    <row r="127" spans="1:16" x14ac:dyDescent="0.2">
      <c r="A127" s="2"/>
    </row>
    <row r="128" spans="1:16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</sheetData>
  <mergeCells count="1">
    <mergeCell ref="A3:D3"/>
  </mergeCells>
  <phoneticPr fontId="0" type="noConversion"/>
  <pageMargins left="0.28999999999999998" right="0.21" top="0.27" bottom="0.23" header="0.18" footer="0.17"/>
  <pageSetup paperSize="5" scale="60" fitToHeight="3" orientation="landscape" r:id="rId1"/>
  <headerFooter alignWithMargins="0"/>
  <rowBreaks count="2" manualBreakCount="2">
    <brk id="50" max="16383" man="1"/>
    <brk id="65" max="16383" man="1"/>
  </rowBreaks>
  <colBreaks count="1" manualBreakCount="1">
    <brk id="26" max="7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tabSelected="1" view="pageBreakPreview" topLeftCell="A15" zoomScale="80" zoomScaleNormal="100" workbookViewId="0">
      <selection activeCell="H15" sqref="H1:H65536"/>
    </sheetView>
  </sheetViews>
  <sheetFormatPr defaultRowHeight="12.75" x14ac:dyDescent="0.2"/>
  <cols>
    <col min="1" max="1" width="13.1640625" style="18" customWidth="1"/>
    <col min="2" max="2" width="33.1640625" style="18" customWidth="1"/>
    <col min="3" max="3" width="18.6640625" style="20" customWidth="1"/>
    <col min="4" max="4" width="64" style="18" customWidth="1"/>
    <col min="5" max="5" width="15" style="20" customWidth="1"/>
    <col min="6" max="6" width="12" style="20" customWidth="1"/>
    <col min="7" max="7" width="12.33203125" style="20" customWidth="1"/>
    <col min="8" max="8" width="14" style="20" hidden="1" customWidth="1"/>
    <col min="9" max="9" width="9.33203125" style="18" customWidth="1"/>
    <col min="10" max="16384" width="9.33203125" style="18"/>
  </cols>
  <sheetData>
    <row r="1" spans="1:8" ht="15" x14ac:dyDescent="0.2">
      <c r="A1" s="1" t="s">
        <v>30</v>
      </c>
      <c r="B1" s="2"/>
      <c r="C1" s="2"/>
    </row>
    <row r="2" spans="1:8" ht="15" x14ac:dyDescent="0.2">
      <c r="A2" s="1" t="s">
        <v>139</v>
      </c>
      <c r="B2" s="2"/>
      <c r="C2" s="2"/>
    </row>
    <row r="3" spans="1:8" ht="15" x14ac:dyDescent="0.2">
      <c r="A3" s="126">
        <f>'Detail by Turbine'!A3:C3</f>
        <v>36777</v>
      </c>
      <c r="B3" s="126"/>
      <c r="C3" s="21"/>
    </row>
    <row r="5" spans="1:8" x14ac:dyDescent="0.2">
      <c r="E5" s="127" t="s">
        <v>190</v>
      </c>
      <c r="F5" s="127"/>
      <c r="G5" s="127"/>
    </row>
    <row r="6" spans="1:8" ht="28.5" customHeight="1" x14ac:dyDescent="0.2">
      <c r="A6" s="22" t="s">
        <v>99</v>
      </c>
      <c r="B6" s="22" t="s">
        <v>100</v>
      </c>
      <c r="C6" s="23" t="s">
        <v>138</v>
      </c>
      <c r="D6" s="22" t="s">
        <v>101</v>
      </c>
      <c r="E6" s="23" t="s">
        <v>112</v>
      </c>
      <c r="F6" s="23" t="s">
        <v>113</v>
      </c>
      <c r="G6" s="23" t="s">
        <v>114</v>
      </c>
      <c r="H6" s="23" t="s">
        <v>111</v>
      </c>
    </row>
    <row r="7" spans="1:8" s="28" customFormat="1" x14ac:dyDescent="0.2">
      <c r="A7" s="27" t="s">
        <v>97</v>
      </c>
      <c r="C7" s="29"/>
      <c r="E7" s="86"/>
      <c r="F7" s="86"/>
      <c r="G7" s="86"/>
      <c r="H7" s="29"/>
    </row>
    <row r="8" spans="1:8" s="28" customFormat="1" x14ac:dyDescent="0.2">
      <c r="A8" s="29">
        <v>7</v>
      </c>
      <c r="B8" s="28" t="s">
        <v>98</v>
      </c>
      <c r="C8" s="29" t="s">
        <v>83</v>
      </c>
      <c r="D8" s="28" t="s">
        <v>174</v>
      </c>
      <c r="E8" s="86">
        <f>SUM('Detail by Turbine'!T7:T13)</f>
        <v>56</v>
      </c>
      <c r="F8" s="86">
        <f>SUM('Detail by Turbine'!U7:U13)</f>
        <v>56</v>
      </c>
      <c r="G8" s="86">
        <f>SUM('Detail by Turbine'!Y7:Y13)</f>
        <v>0</v>
      </c>
      <c r="H8" s="29" t="s">
        <v>9</v>
      </c>
    </row>
    <row r="9" spans="1:8" s="28" customFormat="1" x14ac:dyDescent="0.2">
      <c r="A9" s="29">
        <v>2</v>
      </c>
      <c r="B9" s="28" t="s">
        <v>79</v>
      </c>
      <c r="C9" s="29" t="s">
        <v>83</v>
      </c>
      <c r="D9" s="28" t="s">
        <v>174</v>
      </c>
      <c r="E9" s="86">
        <f>SUM('Detail by Turbine'!T14:T15)</f>
        <v>14</v>
      </c>
      <c r="F9" s="86">
        <f>SUM('Detail by Turbine'!U14:U15)</f>
        <v>14</v>
      </c>
      <c r="G9" s="86">
        <f>SUM('Detail by Turbine'!Y14:Y15)</f>
        <v>0</v>
      </c>
      <c r="H9" s="29" t="s">
        <v>9</v>
      </c>
    </row>
    <row r="10" spans="1:8" s="28" customFormat="1" x14ac:dyDescent="0.2">
      <c r="A10" s="29">
        <v>1</v>
      </c>
      <c r="B10" s="28" t="s">
        <v>25</v>
      </c>
      <c r="C10" s="29" t="s">
        <v>102</v>
      </c>
      <c r="D10" s="28" t="s">
        <v>175</v>
      </c>
      <c r="E10" s="86">
        <f>'Detail by Turbine'!T16</f>
        <v>35</v>
      </c>
      <c r="F10" s="86">
        <f>'Detail by Turbine'!U16</f>
        <v>20</v>
      </c>
      <c r="G10" s="86">
        <f>'Detail by Turbine'!Y16</f>
        <v>0</v>
      </c>
      <c r="H10" s="29" t="s">
        <v>9</v>
      </c>
    </row>
    <row r="11" spans="1:8" s="28" customFormat="1" x14ac:dyDescent="0.2">
      <c r="A11" s="29">
        <v>4</v>
      </c>
      <c r="B11" s="28" t="s">
        <v>5</v>
      </c>
      <c r="C11" s="29" t="s">
        <v>7</v>
      </c>
      <c r="D11" s="28" t="s">
        <v>176</v>
      </c>
      <c r="E11" s="86">
        <f>+SUM('Detail by Turbine'!T17:T20)</f>
        <v>56</v>
      </c>
      <c r="F11" s="86">
        <f>+SUM('Detail by Turbine'!U17:U20)</f>
        <v>24</v>
      </c>
      <c r="G11" s="86">
        <f>+SUM('Detail by Turbine'!Y17:Y20)</f>
        <v>0</v>
      </c>
      <c r="H11" s="29" t="s">
        <v>9</v>
      </c>
    </row>
    <row r="12" spans="1:8" s="28" customFormat="1" x14ac:dyDescent="0.2">
      <c r="A12" s="76">
        <v>8</v>
      </c>
      <c r="B12" s="28" t="s">
        <v>5</v>
      </c>
      <c r="C12" s="29" t="s">
        <v>13</v>
      </c>
      <c r="D12" s="28" t="s">
        <v>44</v>
      </c>
      <c r="E12" s="87">
        <f>SUM('Detail by Turbine'!T21:T28)</f>
        <v>112</v>
      </c>
      <c r="F12" s="87">
        <f>SUM('Detail by Turbine'!U21:U28)</f>
        <v>48</v>
      </c>
      <c r="G12" s="87">
        <f>SUM('Detail by Turbine'!Y21:Y28)</f>
        <v>0</v>
      </c>
      <c r="H12" s="29" t="s">
        <v>9</v>
      </c>
    </row>
    <row r="13" spans="1:8" s="27" customFormat="1" x14ac:dyDescent="0.2">
      <c r="A13" s="100">
        <f>SUM(A8:A12)</f>
        <v>22</v>
      </c>
      <c r="C13" s="77"/>
      <c r="D13" s="78" t="s">
        <v>191</v>
      </c>
      <c r="E13" s="88">
        <f>SUM(E8:E12)</f>
        <v>273</v>
      </c>
      <c r="F13" s="88">
        <f>SUM(F8:F12)</f>
        <v>162</v>
      </c>
      <c r="G13" s="88">
        <f>SUM(G8:G12)</f>
        <v>0</v>
      </c>
      <c r="H13" s="77"/>
    </row>
    <row r="14" spans="1:8" x14ac:dyDescent="0.2">
      <c r="A14" s="20"/>
      <c r="E14" s="89"/>
      <c r="F14" s="89"/>
      <c r="G14" s="89"/>
    </row>
    <row r="15" spans="1:8" s="31" customFormat="1" x14ac:dyDescent="0.2">
      <c r="A15" s="30" t="s">
        <v>103</v>
      </c>
      <c r="C15" s="32"/>
      <c r="E15" s="90"/>
      <c r="F15" s="90"/>
      <c r="G15" s="90"/>
      <c r="H15" s="32"/>
    </row>
    <row r="16" spans="1:8" s="31" customFormat="1" x14ac:dyDescent="0.2">
      <c r="A16" s="32">
        <v>2</v>
      </c>
      <c r="B16" s="31" t="s">
        <v>98</v>
      </c>
      <c r="C16" s="32" t="s">
        <v>17</v>
      </c>
      <c r="D16" s="31" t="s">
        <v>76</v>
      </c>
      <c r="E16" s="90">
        <f>SUM('Detail by Turbine'!T29:T30)</f>
        <v>72</v>
      </c>
      <c r="F16" s="90">
        <f>SUM('Detail by Turbine'!U29:U30)</f>
        <v>0</v>
      </c>
      <c r="G16" s="90">
        <f>SUM('Detail by Turbine'!Y29:Y30)</f>
        <v>0</v>
      </c>
      <c r="H16" s="32" t="s">
        <v>80</v>
      </c>
    </row>
    <row r="17" spans="1:8" s="31" customFormat="1" x14ac:dyDescent="0.2">
      <c r="A17" s="32">
        <v>1</v>
      </c>
      <c r="B17" s="31" t="s">
        <v>25</v>
      </c>
      <c r="C17" s="32" t="s">
        <v>24</v>
      </c>
      <c r="D17" s="31" t="s">
        <v>197</v>
      </c>
      <c r="E17" s="90">
        <f>+'Detail by Turbine'!T31</f>
        <v>54</v>
      </c>
      <c r="F17" s="90">
        <f>+'Detail by Turbine'!U31</f>
        <v>4</v>
      </c>
      <c r="G17" s="90">
        <f>+'Detail by Turbine'!Y31</f>
        <v>0</v>
      </c>
      <c r="H17" s="32" t="s">
        <v>80</v>
      </c>
    </row>
    <row r="18" spans="1:8" s="31" customFormat="1" x14ac:dyDescent="0.2">
      <c r="A18" s="32">
        <v>2</v>
      </c>
      <c r="B18" s="31" t="s">
        <v>26</v>
      </c>
      <c r="C18" s="32" t="s">
        <v>24</v>
      </c>
      <c r="D18" s="31" t="s">
        <v>196</v>
      </c>
      <c r="E18" s="90">
        <f>SUM('Detail by Turbine'!T32:T33)</f>
        <v>95</v>
      </c>
      <c r="F18" s="90">
        <f>SUM('Detail by Turbine'!U32:U33)</f>
        <v>32</v>
      </c>
      <c r="G18" s="90">
        <f>SUM('Detail by Turbine'!Y32:Y33)</f>
        <v>0</v>
      </c>
      <c r="H18" s="32" t="s">
        <v>80</v>
      </c>
    </row>
    <row r="19" spans="1:8" s="31" customFormat="1" x14ac:dyDescent="0.2">
      <c r="A19" s="32">
        <v>2</v>
      </c>
      <c r="B19" s="31" t="s">
        <v>26</v>
      </c>
      <c r="C19" s="32" t="s">
        <v>24</v>
      </c>
      <c r="D19" s="31" t="s">
        <v>198</v>
      </c>
      <c r="E19" s="90">
        <f>SUM('Detail by Turbine'!T34:T35)</f>
        <v>95</v>
      </c>
      <c r="F19" s="90">
        <f>SUM('Detail by Turbine'!U34:U35)</f>
        <v>32</v>
      </c>
      <c r="G19" s="90">
        <f>SUM('Detail by Turbine'!Y34:Y35)</f>
        <v>0</v>
      </c>
      <c r="H19" s="32" t="s">
        <v>80</v>
      </c>
    </row>
    <row r="20" spans="1:8" s="31" customFormat="1" x14ac:dyDescent="0.2">
      <c r="A20" s="32">
        <v>3</v>
      </c>
      <c r="B20" s="31" t="s">
        <v>105</v>
      </c>
      <c r="C20" s="32" t="s">
        <v>24</v>
      </c>
      <c r="D20" s="31" t="s">
        <v>95</v>
      </c>
      <c r="E20" s="90">
        <f>SUM('Detail by Turbine'!T36:T38)</f>
        <v>249</v>
      </c>
      <c r="F20" s="90">
        <f>SUM('Detail by Turbine'!U36:U38)</f>
        <v>23.1</v>
      </c>
      <c r="G20" s="90">
        <f>SUM('Detail by Turbine'!Y36:Y38)</f>
        <v>0</v>
      </c>
      <c r="H20" s="32" t="s">
        <v>80</v>
      </c>
    </row>
    <row r="21" spans="1:8" s="31" customFormat="1" x14ac:dyDescent="0.2">
      <c r="A21" s="32">
        <v>3</v>
      </c>
      <c r="B21" s="31" t="s">
        <v>11</v>
      </c>
      <c r="C21" s="32" t="s">
        <v>7</v>
      </c>
      <c r="D21" s="31" t="s">
        <v>180</v>
      </c>
      <c r="E21" s="90">
        <f>+SUM('Detail by Turbine'!T39:T41)</f>
        <v>198</v>
      </c>
      <c r="F21" s="90">
        <f>+SUM('Detail by Turbine'!U39:U41)</f>
        <v>0</v>
      </c>
      <c r="G21" s="90">
        <f>+SUM('Detail by Turbine'!Y39:Y41)</f>
        <v>0</v>
      </c>
      <c r="H21" s="32" t="s">
        <v>80</v>
      </c>
    </row>
    <row r="22" spans="1:8" s="31" customFormat="1" x14ac:dyDescent="0.2">
      <c r="A22" s="32">
        <v>4</v>
      </c>
      <c r="B22" s="31" t="s">
        <v>5</v>
      </c>
      <c r="C22" s="32" t="s">
        <v>7</v>
      </c>
      <c r="D22" s="31" t="s">
        <v>181</v>
      </c>
      <c r="E22" s="90">
        <f>SUM('Detail by Turbine'!T42:T45)</f>
        <v>56</v>
      </c>
      <c r="F22" s="90">
        <f>SUM('Detail by Turbine'!U42:U45)</f>
        <v>24</v>
      </c>
      <c r="G22" s="90">
        <f>SUM('Detail by Turbine'!Y42:Y45)</f>
        <v>0</v>
      </c>
      <c r="H22" s="32" t="s">
        <v>80</v>
      </c>
    </row>
    <row r="23" spans="1:8" s="31" customFormat="1" x14ac:dyDescent="0.2">
      <c r="A23" s="32">
        <v>4</v>
      </c>
      <c r="B23" s="31" t="s">
        <v>5</v>
      </c>
      <c r="C23" s="32" t="s">
        <v>7</v>
      </c>
      <c r="D23" s="31" t="s">
        <v>199</v>
      </c>
      <c r="E23" s="90">
        <f>SUM('Detail by Turbine'!T46:T49)</f>
        <v>56</v>
      </c>
      <c r="F23" s="90">
        <f>SUM('Detail by Turbine'!U46:U49)</f>
        <v>24</v>
      </c>
      <c r="G23" s="90">
        <f>SUM('Detail by Turbine'!Y46:Y49)</f>
        <v>0</v>
      </c>
      <c r="H23" s="32" t="s">
        <v>80</v>
      </c>
    </row>
    <row r="24" spans="1:8" s="31" customFormat="1" x14ac:dyDescent="0.2">
      <c r="A24" s="79">
        <v>1</v>
      </c>
      <c r="B24" s="31" t="s">
        <v>11</v>
      </c>
      <c r="C24" s="32" t="s">
        <v>7</v>
      </c>
      <c r="D24" s="31" t="s">
        <v>183</v>
      </c>
      <c r="E24" s="91">
        <f>'Detail by Turbine'!T50</f>
        <v>31</v>
      </c>
      <c r="F24" s="91">
        <f>'Detail by Turbine'!U50</f>
        <v>25</v>
      </c>
      <c r="G24" s="91">
        <f>'Detail by Turbine'!Y50</f>
        <v>0</v>
      </c>
      <c r="H24" s="32" t="s">
        <v>80</v>
      </c>
    </row>
    <row r="25" spans="1:8" s="30" customFormat="1" x14ac:dyDescent="0.2">
      <c r="A25" s="101">
        <f>SUM(A16:A24)</f>
        <v>22</v>
      </c>
      <c r="C25" s="80"/>
      <c r="D25" s="81" t="s">
        <v>192</v>
      </c>
      <c r="E25" s="92">
        <f>SUM(E16:E24)</f>
        <v>906</v>
      </c>
      <c r="F25" s="92">
        <f>SUM(F16:F24)</f>
        <v>164.1</v>
      </c>
      <c r="G25" s="92">
        <f>SUM(G16:G24)</f>
        <v>0</v>
      </c>
      <c r="H25" s="80"/>
    </row>
    <row r="26" spans="1:8" x14ac:dyDescent="0.2">
      <c r="A26" s="20"/>
      <c r="E26" s="89"/>
      <c r="F26" s="89"/>
      <c r="G26" s="89"/>
    </row>
    <row r="27" spans="1:8" s="25" customFormat="1" x14ac:dyDescent="0.2">
      <c r="A27" s="24" t="s">
        <v>106</v>
      </c>
      <c r="C27" s="26"/>
      <c r="E27" s="93"/>
      <c r="F27" s="93"/>
      <c r="G27" s="93"/>
      <c r="H27" s="26"/>
    </row>
    <row r="28" spans="1:8" s="25" customFormat="1" x14ac:dyDescent="0.2">
      <c r="A28" s="26">
        <v>2</v>
      </c>
      <c r="B28" s="25" t="s">
        <v>14</v>
      </c>
      <c r="C28" s="26" t="s">
        <v>15</v>
      </c>
      <c r="D28" s="25" t="s">
        <v>50</v>
      </c>
      <c r="E28" s="93">
        <f>SUM('Detail by Turbine'!T51:T52)</f>
        <v>26</v>
      </c>
      <c r="F28" s="93">
        <f>SUM('Detail by Turbine'!U51:U52)</f>
        <v>0</v>
      </c>
      <c r="G28" s="93">
        <f>SUM('Detail by Turbine'!Y51:Y52)</f>
        <v>0</v>
      </c>
      <c r="H28" s="26" t="s">
        <v>12</v>
      </c>
    </row>
    <row r="29" spans="1:8" s="25" customFormat="1" x14ac:dyDescent="0.2">
      <c r="A29" s="26">
        <v>1</v>
      </c>
      <c r="B29" s="25" t="s">
        <v>104</v>
      </c>
      <c r="C29" s="26" t="s">
        <v>17</v>
      </c>
      <c r="D29" s="25" t="s">
        <v>200</v>
      </c>
      <c r="E29" s="93">
        <f>'Detail by Turbine'!T53</f>
        <v>24</v>
      </c>
      <c r="F29" s="93">
        <f>'Detail by Turbine'!U53</f>
        <v>23</v>
      </c>
      <c r="G29" s="93">
        <f>'Detail by Turbine'!Y53</f>
        <v>0</v>
      </c>
      <c r="H29" s="26" t="s">
        <v>12</v>
      </c>
    </row>
    <row r="30" spans="1:8" s="25" customFormat="1" x14ac:dyDescent="0.2">
      <c r="A30" s="26">
        <v>1</v>
      </c>
      <c r="B30" s="25" t="s">
        <v>104</v>
      </c>
      <c r="C30" s="26" t="s">
        <v>24</v>
      </c>
      <c r="D30" s="25" t="s">
        <v>184</v>
      </c>
      <c r="E30" s="93">
        <f>'Detail by Turbine'!T54</f>
        <v>24</v>
      </c>
      <c r="F30" s="93">
        <f>'Detail by Turbine'!U54</f>
        <v>1.2</v>
      </c>
      <c r="G30" s="93">
        <f>'Detail by Turbine'!Y54</f>
        <v>0</v>
      </c>
      <c r="H30" s="26" t="s">
        <v>12</v>
      </c>
    </row>
    <row r="31" spans="1:8" s="25" customFormat="1" x14ac:dyDescent="0.2">
      <c r="A31" s="26">
        <v>2</v>
      </c>
      <c r="B31" s="25" t="s">
        <v>22</v>
      </c>
      <c r="C31" s="26" t="s">
        <v>24</v>
      </c>
      <c r="D31" s="25" t="s">
        <v>50</v>
      </c>
      <c r="E31" s="93">
        <f>SUM('Detail by Turbine'!T55:T56)</f>
        <v>36</v>
      </c>
      <c r="F31" s="93">
        <f>SUM('Detail by Turbine'!U55:U56)</f>
        <v>7</v>
      </c>
      <c r="G31" s="93">
        <f>SUM('Detail by Turbine'!Y55:Y56)</f>
        <v>0</v>
      </c>
      <c r="H31" s="26" t="s">
        <v>12</v>
      </c>
    </row>
    <row r="32" spans="1:8" s="25" customFormat="1" x14ac:dyDescent="0.2">
      <c r="A32" s="26">
        <v>2</v>
      </c>
      <c r="B32" s="25" t="s">
        <v>5</v>
      </c>
      <c r="C32" s="26" t="s">
        <v>7</v>
      </c>
      <c r="D32" s="25" t="s">
        <v>201</v>
      </c>
      <c r="E32" s="93">
        <f>SUM('Detail by Turbine'!T57:T58)</f>
        <v>28</v>
      </c>
      <c r="F32" s="93">
        <f>SUM('Detail by Turbine'!U57:U58)</f>
        <v>12</v>
      </c>
      <c r="G32" s="93">
        <f>SUM('Detail by Turbine'!Y57:Y58)</f>
        <v>0</v>
      </c>
      <c r="H32" s="26" t="s">
        <v>12</v>
      </c>
    </row>
    <row r="33" spans="1:8" s="25" customFormat="1" x14ac:dyDescent="0.2">
      <c r="A33" s="26">
        <v>1</v>
      </c>
      <c r="B33" s="25" t="s">
        <v>5</v>
      </c>
      <c r="C33" s="26" t="s">
        <v>7</v>
      </c>
      <c r="D33" s="25" t="s">
        <v>202</v>
      </c>
      <c r="E33" s="93">
        <f>'Detail by Turbine'!T59</f>
        <v>14</v>
      </c>
      <c r="F33" s="94">
        <f>+'Detail by Turbine'!U59</f>
        <v>6</v>
      </c>
      <c r="G33" s="93">
        <f>'Detail by Turbine'!Y59</f>
        <v>0</v>
      </c>
      <c r="H33" s="26" t="s">
        <v>12</v>
      </c>
    </row>
    <row r="34" spans="1:8" s="25" customFormat="1" x14ac:dyDescent="0.2">
      <c r="A34" s="26">
        <v>1</v>
      </c>
      <c r="B34" s="25" t="s">
        <v>5</v>
      </c>
      <c r="C34" s="26" t="s">
        <v>7</v>
      </c>
      <c r="D34" s="25" t="s">
        <v>203</v>
      </c>
      <c r="E34" s="93">
        <f>'Detail by Turbine'!T60</f>
        <v>14</v>
      </c>
      <c r="F34" s="93">
        <f>'Detail by Turbine'!U60</f>
        <v>6</v>
      </c>
      <c r="G34" s="93">
        <f>'Detail by Turbine'!Y60</f>
        <v>0</v>
      </c>
      <c r="H34" s="26" t="s">
        <v>12</v>
      </c>
    </row>
    <row r="35" spans="1:8" s="25" customFormat="1" x14ac:dyDescent="0.2">
      <c r="A35" s="26">
        <v>1</v>
      </c>
      <c r="B35" s="25" t="s">
        <v>71</v>
      </c>
      <c r="C35" s="26" t="s">
        <v>7</v>
      </c>
      <c r="D35" s="25" t="s">
        <v>50</v>
      </c>
      <c r="E35" s="93">
        <f>'Detail by Turbine'!T61</f>
        <v>2.2999999999999998</v>
      </c>
      <c r="F35" s="93">
        <f>'Detail by Turbine'!U61</f>
        <v>2.2999999999999998</v>
      </c>
      <c r="G35" s="93">
        <f>'Detail by Turbine'!Y61</f>
        <v>0</v>
      </c>
      <c r="H35" s="26" t="s">
        <v>12</v>
      </c>
    </row>
    <row r="36" spans="1:8" s="25" customFormat="1" x14ac:dyDescent="0.2">
      <c r="A36" s="26">
        <v>2</v>
      </c>
      <c r="B36" s="25" t="s">
        <v>107</v>
      </c>
      <c r="C36" s="26" t="s">
        <v>13</v>
      </c>
      <c r="D36" s="25" t="s">
        <v>187</v>
      </c>
      <c r="E36" s="93">
        <f>SUM('Detail by Turbine'!T62:T63)</f>
        <v>75</v>
      </c>
      <c r="F36" s="93">
        <f>SUM('Detail by Turbine'!U62:U63)</f>
        <v>12</v>
      </c>
      <c r="G36" s="93">
        <f>SUM('Detail by Turbine'!Y62:Y63)</f>
        <v>0</v>
      </c>
      <c r="H36" s="26" t="s">
        <v>12</v>
      </c>
    </row>
    <row r="37" spans="1:8" s="25" customFormat="1" x14ac:dyDescent="0.2">
      <c r="A37" s="103">
        <v>2</v>
      </c>
      <c r="B37" s="25" t="s">
        <v>107</v>
      </c>
      <c r="C37" s="26" t="s">
        <v>13</v>
      </c>
      <c r="D37" s="25" t="s">
        <v>188</v>
      </c>
      <c r="E37" s="95">
        <f>SUM('Detail by Turbine'!T64:T65)</f>
        <v>0</v>
      </c>
      <c r="F37" s="95">
        <f>SUM('Detail by Turbine'!U64:U65)</f>
        <v>0</v>
      </c>
      <c r="G37" s="95">
        <f>SUM('Detail by Turbine'!Y64:Y65)</f>
        <v>0</v>
      </c>
      <c r="H37" s="26" t="s">
        <v>12</v>
      </c>
    </row>
    <row r="38" spans="1:8" s="25" customFormat="1" x14ac:dyDescent="0.2">
      <c r="A38" s="102">
        <f>SUM(A28:A37)</f>
        <v>15</v>
      </c>
      <c r="C38" s="26"/>
      <c r="D38" s="82" t="s">
        <v>193</v>
      </c>
      <c r="E38" s="96">
        <f>SUM(E28:E37)</f>
        <v>243.3</v>
      </c>
      <c r="F38" s="96">
        <f>SUM(F28:F37)</f>
        <v>69.5</v>
      </c>
      <c r="G38" s="96">
        <f>SUM(G28:G37)</f>
        <v>0</v>
      </c>
      <c r="H38" s="26"/>
    </row>
    <row r="39" spans="1:8" x14ac:dyDescent="0.2">
      <c r="A39" s="20"/>
      <c r="E39" s="89"/>
      <c r="F39" s="89"/>
      <c r="G39" s="89"/>
    </row>
    <row r="40" spans="1:8" s="34" customFormat="1" x14ac:dyDescent="0.2">
      <c r="A40" s="33" t="s">
        <v>108</v>
      </c>
      <c r="C40" s="35"/>
      <c r="E40" s="97"/>
      <c r="F40" s="97"/>
      <c r="G40" s="97"/>
      <c r="H40" s="35"/>
    </row>
    <row r="41" spans="1:8" s="34" customFormat="1" x14ac:dyDescent="0.2">
      <c r="A41" s="35">
        <v>2</v>
      </c>
      <c r="B41" s="34" t="s">
        <v>109</v>
      </c>
      <c r="C41" s="35" t="s">
        <v>13</v>
      </c>
      <c r="D41" s="34" t="s">
        <v>50</v>
      </c>
      <c r="E41" s="97">
        <f>SUM('Detail by Turbine'!T66:T67)</f>
        <v>74</v>
      </c>
      <c r="F41" s="97">
        <f>SUM('Detail by Turbine'!U66:U67)</f>
        <v>0</v>
      </c>
      <c r="G41" s="97">
        <f>SUM('Detail by Turbine'!Y66:Y67)</f>
        <v>0</v>
      </c>
      <c r="H41" s="35" t="s">
        <v>28</v>
      </c>
    </row>
    <row r="42" spans="1:8" s="34" customFormat="1" x14ac:dyDescent="0.2">
      <c r="A42" s="35">
        <v>3</v>
      </c>
      <c r="B42" s="34" t="s">
        <v>110</v>
      </c>
      <c r="C42" s="35"/>
      <c r="D42" s="34" t="s">
        <v>189</v>
      </c>
      <c r="E42" s="97">
        <f>SUM('Detail by Turbine'!T68:T70)</f>
        <v>0</v>
      </c>
      <c r="F42" s="97">
        <f>SUM('Detail by Turbine'!U68:U70)</f>
        <v>0</v>
      </c>
      <c r="G42" s="97">
        <f>SUM('Detail by Turbine'!Y68:Y70)</f>
        <v>0</v>
      </c>
      <c r="H42" s="35" t="s">
        <v>28</v>
      </c>
    </row>
    <row r="43" spans="1:8" s="34" customFormat="1" x14ac:dyDescent="0.2">
      <c r="A43" s="35">
        <v>1</v>
      </c>
      <c r="B43" s="34" t="s">
        <v>11</v>
      </c>
      <c r="C43" s="35"/>
      <c r="D43" s="34" t="s">
        <v>180</v>
      </c>
      <c r="E43" s="97">
        <f>'Detail by Turbine'!T71</f>
        <v>0</v>
      </c>
      <c r="F43" s="97">
        <f>'Detail by Turbine'!U71</f>
        <v>0</v>
      </c>
      <c r="G43" s="97">
        <f>'Detail by Turbine'!Y71</f>
        <v>0</v>
      </c>
      <c r="H43" s="35" t="s">
        <v>28</v>
      </c>
    </row>
    <row r="44" spans="1:8" s="34" customFormat="1" x14ac:dyDescent="0.2">
      <c r="A44" s="106">
        <v>9</v>
      </c>
      <c r="B44" s="34" t="s">
        <v>22</v>
      </c>
      <c r="C44" s="35"/>
      <c r="D44" s="34" t="s">
        <v>136</v>
      </c>
      <c r="E44" s="98">
        <f>SUM('Detail by Turbine'!T72:T80)</f>
        <v>176.39999999999998</v>
      </c>
      <c r="F44" s="98">
        <f>SUM('Detail by Turbine'!U72:U80)</f>
        <v>0</v>
      </c>
      <c r="G44" s="98">
        <f>SUM('Detail by Turbine'!Y72:Y80)</f>
        <v>0</v>
      </c>
      <c r="H44" s="35" t="s">
        <v>28</v>
      </c>
    </row>
    <row r="45" spans="1:8" s="34" customFormat="1" x14ac:dyDescent="0.2">
      <c r="A45" s="105">
        <f>SUM(A41:A44)</f>
        <v>15</v>
      </c>
      <c r="C45" s="35"/>
      <c r="D45" s="83" t="s">
        <v>194</v>
      </c>
      <c r="E45" s="99">
        <f>SUM(E41:E44)</f>
        <v>250.39999999999998</v>
      </c>
      <c r="F45" s="99">
        <f>SUM(F41:F44)</f>
        <v>0</v>
      </c>
      <c r="G45" s="99">
        <f>SUM(G41:G44)</f>
        <v>0</v>
      </c>
      <c r="H45" s="35"/>
    </row>
    <row r="46" spans="1:8" x14ac:dyDescent="0.2">
      <c r="A46" s="20"/>
      <c r="E46" s="89"/>
      <c r="F46" s="89"/>
      <c r="G46" s="89"/>
    </row>
    <row r="47" spans="1:8" ht="13.5" thickBot="1" x14ac:dyDescent="0.25">
      <c r="A47" s="104">
        <f>+A45+A38+A25+A13</f>
        <v>74</v>
      </c>
      <c r="D47" s="85" t="s">
        <v>195</v>
      </c>
      <c r="E47" s="119">
        <f>+E45+E38+E25+E13</f>
        <v>1672.7</v>
      </c>
      <c r="F47" s="119">
        <f>+F45+F38+F25+F13</f>
        <v>395.6</v>
      </c>
      <c r="G47" s="119">
        <f>+G45+G38+G25+G13</f>
        <v>0</v>
      </c>
    </row>
    <row r="48" spans="1:8" ht="15.75" thickTop="1" x14ac:dyDescent="0.2">
      <c r="A48" s="1"/>
    </row>
    <row r="54" spans="5:5" x14ac:dyDescent="0.2">
      <c r="E54" s="42"/>
    </row>
  </sheetData>
  <mergeCells count="2">
    <mergeCell ref="A3:B3"/>
    <mergeCell ref="E5:G5"/>
  </mergeCells>
  <phoneticPr fontId="0" type="noConversion"/>
  <pageMargins left="0.28999999999999998" right="0.26" top="1" bottom="1" header="0.5" footer="0.5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view="pageBreakPreview" topLeftCell="A22" zoomScale="80" zoomScaleNormal="100" workbookViewId="0">
      <selection activeCell="D49" sqref="D49"/>
    </sheetView>
  </sheetViews>
  <sheetFormatPr defaultRowHeight="12.75" x14ac:dyDescent="0.2"/>
  <cols>
    <col min="1" max="1" width="13.1640625" style="18" customWidth="1"/>
    <col min="2" max="2" width="33.1640625" style="18" customWidth="1"/>
    <col min="3" max="3" width="18.6640625" style="20" customWidth="1"/>
    <col min="4" max="4" width="14" style="20" customWidth="1"/>
    <col min="5" max="5" width="64" style="18" customWidth="1"/>
    <col min="6" max="6" width="15" style="20" customWidth="1"/>
    <col min="7" max="7" width="12" style="20" customWidth="1"/>
    <col min="8" max="8" width="12.33203125" style="20" customWidth="1"/>
    <col min="9" max="16384" width="9.33203125" style="18"/>
  </cols>
  <sheetData>
    <row r="1" spans="1:8" ht="15" x14ac:dyDescent="0.2">
      <c r="A1" s="1" t="s">
        <v>30</v>
      </c>
      <c r="B1" s="2"/>
      <c r="C1" s="2"/>
    </row>
    <row r="2" spans="1:8" ht="15" x14ac:dyDescent="0.2">
      <c r="A2" s="1" t="s">
        <v>141</v>
      </c>
      <c r="B2" s="2"/>
      <c r="C2" s="2"/>
    </row>
    <row r="3" spans="1:8" ht="15" x14ac:dyDescent="0.2">
      <c r="A3" s="126">
        <f>'Detail by Turbine'!A3:C3</f>
        <v>36777</v>
      </c>
      <c r="B3" s="126"/>
      <c r="C3" s="21"/>
    </row>
    <row r="5" spans="1:8" x14ac:dyDescent="0.2">
      <c r="F5" s="127" t="s">
        <v>190</v>
      </c>
      <c r="G5" s="127"/>
      <c r="H5" s="127"/>
    </row>
    <row r="6" spans="1:8" ht="28.5" customHeight="1" x14ac:dyDescent="0.2">
      <c r="A6" s="22" t="s">
        <v>99</v>
      </c>
      <c r="B6" s="22" t="s">
        <v>100</v>
      </c>
      <c r="C6" s="23" t="s">
        <v>138</v>
      </c>
      <c r="D6" s="23" t="s">
        <v>111</v>
      </c>
      <c r="E6" s="22" t="s">
        <v>101</v>
      </c>
      <c r="F6" s="23" t="s">
        <v>112</v>
      </c>
      <c r="G6" s="23" t="s">
        <v>113</v>
      </c>
      <c r="H6" s="23" t="s">
        <v>114</v>
      </c>
    </row>
    <row r="7" spans="1:8" s="28" customFormat="1" x14ac:dyDescent="0.2">
      <c r="A7" s="111" t="s">
        <v>83</v>
      </c>
      <c r="B7" s="108"/>
      <c r="C7" s="107"/>
      <c r="D7" s="107"/>
      <c r="E7" s="108"/>
      <c r="F7" s="109"/>
      <c r="G7" s="109"/>
      <c r="H7" s="109"/>
    </row>
    <row r="8" spans="1:8" s="28" customFormat="1" x14ac:dyDescent="0.2">
      <c r="A8" s="107">
        <v>7</v>
      </c>
      <c r="B8" s="108" t="s">
        <v>98</v>
      </c>
      <c r="C8" s="107" t="s">
        <v>83</v>
      </c>
      <c r="D8" s="107" t="s">
        <v>9</v>
      </c>
      <c r="E8" s="108" t="s">
        <v>174</v>
      </c>
      <c r="F8" s="109">
        <f>SUM('Detail by Turbine'!T7:T13)</f>
        <v>56</v>
      </c>
      <c r="G8" s="109">
        <f>SUM('Detail by Turbine'!U7:U13)</f>
        <v>56</v>
      </c>
      <c r="H8" s="109">
        <f>SUM('Detail by Turbine'!Y7:Y13)</f>
        <v>0</v>
      </c>
    </row>
    <row r="9" spans="1:8" s="28" customFormat="1" x14ac:dyDescent="0.2">
      <c r="A9" s="107">
        <v>2</v>
      </c>
      <c r="B9" s="108" t="s">
        <v>79</v>
      </c>
      <c r="C9" s="107" t="s">
        <v>83</v>
      </c>
      <c r="D9" s="107" t="s">
        <v>9</v>
      </c>
      <c r="E9" s="108" t="s">
        <v>174</v>
      </c>
      <c r="F9" s="112">
        <f>SUM('Detail by Turbine'!T14:T15)</f>
        <v>14</v>
      </c>
      <c r="G9" s="112">
        <f>SUM('Detail by Turbine'!U14:U15)</f>
        <v>14</v>
      </c>
      <c r="H9" s="112">
        <f>SUM('Detail by Turbine'!Y14:Y15)</f>
        <v>0</v>
      </c>
    </row>
    <row r="10" spans="1:8" s="27" customFormat="1" x14ac:dyDescent="0.2">
      <c r="A10" s="113"/>
      <c r="B10" s="114"/>
      <c r="C10" s="113"/>
      <c r="D10" s="113"/>
      <c r="E10" s="115" t="s">
        <v>205</v>
      </c>
      <c r="F10" s="116">
        <f>SUM(F8:F9)</f>
        <v>70</v>
      </c>
      <c r="G10" s="116">
        <f>SUM(G8:G9)</f>
        <v>70</v>
      </c>
      <c r="H10" s="116">
        <f>SUM(H8:H9)</f>
        <v>0</v>
      </c>
    </row>
    <row r="11" spans="1:8" s="28" customFormat="1" x14ac:dyDescent="0.2">
      <c r="A11" s="107"/>
      <c r="B11" s="108"/>
      <c r="C11" s="107"/>
      <c r="D11" s="107"/>
      <c r="E11" s="108"/>
      <c r="F11" s="109"/>
      <c r="G11" s="109"/>
      <c r="H11" s="109"/>
    </row>
    <row r="12" spans="1:8" s="28" customFormat="1" x14ac:dyDescent="0.2">
      <c r="A12" s="111" t="s">
        <v>17</v>
      </c>
      <c r="B12" s="108"/>
      <c r="C12" s="107"/>
      <c r="D12" s="107"/>
      <c r="E12" s="108"/>
      <c r="F12" s="109"/>
      <c r="G12" s="109"/>
      <c r="H12" s="109"/>
    </row>
    <row r="13" spans="1:8" s="28" customFormat="1" x14ac:dyDescent="0.2">
      <c r="A13" s="107">
        <v>2</v>
      </c>
      <c r="B13" s="108" t="s">
        <v>98</v>
      </c>
      <c r="C13" s="107" t="s">
        <v>17</v>
      </c>
      <c r="D13" s="107" t="s">
        <v>80</v>
      </c>
      <c r="E13" s="108" t="s">
        <v>76</v>
      </c>
      <c r="F13" s="109">
        <f>SUM('Detail by Turbine'!T29:T30)</f>
        <v>72</v>
      </c>
      <c r="G13" s="109">
        <f>SUM('Detail by Turbine'!U29:U30)</f>
        <v>0</v>
      </c>
      <c r="H13" s="109">
        <f>SUM('Detail by Turbine'!Y29:Y30)</f>
        <v>0</v>
      </c>
    </row>
    <row r="14" spans="1:8" s="28" customFormat="1" x14ac:dyDescent="0.2">
      <c r="A14" s="107">
        <v>1</v>
      </c>
      <c r="B14" s="108" t="s">
        <v>104</v>
      </c>
      <c r="C14" s="107" t="s">
        <v>17</v>
      </c>
      <c r="D14" s="107" t="s">
        <v>12</v>
      </c>
      <c r="E14" s="108" t="s">
        <v>200</v>
      </c>
      <c r="F14" s="112">
        <f>'Detail by Turbine'!T53</f>
        <v>24</v>
      </c>
      <c r="G14" s="112">
        <f>'Detail by Turbine'!U53</f>
        <v>23</v>
      </c>
      <c r="H14" s="112">
        <f>'Detail by Turbine'!Y53</f>
        <v>0</v>
      </c>
    </row>
    <row r="15" spans="1:8" s="28" customFormat="1" x14ac:dyDescent="0.2">
      <c r="A15" s="107"/>
      <c r="B15" s="108"/>
      <c r="C15" s="107"/>
      <c r="D15" s="107"/>
      <c r="E15" s="115" t="s">
        <v>206</v>
      </c>
      <c r="F15" s="116">
        <f>SUM(F13:F14)</f>
        <v>96</v>
      </c>
      <c r="G15" s="116">
        <f>SUM(G13:G14)</f>
        <v>23</v>
      </c>
      <c r="H15" s="116">
        <f>SUM(H13:H14)</f>
        <v>0</v>
      </c>
    </row>
    <row r="16" spans="1:8" s="28" customFormat="1" x14ac:dyDescent="0.2">
      <c r="A16" s="111" t="s">
        <v>142</v>
      </c>
      <c r="B16" s="108"/>
      <c r="C16" s="107"/>
      <c r="D16" s="107"/>
      <c r="E16" s="108"/>
      <c r="F16" s="109"/>
      <c r="G16" s="109"/>
      <c r="H16" s="109"/>
    </row>
    <row r="17" spans="1:8" s="28" customFormat="1" x14ac:dyDescent="0.2">
      <c r="A17" s="107">
        <v>2</v>
      </c>
      <c r="B17" s="108" t="s">
        <v>14</v>
      </c>
      <c r="C17" s="107" t="s">
        <v>15</v>
      </c>
      <c r="D17" s="107" t="s">
        <v>12</v>
      </c>
      <c r="E17" s="108" t="s">
        <v>50</v>
      </c>
      <c r="F17" s="116">
        <f>SUM('Detail by Turbine'!T51:T52)</f>
        <v>26</v>
      </c>
      <c r="G17" s="116">
        <f>SUM('Detail by Turbine'!U51:U52)</f>
        <v>0</v>
      </c>
      <c r="H17" s="116">
        <f>SUM('Detail by Turbine'!Y51:Y52)</f>
        <v>0</v>
      </c>
    </row>
    <row r="18" spans="1:8" s="28" customFormat="1" x14ac:dyDescent="0.2">
      <c r="A18" s="107"/>
      <c r="B18" s="108"/>
      <c r="C18" s="107"/>
      <c r="D18" s="107"/>
      <c r="E18" s="108"/>
      <c r="F18" s="109"/>
      <c r="G18" s="109"/>
      <c r="H18" s="109"/>
    </row>
    <row r="19" spans="1:8" s="28" customFormat="1" x14ac:dyDescent="0.2">
      <c r="A19" s="111" t="s">
        <v>102</v>
      </c>
      <c r="B19" s="108"/>
      <c r="C19" s="107"/>
      <c r="D19" s="107"/>
      <c r="E19" s="108"/>
      <c r="F19" s="109"/>
      <c r="G19" s="109"/>
      <c r="H19" s="109"/>
    </row>
    <row r="20" spans="1:8" s="31" customFormat="1" x14ac:dyDescent="0.2">
      <c r="A20" s="107">
        <v>1</v>
      </c>
      <c r="B20" s="108" t="s">
        <v>25</v>
      </c>
      <c r="C20" s="107" t="s">
        <v>102</v>
      </c>
      <c r="D20" s="107" t="s">
        <v>9</v>
      </c>
      <c r="E20" s="108" t="s">
        <v>175</v>
      </c>
      <c r="F20" s="116">
        <f>'Detail by Turbine'!T16</f>
        <v>35</v>
      </c>
      <c r="G20" s="116">
        <f>'Detail by Turbine'!U16</f>
        <v>20</v>
      </c>
      <c r="H20" s="116">
        <f>'Detail by Turbine'!Y16</f>
        <v>0</v>
      </c>
    </row>
    <row r="21" spans="1:8" s="31" customFormat="1" x14ac:dyDescent="0.2">
      <c r="A21" s="107"/>
      <c r="B21" s="108"/>
      <c r="C21" s="107"/>
      <c r="D21" s="107"/>
      <c r="E21" s="108"/>
      <c r="F21" s="109"/>
      <c r="G21" s="109"/>
      <c r="H21" s="109"/>
    </row>
    <row r="22" spans="1:8" s="31" customFormat="1" x14ac:dyDescent="0.2">
      <c r="A22" s="111" t="s">
        <v>24</v>
      </c>
      <c r="B22" s="108"/>
      <c r="C22" s="107"/>
      <c r="D22" s="107"/>
      <c r="E22" s="108"/>
      <c r="F22" s="109"/>
      <c r="G22" s="109"/>
      <c r="H22" s="109"/>
    </row>
    <row r="23" spans="1:8" s="31" customFormat="1" x14ac:dyDescent="0.2">
      <c r="A23" s="107">
        <v>1</v>
      </c>
      <c r="B23" s="108" t="s">
        <v>25</v>
      </c>
      <c r="C23" s="107" t="s">
        <v>24</v>
      </c>
      <c r="D23" s="107" t="s">
        <v>80</v>
      </c>
      <c r="E23" s="108" t="s">
        <v>197</v>
      </c>
      <c r="F23" s="109">
        <f>+'Detail by Turbine'!T31</f>
        <v>54</v>
      </c>
      <c r="G23" s="109">
        <f>+'Detail by Turbine'!U31</f>
        <v>4</v>
      </c>
      <c r="H23" s="109">
        <f>+'Detail by Turbine'!Y31</f>
        <v>0</v>
      </c>
    </row>
    <row r="24" spans="1:8" s="31" customFormat="1" x14ac:dyDescent="0.2">
      <c r="A24" s="107">
        <v>2</v>
      </c>
      <c r="B24" s="108" t="s">
        <v>26</v>
      </c>
      <c r="C24" s="107" t="s">
        <v>24</v>
      </c>
      <c r="D24" s="107" t="s">
        <v>80</v>
      </c>
      <c r="E24" s="108" t="s">
        <v>196</v>
      </c>
      <c r="F24" s="109">
        <f>SUM('Detail by Turbine'!T32:T33)</f>
        <v>95</v>
      </c>
      <c r="G24" s="109">
        <f>SUM('Detail by Turbine'!U32:U33)</f>
        <v>32</v>
      </c>
      <c r="H24" s="109">
        <f>SUM('Detail by Turbine'!Y32:Y33)</f>
        <v>0</v>
      </c>
    </row>
    <row r="25" spans="1:8" s="31" customFormat="1" x14ac:dyDescent="0.2">
      <c r="A25" s="107">
        <v>2</v>
      </c>
      <c r="B25" s="108" t="s">
        <v>26</v>
      </c>
      <c r="C25" s="107" t="s">
        <v>24</v>
      </c>
      <c r="D25" s="107" t="s">
        <v>80</v>
      </c>
      <c r="E25" s="108" t="s">
        <v>198</v>
      </c>
      <c r="F25" s="109">
        <f>SUM('Detail by Turbine'!T34:T35)</f>
        <v>95</v>
      </c>
      <c r="G25" s="109">
        <f>SUM('Detail by Turbine'!U34:U35)</f>
        <v>32</v>
      </c>
      <c r="H25" s="109">
        <f>SUM('Detail by Turbine'!Y34:Y35)</f>
        <v>0</v>
      </c>
    </row>
    <row r="26" spans="1:8" s="31" customFormat="1" x14ac:dyDescent="0.2">
      <c r="A26" s="107">
        <v>3</v>
      </c>
      <c r="B26" s="108" t="s">
        <v>105</v>
      </c>
      <c r="C26" s="107" t="s">
        <v>24</v>
      </c>
      <c r="D26" s="107" t="s">
        <v>80</v>
      </c>
      <c r="E26" s="108" t="s">
        <v>95</v>
      </c>
      <c r="F26" s="109">
        <f>SUM('Detail by Turbine'!T36:T38)</f>
        <v>249</v>
      </c>
      <c r="G26" s="109">
        <f>SUM('Detail by Turbine'!U36:U38)</f>
        <v>23.1</v>
      </c>
      <c r="H26" s="109">
        <f>SUM('Detail by Turbine'!Y36:Y38)</f>
        <v>0</v>
      </c>
    </row>
    <row r="27" spans="1:8" s="31" customFormat="1" x14ac:dyDescent="0.2">
      <c r="A27" s="107">
        <v>1</v>
      </c>
      <c r="B27" s="108" t="s">
        <v>104</v>
      </c>
      <c r="C27" s="107" t="s">
        <v>24</v>
      </c>
      <c r="D27" s="107" t="s">
        <v>12</v>
      </c>
      <c r="E27" s="108" t="s">
        <v>184</v>
      </c>
      <c r="F27" s="109">
        <f>'Detail by Turbine'!T54</f>
        <v>24</v>
      </c>
      <c r="G27" s="109">
        <f>'Detail by Turbine'!U54</f>
        <v>1.2</v>
      </c>
      <c r="H27" s="109">
        <f>'Detail by Turbine'!Y54</f>
        <v>0</v>
      </c>
    </row>
    <row r="28" spans="1:8" s="31" customFormat="1" x14ac:dyDescent="0.2">
      <c r="A28" s="107">
        <v>2</v>
      </c>
      <c r="B28" s="108" t="s">
        <v>22</v>
      </c>
      <c r="C28" s="107" t="s">
        <v>24</v>
      </c>
      <c r="D28" s="107" t="s">
        <v>12</v>
      </c>
      <c r="E28" s="108" t="s">
        <v>50</v>
      </c>
      <c r="F28" s="112">
        <f>SUM('Detail by Turbine'!T55:T56)</f>
        <v>36</v>
      </c>
      <c r="G28" s="112">
        <f>SUM('Detail by Turbine'!U55:U56)</f>
        <v>7</v>
      </c>
      <c r="H28" s="112">
        <f>SUM('Detail by Turbine'!Y55:Y56)</f>
        <v>0</v>
      </c>
    </row>
    <row r="29" spans="1:8" s="31" customFormat="1" x14ac:dyDescent="0.2">
      <c r="A29" s="107"/>
      <c r="B29" s="108"/>
      <c r="C29" s="107"/>
      <c r="D29" s="107"/>
      <c r="E29" s="115" t="s">
        <v>207</v>
      </c>
      <c r="F29" s="116">
        <f>SUM(F23:F28)</f>
        <v>553</v>
      </c>
      <c r="G29" s="116">
        <f>SUM(G23:G28)</f>
        <v>99.3</v>
      </c>
      <c r="H29" s="116">
        <f>SUM(H23:H28)</f>
        <v>0</v>
      </c>
    </row>
    <row r="30" spans="1:8" s="31" customFormat="1" x14ac:dyDescent="0.2">
      <c r="A30" s="107"/>
      <c r="B30" s="108"/>
      <c r="C30" s="107"/>
      <c r="D30" s="107"/>
      <c r="E30" s="108"/>
      <c r="F30" s="109"/>
      <c r="G30" s="109"/>
      <c r="H30" s="109"/>
    </row>
    <row r="31" spans="1:8" s="31" customFormat="1" x14ac:dyDescent="0.2">
      <c r="A31" s="111" t="s">
        <v>7</v>
      </c>
      <c r="B31" s="108"/>
      <c r="C31" s="107"/>
      <c r="D31" s="107"/>
      <c r="E31" s="108"/>
      <c r="F31" s="109"/>
      <c r="G31" s="109"/>
      <c r="H31" s="109"/>
    </row>
    <row r="32" spans="1:8" s="31" customFormat="1" x14ac:dyDescent="0.2">
      <c r="A32" s="107">
        <v>4</v>
      </c>
      <c r="B32" s="108" t="s">
        <v>5</v>
      </c>
      <c r="C32" s="107" t="s">
        <v>7</v>
      </c>
      <c r="D32" s="107" t="s">
        <v>9</v>
      </c>
      <c r="E32" s="108" t="s">
        <v>176</v>
      </c>
      <c r="F32" s="109">
        <f>+SUM('Detail by Turbine'!T17:T20)</f>
        <v>56</v>
      </c>
      <c r="G32" s="109">
        <f>+SUM('Detail by Turbine'!U17:U20)</f>
        <v>24</v>
      </c>
      <c r="H32" s="109">
        <f>+SUM('Detail by Turbine'!Y17:Y20)</f>
        <v>0</v>
      </c>
    </row>
    <row r="33" spans="1:8" s="31" customFormat="1" x14ac:dyDescent="0.2">
      <c r="A33" s="107">
        <v>3</v>
      </c>
      <c r="B33" s="108" t="s">
        <v>11</v>
      </c>
      <c r="C33" s="107" t="s">
        <v>7</v>
      </c>
      <c r="D33" s="107" t="s">
        <v>80</v>
      </c>
      <c r="E33" s="108" t="s">
        <v>180</v>
      </c>
      <c r="F33" s="109">
        <f>+SUM('Detail by Turbine'!T39:T41)</f>
        <v>198</v>
      </c>
      <c r="G33" s="109">
        <f>+SUM('Detail by Turbine'!U39:U41)</f>
        <v>0</v>
      </c>
      <c r="H33" s="109">
        <f>+SUM('Detail by Turbine'!Y39:Y41)</f>
        <v>0</v>
      </c>
    </row>
    <row r="34" spans="1:8" s="25" customFormat="1" x14ac:dyDescent="0.2">
      <c r="A34" s="107">
        <v>4</v>
      </c>
      <c r="B34" s="108" t="s">
        <v>5</v>
      </c>
      <c r="C34" s="107" t="s">
        <v>7</v>
      </c>
      <c r="D34" s="107" t="s">
        <v>80</v>
      </c>
      <c r="E34" s="108" t="s">
        <v>181</v>
      </c>
      <c r="F34" s="109">
        <f>SUM('Detail by Turbine'!T42:T45)</f>
        <v>56</v>
      </c>
      <c r="G34" s="109">
        <f>SUM('Detail by Turbine'!U42:U45)</f>
        <v>24</v>
      </c>
      <c r="H34" s="109">
        <f>SUM('Detail by Turbine'!Y42:Y45)</f>
        <v>0</v>
      </c>
    </row>
    <row r="35" spans="1:8" s="25" customFormat="1" x14ac:dyDescent="0.2">
      <c r="A35" s="107">
        <v>4</v>
      </c>
      <c r="B35" s="108" t="s">
        <v>5</v>
      </c>
      <c r="C35" s="107" t="s">
        <v>7</v>
      </c>
      <c r="D35" s="107" t="s">
        <v>80</v>
      </c>
      <c r="E35" s="108" t="s">
        <v>199</v>
      </c>
      <c r="F35" s="109">
        <f>SUM('Detail by Turbine'!T46:T49)</f>
        <v>56</v>
      </c>
      <c r="G35" s="109">
        <f>SUM('Detail by Turbine'!U46:U49)</f>
        <v>24</v>
      </c>
      <c r="H35" s="109">
        <f>SUM('Detail by Turbine'!Y46:Y49)</f>
        <v>0</v>
      </c>
    </row>
    <row r="36" spans="1:8" s="25" customFormat="1" x14ac:dyDescent="0.2">
      <c r="A36" s="107">
        <v>1</v>
      </c>
      <c r="B36" s="108" t="s">
        <v>11</v>
      </c>
      <c r="C36" s="107" t="s">
        <v>7</v>
      </c>
      <c r="D36" s="107" t="s">
        <v>80</v>
      </c>
      <c r="E36" s="108" t="s">
        <v>183</v>
      </c>
      <c r="F36" s="109">
        <f>'Detail by Turbine'!T50</f>
        <v>31</v>
      </c>
      <c r="G36" s="109">
        <f>'Detail by Turbine'!U50</f>
        <v>25</v>
      </c>
      <c r="H36" s="109">
        <f>'Detail by Turbine'!Y50</f>
        <v>0</v>
      </c>
    </row>
    <row r="37" spans="1:8" s="25" customFormat="1" x14ac:dyDescent="0.2">
      <c r="A37" s="107">
        <v>2</v>
      </c>
      <c r="B37" s="108" t="s">
        <v>5</v>
      </c>
      <c r="C37" s="107" t="s">
        <v>7</v>
      </c>
      <c r="D37" s="107" t="s">
        <v>12</v>
      </c>
      <c r="E37" s="108" t="s">
        <v>201</v>
      </c>
      <c r="F37" s="109">
        <f>SUM('Detail by Turbine'!T57:T58)</f>
        <v>28</v>
      </c>
      <c r="G37" s="109">
        <f>SUM('Detail by Turbine'!U57:U58)</f>
        <v>12</v>
      </c>
      <c r="H37" s="109">
        <f>SUM('Detail by Turbine'!Y57:Y58)</f>
        <v>0</v>
      </c>
    </row>
    <row r="38" spans="1:8" s="25" customFormat="1" x14ac:dyDescent="0.2">
      <c r="A38" s="107">
        <v>1</v>
      </c>
      <c r="B38" s="108" t="s">
        <v>5</v>
      </c>
      <c r="C38" s="107" t="s">
        <v>7</v>
      </c>
      <c r="D38" s="107" t="s">
        <v>12</v>
      </c>
      <c r="E38" s="108" t="s">
        <v>202</v>
      </c>
      <c r="F38" s="109">
        <f>'Detail by Turbine'!T59</f>
        <v>14</v>
      </c>
      <c r="G38" s="110">
        <f>+'Detail by Turbine'!U59</f>
        <v>6</v>
      </c>
      <c r="H38" s="109">
        <f>'Detail by Turbine'!Y59</f>
        <v>0</v>
      </c>
    </row>
    <row r="39" spans="1:8" s="25" customFormat="1" x14ac:dyDescent="0.2">
      <c r="A39" s="107">
        <v>1</v>
      </c>
      <c r="B39" s="108" t="s">
        <v>5</v>
      </c>
      <c r="C39" s="107" t="s">
        <v>7</v>
      </c>
      <c r="D39" s="107" t="s">
        <v>12</v>
      </c>
      <c r="E39" s="108" t="s">
        <v>203</v>
      </c>
      <c r="F39" s="109">
        <f>'Detail by Turbine'!T60</f>
        <v>14</v>
      </c>
      <c r="G39" s="109">
        <f>'Detail by Turbine'!U60</f>
        <v>6</v>
      </c>
      <c r="H39" s="109">
        <f>'Detail by Turbine'!Y60</f>
        <v>0</v>
      </c>
    </row>
    <row r="40" spans="1:8" s="25" customFormat="1" x14ac:dyDescent="0.2">
      <c r="A40" s="107">
        <v>1</v>
      </c>
      <c r="B40" s="108" t="s">
        <v>71</v>
      </c>
      <c r="C40" s="107" t="s">
        <v>7</v>
      </c>
      <c r="D40" s="107" t="s">
        <v>12</v>
      </c>
      <c r="E40" s="108" t="s">
        <v>50</v>
      </c>
      <c r="F40" s="112">
        <f>'Detail by Turbine'!T61</f>
        <v>2.2999999999999998</v>
      </c>
      <c r="G40" s="112">
        <f>'Detail by Turbine'!U61</f>
        <v>2.2999999999999998</v>
      </c>
      <c r="H40" s="112">
        <f>'Detail by Turbine'!Y61</f>
        <v>0</v>
      </c>
    </row>
    <row r="41" spans="1:8" s="24" customFormat="1" x14ac:dyDescent="0.2">
      <c r="A41" s="113"/>
      <c r="B41" s="114"/>
      <c r="C41" s="113"/>
      <c r="D41" s="113"/>
      <c r="E41" s="115" t="s">
        <v>208</v>
      </c>
      <c r="F41" s="116">
        <f>SUM(F32:F40)</f>
        <v>455.3</v>
      </c>
      <c r="G41" s="116">
        <f>SUM(G32:G40)</f>
        <v>123.3</v>
      </c>
      <c r="H41" s="116">
        <f>SUM(H32:H40)</f>
        <v>0</v>
      </c>
    </row>
    <row r="42" spans="1:8" s="25" customFormat="1" x14ac:dyDescent="0.2">
      <c r="A42" s="107"/>
      <c r="B42" s="108"/>
      <c r="C42" s="107"/>
      <c r="D42" s="107"/>
      <c r="E42" s="108"/>
      <c r="F42" s="109"/>
      <c r="G42" s="109"/>
      <c r="H42" s="109"/>
    </row>
    <row r="43" spans="1:8" s="25" customFormat="1" x14ac:dyDescent="0.2">
      <c r="A43" s="111" t="s">
        <v>13</v>
      </c>
      <c r="B43" s="108"/>
      <c r="C43" s="107"/>
      <c r="D43" s="107"/>
      <c r="E43" s="108"/>
      <c r="F43" s="109"/>
      <c r="G43" s="109"/>
      <c r="H43" s="109"/>
    </row>
    <row r="44" spans="1:8" s="25" customFormat="1" x14ac:dyDescent="0.2">
      <c r="A44" s="107">
        <v>8</v>
      </c>
      <c r="B44" s="108" t="s">
        <v>5</v>
      </c>
      <c r="C44" s="107" t="s">
        <v>13</v>
      </c>
      <c r="D44" s="107" t="s">
        <v>9</v>
      </c>
      <c r="E44" s="108" t="s">
        <v>44</v>
      </c>
      <c r="F44" s="109">
        <f>SUM('Detail by Turbine'!T21:T28)</f>
        <v>112</v>
      </c>
      <c r="G44" s="109">
        <f>SUM('Detail by Turbine'!U21:U28)</f>
        <v>48</v>
      </c>
      <c r="H44" s="109">
        <f>SUM('Detail by Turbine'!Y21:Y28)</f>
        <v>0</v>
      </c>
    </row>
    <row r="45" spans="1:8" s="25" customFormat="1" x14ac:dyDescent="0.2">
      <c r="A45" s="107">
        <v>2</v>
      </c>
      <c r="B45" s="108" t="s">
        <v>107</v>
      </c>
      <c r="C45" s="107" t="s">
        <v>13</v>
      </c>
      <c r="D45" s="107" t="s">
        <v>12</v>
      </c>
      <c r="E45" s="108" t="s">
        <v>187</v>
      </c>
      <c r="F45" s="109">
        <f>SUM('Detail by Turbine'!T62:T63)</f>
        <v>75</v>
      </c>
      <c r="G45" s="109">
        <f>SUM('Detail by Turbine'!U62:U63)</f>
        <v>12</v>
      </c>
      <c r="H45" s="109">
        <f>SUM('Detail by Turbine'!Y62:Y63)</f>
        <v>0</v>
      </c>
    </row>
    <row r="46" spans="1:8" s="25" customFormat="1" x14ac:dyDescent="0.2">
      <c r="A46" s="107">
        <v>2</v>
      </c>
      <c r="B46" s="108" t="s">
        <v>107</v>
      </c>
      <c r="C46" s="107" t="s">
        <v>13</v>
      </c>
      <c r="D46" s="107" t="s">
        <v>12</v>
      </c>
      <c r="E46" s="108" t="s">
        <v>188</v>
      </c>
      <c r="F46" s="109">
        <f>SUM('Detail by Turbine'!T64:T65)</f>
        <v>0</v>
      </c>
      <c r="G46" s="109">
        <f>SUM('Detail by Turbine'!U64:U65)</f>
        <v>0</v>
      </c>
      <c r="H46" s="109">
        <f>SUM('Detail by Turbine'!Y64:Y65)</f>
        <v>0</v>
      </c>
    </row>
    <row r="47" spans="1:8" s="34" customFormat="1" x14ac:dyDescent="0.2">
      <c r="A47" s="107">
        <v>2</v>
      </c>
      <c r="B47" s="108" t="s">
        <v>109</v>
      </c>
      <c r="C47" s="107" t="s">
        <v>13</v>
      </c>
      <c r="D47" s="107" t="s">
        <v>28</v>
      </c>
      <c r="E47" s="108" t="s">
        <v>50</v>
      </c>
      <c r="F47" s="112">
        <f>SUM('Detail by Turbine'!T66:T67)</f>
        <v>74</v>
      </c>
      <c r="G47" s="112">
        <f>SUM('Detail by Turbine'!U66:U67)</f>
        <v>0</v>
      </c>
      <c r="H47" s="112">
        <f>SUM('Detail by Turbine'!Y66:Y67)</f>
        <v>0</v>
      </c>
    </row>
    <row r="48" spans="1:8" s="33" customFormat="1" x14ac:dyDescent="0.2">
      <c r="A48" s="113"/>
      <c r="B48" s="114"/>
      <c r="C48" s="113"/>
      <c r="D48" s="113"/>
      <c r="E48" s="115" t="s">
        <v>209</v>
      </c>
      <c r="F48" s="116">
        <f>SUM(F44:F47)</f>
        <v>261</v>
      </c>
      <c r="G48" s="116">
        <f>SUM(G44:G47)</f>
        <v>60</v>
      </c>
      <c r="H48" s="116">
        <f>SUM(H44:H47)</f>
        <v>0</v>
      </c>
    </row>
    <row r="49" spans="1:8" s="34" customFormat="1" x14ac:dyDescent="0.2">
      <c r="A49" s="107"/>
      <c r="B49" s="108"/>
      <c r="C49" s="107"/>
      <c r="D49" s="107"/>
      <c r="E49" s="108"/>
      <c r="F49" s="109"/>
      <c r="G49" s="109"/>
      <c r="H49" s="109"/>
    </row>
    <row r="50" spans="1:8" s="34" customFormat="1" x14ac:dyDescent="0.2">
      <c r="A50" s="111" t="s">
        <v>204</v>
      </c>
      <c r="B50" s="108"/>
      <c r="C50" s="107"/>
      <c r="D50" s="107"/>
      <c r="E50" s="108"/>
      <c r="F50" s="109"/>
      <c r="G50" s="109"/>
      <c r="H50" s="109"/>
    </row>
    <row r="51" spans="1:8" s="34" customFormat="1" x14ac:dyDescent="0.2">
      <c r="A51" s="107">
        <v>3</v>
      </c>
      <c r="B51" s="108" t="s">
        <v>110</v>
      </c>
      <c r="C51" s="107"/>
      <c r="D51" s="107" t="s">
        <v>28</v>
      </c>
      <c r="E51" s="108" t="s">
        <v>189</v>
      </c>
      <c r="F51" s="109">
        <f>SUM('Detail by Turbine'!T68:T70)</f>
        <v>0</v>
      </c>
      <c r="G51" s="109">
        <f>SUM('Detail by Turbine'!U68:U70)</f>
        <v>0</v>
      </c>
      <c r="H51" s="109">
        <f>SUM('Detail by Turbine'!Y68:Y70)</f>
        <v>0</v>
      </c>
    </row>
    <row r="52" spans="1:8" s="34" customFormat="1" x14ac:dyDescent="0.2">
      <c r="A52" s="107">
        <v>1</v>
      </c>
      <c r="B52" s="108" t="s">
        <v>11</v>
      </c>
      <c r="C52" s="107"/>
      <c r="D52" s="107" t="s">
        <v>28</v>
      </c>
      <c r="E52" s="108" t="s">
        <v>180</v>
      </c>
      <c r="F52" s="109">
        <f>'Detail by Turbine'!T71</f>
        <v>0</v>
      </c>
      <c r="G52" s="109">
        <f>'Detail by Turbine'!U71</f>
        <v>0</v>
      </c>
      <c r="H52" s="109">
        <f>'Detail by Turbine'!Y71</f>
        <v>0</v>
      </c>
    </row>
    <row r="53" spans="1:8" s="34" customFormat="1" x14ac:dyDescent="0.2">
      <c r="A53" s="107">
        <v>9</v>
      </c>
      <c r="B53" s="108" t="s">
        <v>22</v>
      </c>
      <c r="C53" s="107"/>
      <c r="D53" s="107" t="s">
        <v>28</v>
      </c>
      <c r="E53" s="108" t="s">
        <v>136</v>
      </c>
      <c r="F53" s="112">
        <f>SUM('Detail by Turbine'!T72:T80)</f>
        <v>176.39999999999998</v>
      </c>
      <c r="G53" s="112">
        <f>SUM('Detail by Turbine'!U72:U80)</f>
        <v>0</v>
      </c>
      <c r="H53" s="112">
        <f>SUM('Detail by Turbine'!Y72:Y80)</f>
        <v>0</v>
      </c>
    </row>
    <row r="54" spans="1:8" s="84" customFormat="1" ht="15" x14ac:dyDescent="0.2">
      <c r="A54" s="1"/>
      <c r="C54" s="117"/>
      <c r="D54" s="117"/>
      <c r="E54" s="85" t="s">
        <v>210</v>
      </c>
      <c r="F54" s="118">
        <f>SUM(F51:F53)</f>
        <v>176.39999999999998</v>
      </c>
      <c r="G54" s="118">
        <f>SUM(G51:G53)</f>
        <v>0</v>
      </c>
      <c r="H54" s="118">
        <f>SUM(H51:H53)</f>
        <v>0</v>
      </c>
    </row>
    <row r="56" spans="1:8" s="84" customFormat="1" ht="13.5" thickBot="1" x14ac:dyDescent="0.25">
      <c r="C56" s="117"/>
      <c r="D56" s="117"/>
      <c r="E56" s="85" t="s">
        <v>195</v>
      </c>
      <c r="F56" s="120">
        <f>+F54+F48+F41+F29+F20+F17+F15+F10</f>
        <v>1672.7</v>
      </c>
      <c r="G56" s="120">
        <f>+G54+G48+G41+G29+G20+G17+G15+G10</f>
        <v>395.6</v>
      </c>
      <c r="H56" s="120">
        <f>+H54+H48+H41+H29+H20+H17+H15+H10</f>
        <v>0</v>
      </c>
    </row>
    <row r="57" spans="1:8" ht="13.5" thickTop="1" x14ac:dyDescent="0.2"/>
    <row r="60" spans="1:8" x14ac:dyDescent="0.2">
      <c r="F60" s="42"/>
    </row>
  </sheetData>
  <mergeCells count="2">
    <mergeCell ref="A3:B3"/>
    <mergeCell ref="F5:H5"/>
  </mergeCells>
  <phoneticPr fontId="0" type="noConversion"/>
  <pageMargins left="0.28999999999999998" right="0.26" top="1" bottom="1" header="0.5" footer="0.5"/>
  <pageSetup scale="6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view="pageBreakPreview" topLeftCell="A11" zoomScale="80" zoomScaleNormal="100" workbookViewId="0">
      <selection activeCell="D49" sqref="D49"/>
    </sheetView>
  </sheetViews>
  <sheetFormatPr defaultRowHeight="12.75" x14ac:dyDescent="0.2"/>
  <cols>
    <col min="1" max="1" width="13.1640625" style="18" customWidth="1"/>
    <col min="2" max="2" width="33.1640625" style="18" customWidth="1"/>
    <col min="3" max="3" width="18.6640625" style="20" customWidth="1"/>
    <col min="4" max="4" width="64" style="18" customWidth="1"/>
    <col min="5" max="5" width="15" style="20" customWidth="1"/>
    <col min="6" max="6" width="12" style="20" customWidth="1"/>
    <col min="7" max="7" width="12.33203125" style="20" customWidth="1"/>
    <col min="8" max="8" width="14" style="20" customWidth="1"/>
    <col min="9" max="16384" width="9.33203125" style="18"/>
  </cols>
  <sheetData>
    <row r="1" spans="1:8" ht="15" x14ac:dyDescent="0.2">
      <c r="A1" s="1" t="s">
        <v>30</v>
      </c>
      <c r="B1" s="2"/>
      <c r="C1" s="2"/>
    </row>
    <row r="2" spans="1:8" ht="15" x14ac:dyDescent="0.2">
      <c r="A2" s="1" t="s">
        <v>141</v>
      </c>
      <c r="B2" s="2"/>
      <c r="C2" s="2"/>
    </row>
    <row r="3" spans="1:8" ht="15" x14ac:dyDescent="0.2">
      <c r="A3" s="126">
        <f>'Detail by Turbine'!A3:C3</f>
        <v>36777</v>
      </c>
      <c r="B3" s="126"/>
      <c r="C3" s="21"/>
    </row>
    <row r="5" spans="1:8" x14ac:dyDescent="0.2">
      <c r="E5" s="127" t="s">
        <v>190</v>
      </c>
      <c r="F5" s="127"/>
      <c r="G5" s="127"/>
    </row>
    <row r="6" spans="1:8" ht="28.5" customHeight="1" x14ac:dyDescent="0.2">
      <c r="A6" s="22" t="s">
        <v>99</v>
      </c>
      <c r="B6" s="22" t="s">
        <v>100</v>
      </c>
      <c r="C6" s="23" t="s">
        <v>138</v>
      </c>
      <c r="D6" s="22" t="s">
        <v>101</v>
      </c>
      <c r="E6" s="23" t="s">
        <v>112</v>
      </c>
      <c r="F6" s="23" t="s">
        <v>113</v>
      </c>
      <c r="G6" s="23" t="s">
        <v>114</v>
      </c>
      <c r="H6" s="23" t="s">
        <v>111</v>
      </c>
    </row>
    <row r="7" spans="1:8" s="28" customFormat="1" x14ac:dyDescent="0.2">
      <c r="A7" s="107">
        <v>2</v>
      </c>
      <c r="B7" s="108" t="s">
        <v>14</v>
      </c>
      <c r="C7" s="107" t="s">
        <v>15</v>
      </c>
      <c r="D7" s="108" t="s">
        <v>50</v>
      </c>
      <c r="E7" s="109">
        <f>SUM('Detail by Turbine'!T51:T52)</f>
        <v>26</v>
      </c>
      <c r="F7" s="109">
        <f>SUM('Detail by Turbine'!U51:U52)</f>
        <v>0</v>
      </c>
      <c r="G7" s="109">
        <f>SUM('Detail by Turbine'!Y51:Y52)</f>
        <v>0</v>
      </c>
      <c r="H7" s="107" t="s">
        <v>12</v>
      </c>
    </row>
    <row r="8" spans="1:8" s="28" customFormat="1" x14ac:dyDescent="0.2">
      <c r="A8" s="107"/>
      <c r="B8" s="108"/>
      <c r="C8" s="107"/>
      <c r="D8" s="108"/>
      <c r="E8" s="109"/>
      <c r="F8" s="109"/>
      <c r="G8" s="109"/>
      <c r="H8" s="107"/>
    </row>
    <row r="9" spans="1:8" s="28" customFormat="1" x14ac:dyDescent="0.2">
      <c r="A9" s="107">
        <v>1</v>
      </c>
      <c r="B9" s="108" t="s">
        <v>104</v>
      </c>
      <c r="C9" s="107" t="s">
        <v>17</v>
      </c>
      <c r="D9" s="108" t="s">
        <v>200</v>
      </c>
      <c r="E9" s="109">
        <f>'Detail by Turbine'!T53</f>
        <v>24</v>
      </c>
      <c r="F9" s="109">
        <f>'Detail by Turbine'!U53</f>
        <v>23</v>
      </c>
      <c r="G9" s="109">
        <f>'Detail by Turbine'!Y53</f>
        <v>0</v>
      </c>
      <c r="H9" s="107" t="s">
        <v>12</v>
      </c>
    </row>
    <row r="10" spans="1:8" s="28" customFormat="1" x14ac:dyDescent="0.2">
      <c r="A10" s="107">
        <v>1</v>
      </c>
      <c r="B10" s="108" t="s">
        <v>104</v>
      </c>
      <c r="C10" s="107" t="s">
        <v>24</v>
      </c>
      <c r="D10" s="108" t="s">
        <v>184</v>
      </c>
      <c r="E10" s="109">
        <f>'Detail by Turbine'!T54</f>
        <v>24</v>
      </c>
      <c r="F10" s="109">
        <f>'Detail by Turbine'!U54</f>
        <v>1.2</v>
      </c>
      <c r="G10" s="109">
        <f>'Detail by Turbine'!Y54</f>
        <v>0</v>
      </c>
      <c r="H10" s="107" t="s">
        <v>12</v>
      </c>
    </row>
    <row r="11" spans="1:8" s="28" customFormat="1" x14ac:dyDescent="0.2">
      <c r="A11" s="107">
        <v>2</v>
      </c>
      <c r="B11" s="108" t="s">
        <v>109</v>
      </c>
      <c r="C11" s="107" t="s">
        <v>13</v>
      </c>
      <c r="D11" s="108" t="s">
        <v>50</v>
      </c>
      <c r="E11" s="109">
        <f>SUM('Detail by Turbine'!T66:T67)</f>
        <v>74</v>
      </c>
      <c r="F11" s="109">
        <f>SUM('Detail by Turbine'!U66:U67)</f>
        <v>0</v>
      </c>
      <c r="G11" s="109">
        <f>SUM('Detail by Turbine'!Y66:Y67)</f>
        <v>0</v>
      </c>
      <c r="H11" s="107" t="s">
        <v>28</v>
      </c>
    </row>
    <row r="12" spans="1:8" s="28" customFormat="1" x14ac:dyDescent="0.2">
      <c r="A12" s="107">
        <v>2</v>
      </c>
      <c r="B12" s="108" t="s">
        <v>107</v>
      </c>
      <c r="C12" s="107" t="s">
        <v>13</v>
      </c>
      <c r="D12" s="108" t="s">
        <v>187</v>
      </c>
      <c r="E12" s="109">
        <f>SUM('Detail by Turbine'!T62:T63)</f>
        <v>75</v>
      </c>
      <c r="F12" s="109">
        <f>SUM('Detail by Turbine'!U62:U63)</f>
        <v>12</v>
      </c>
      <c r="G12" s="109">
        <f>SUM('Detail by Turbine'!Y62:Y63)</f>
        <v>0</v>
      </c>
      <c r="H12" s="107" t="s">
        <v>12</v>
      </c>
    </row>
    <row r="13" spans="1:8" s="31" customFormat="1" x14ac:dyDescent="0.2">
      <c r="A13" s="107">
        <v>2</v>
      </c>
      <c r="B13" s="108" t="s">
        <v>107</v>
      </c>
      <c r="C13" s="107" t="s">
        <v>13</v>
      </c>
      <c r="D13" s="108" t="s">
        <v>188</v>
      </c>
      <c r="E13" s="109">
        <f>SUM('Detail by Turbine'!T64:T65)</f>
        <v>0</v>
      </c>
      <c r="F13" s="109">
        <f>SUM('Detail by Turbine'!U64:U65)</f>
        <v>0</v>
      </c>
      <c r="G13" s="109">
        <f>SUM('Detail by Turbine'!Y64:Y65)</f>
        <v>0</v>
      </c>
      <c r="H13" s="107" t="s">
        <v>12</v>
      </c>
    </row>
    <row r="14" spans="1:8" s="31" customFormat="1" x14ac:dyDescent="0.2">
      <c r="A14" s="107"/>
      <c r="B14" s="108"/>
      <c r="C14" s="107"/>
      <c r="D14" s="108"/>
      <c r="E14" s="109"/>
      <c r="F14" s="109"/>
      <c r="G14" s="109"/>
      <c r="H14" s="107"/>
    </row>
    <row r="15" spans="1:8" s="31" customFormat="1" x14ac:dyDescent="0.2">
      <c r="A15" s="107">
        <v>2</v>
      </c>
      <c r="B15" s="108" t="s">
        <v>22</v>
      </c>
      <c r="C15" s="107" t="s">
        <v>24</v>
      </c>
      <c r="D15" s="108" t="s">
        <v>50</v>
      </c>
      <c r="E15" s="109">
        <f>SUM('Detail by Turbine'!T55:T56)</f>
        <v>36</v>
      </c>
      <c r="F15" s="109">
        <f>SUM('Detail by Turbine'!U55:U56)</f>
        <v>7</v>
      </c>
      <c r="G15" s="109">
        <f>SUM('Detail by Turbine'!Y55:Y56)</f>
        <v>0</v>
      </c>
      <c r="H15" s="107" t="s">
        <v>12</v>
      </c>
    </row>
    <row r="16" spans="1:8" s="31" customFormat="1" x14ac:dyDescent="0.2">
      <c r="A16" s="107">
        <v>9</v>
      </c>
      <c r="B16" s="108" t="s">
        <v>22</v>
      </c>
      <c r="C16" s="107"/>
      <c r="D16" s="108" t="s">
        <v>136</v>
      </c>
      <c r="E16" s="109">
        <f>SUM('Detail by Turbine'!T72:T80)</f>
        <v>176.39999999999998</v>
      </c>
      <c r="F16" s="109">
        <f>SUM('Detail by Turbine'!U72:U80)</f>
        <v>0</v>
      </c>
      <c r="G16" s="109">
        <f>SUM('Detail by Turbine'!Y72:Y80)</f>
        <v>0</v>
      </c>
      <c r="H16" s="107" t="s">
        <v>28</v>
      </c>
    </row>
    <row r="17" spans="1:8" s="31" customFormat="1" x14ac:dyDescent="0.2">
      <c r="A17" s="107"/>
      <c r="B17" s="108"/>
      <c r="C17" s="107"/>
      <c r="D17" s="108"/>
      <c r="E17" s="109"/>
      <c r="F17" s="109"/>
      <c r="G17" s="109"/>
      <c r="H17" s="107"/>
    </row>
    <row r="18" spans="1:8" s="31" customFormat="1" x14ac:dyDescent="0.2">
      <c r="A18" s="107">
        <v>3</v>
      </c>
      <c r="B18" s="108" t="s">
        <v>11</v>
      </c>
      <c r="C18" s="107" t="s">
        <v>7</v>
      </c>
      <c r="D18" s="108" t="s">
        <v>180</v>
      </c>
      <c r="E18" s="109">
        <f>+SUM('Detail by Turbine'!T39:T41)</f>
        <v>198</v>
      </c>
      <c r="F18" s="109">
        <f>+SUM('Detail by Turbine'!U39:U41)</f>
        <v>0</v>
      </c>
      <c r="G18" s="109">
        <f>+SUM('Detail by Turbine'!Y39:Y41)</f>
        <v>0</v>
      </c>
      <c r="H18" s="107" t="s">
        <v>80</v>
      </c>
    </row>
    <row r="19" spans="1:8" s="31" customFormat="1" x14ac:dyDescent="0.2">
      <c r="A19" s="107">
        <v>1</v>
      </c>
      <c r="B19" s="108" t="s">
        <v>11</v>
      </c>
      <c r="C19" s="107" t="s">
        <v>7</v>
      </c>
      <c r="D19" s="108" t="s">
        <v>183</v>
      </c>
      <c r="E19" s="109">
        <f>'Detail by Turbine'!T50</f>
        <v>31</v>
      </c>
      <c r="F19" s="109">
        <f>'Detail by Turbine'!U50</f>
        <v>25</v>
      </c>
      <c r="G19" s="109">
        <f>'Detail by Turbine'!Y50</f>
        <v>0</v>
      </c>
      <c r="H19" s="107" t="s">
        <v>80</v>
      </c>
    </row>
    <row r="20" spans="1:8" s="31" customFormat="1" x14ac:dyDescent="0.2">
      <c r="A20" s="107">
        <v>1</v>
      </c>
      <c r="B20" s="108" t="s">
        <v>11</v>
      </c>
      <c r="C20" s="107"/>
      <c r="D20" s="108" t="s">
        <v>180</v>
      </c>
      <c r="E20" s="109">
        <f>'Detail by Turbine'!T71</f>
        <v>0</v>
      </c>
      <c r="F20" s="109">
        <f>'Detail by Turbine'!U71</f>
        <v>0</v>
      </c>
      <c r="G20" s="109">
        <f>'Detail by Turbine'!Y71</f>
        <v>0</v>
      </c>
      <c r="H20" s="107" t="s">
        <v>28</v>
      </c>
    </row>
    <row r="21" spans="1:8" s="31" customFormat="1" x14ac:dyDescent="0.2">
      <c r="A21" s="107">
        <v>1</v>
      </c>
      <c r="B21" s="108" t="s">
        <v>25</v>
      </c>
      <c r="C21" s="107" t="s">
        <v>102</v>
      </c>
      <c r="D21" s="108" t="s">
        <v>175</v>
      </c>
      <c r="E21" s="109">
        <f>'Detail by Turbine'!T16</f>
        <v>35</v>
      </c>
      <c r="F21" s="109">
        <f>'Detail by Turbine'!U16</f>
        <v>20</v>
      </c>
      <c r="G21" s="109">
        <f>'Detail by Turbine'!Y16</f>
        <v>0</v>
      </c>
      <c r="H21" s="107" t="s">
        <v>9</v>
      </c>
    </row>
    <row r="22" spans="1:8" s="31" customFormat="1" x14ac:dyDescent="0.2">
      <c r="A22" s="107">
        <v>1</v>
      </c>
      <c r="B22" s="108" t="s">
        <v>25</v>
      </c>
      <c r="C22" s="107" t="s">
        <v>24</v>
      </c>
      <c r="D22" s="108" t="s">
        <v>197</v>
      </c>
      <c r="E22" s="109">
        <f>+'Detail by Turbine'!T31</f>
        <v>54</v>
      </c>
      <c r="F22" s="109">
        <f>+'Detail by Turbine'!U31</f>
        <v>4</v>
      </c>
      <c r="G22" s="109">
        <f>+'Detail by Turbine'!Y31</f>
        <v>0</v>
      </c>
      <c r="H22" s="107" t="s">
        <v>80</v>
      </c>
    </row>
    <row r="23" spans="1:8" s="31" customFormat="1" x14ac:dyDescent="0.2">
      <c r="A23" s="107">
        <v>2</v>
      </c>
      <c r="B23" s="108" t="s">
        <v>26</v>
      </c>
      <c r="C23" s="107" t="s">
        <v>24</v>
      </c>
      <c r="D23" s="108" t="s">
        <v>196</v>
      </c>
      <c r="E23" s="109">
        <f>SUM('Detail by Turbine'!T32:T33)</f>
        <v>95</v>
      </c>
      <c r="F23" s="109">
        <f>SUM('Detail by Turbine'!U32:U33)</f>
        <v>32</v>
      </c>
      <c r="G23" s="109">
        <f>SUM('Detail by Turbine'!Y32:Y33)</f>
        <v>0</v>
      </c>
      <c r="H23" s="107" t="s">
        <v>80</v>
      </c>
    </row>
    <row r="24" spans="1:8" s="25" customFormat="1" x14ac:dyDescent="0.2">
      <c r="A24" s="107">
        <v>2</v>
      </c>
      <c r="B24" s="108" t="s">
        <v>26</v>
      </c>
      <c r="C24" s="107" t="s">
        <v>24</v>
      </c>
      <c r="D24" s="108" t="s">
        <v>198</v>
      </c>
      <c r="E24" s="109">
        <f>SUM('Detail by Turbine'!T34:T35)</f>
        <v>95</v>
      </c>
      <c r="F24" s="109">
        <f>SUM('Detail by Turbine'!U34:U35)</f>
        <v>32</v>
      </c>
      <c r="G24" s="109">
        <f>SUM('Detail by Turbine'!Y34:Y35)</f>
        <v>0</v>
      </c>
      <c r="H24" s="107" t="s">
        <v>80</v>
      </c>
    </row>
    <row r="25" spans="1:8" s="25" customFormat="1" x14ac:dyDescent="0.2">
      <c r="A25" s="107"/>
      <c r="B25" s="108"/>
      <c r="C25" s="107"/>
      <c r="D25" s="108"/>
      <c r="E25" s="109"/>
      <c r="F25" s="109"/>
      <c r="G25" s="109"/>
      <c r="H25" s="107"/>
    </row>
    <row r="26" spans="1:8" s="25" customFormat="1" x14ac:dyDescent="0.2">
      <c r="A26" s="107">
        <v>3</v>
      </c>
      <c r="B26" s="108" t="s">
        <v>110</v>
      </c>
      <c r="C26" s="107"/>
      <c r="D26" s="108" t="s">
        <v>189</v>
      </c>
      <c r="E26" s="109">
        <f>SUM('Detail by Turbine'!T68:T70)</f>
        <v>0</v>
      </c>
      <c r="F26" s="109">
        <f>SUM('Detail by Turbine'!U68:U70)</f>
        <v>0</v>
      </c>
      <c r="G26" s="109">
        <f>SUM('Detail by Turbine'!Y68:Y70)</f>
        <v>0</v>
      </c>
      <c r="H26" s="107" t="s">
        <v>28</v>
      </c>
    </row>
    <row r="27" spans="1:8" s="25" customFormat="1" x14ac:dyDescent="0.2">
      <c r="A27" s="107">
        <v>3</v>
      </c>
      <c r="B27" s="108" t="s">
        <v>105</v>
      </c>
      <c r="C27" s="107" t="s">
        <v>24</v>
      </c>
      <c r="D27" s="108" t="s">
        <v>95</v>
      </c>
      <c r="E27" s="109">
        <f>SUM('Detail by Turbine'!T36:T38)</f>
        <v>249</v>
      </c>
      <c r="F27" s="109">
        <f>SUM('Detail by Turbine'!U36:U38)</f>
        <v>23.1</v>
      </c>
      <c r="G27" s="109">
        <f>SUM('Detail by Turbine'!Y36:Y38)</f>
        <v>0</v>
      </c>
      <c r="H27" s="107" t="s">
        <v>80</v>
      </c>
    </row>
    <row r="28" spans="1:8" s="25" customFormat="1" x14ac:dyDescent="0.2">
      <c r="A28" s="107"/>
      <c r="B28" s="108"/>
      <c r="C28" s="107"/>
      <c r="D28" s="108"/>
      <c r="E28" s="109"/>
      <c r="F28" s="109"/>
      <c r="G28" s="109"/>
      <c r="H28" s="107"/>
    </row>
    <row r="29" spans="1:8" s="25" customFormat="1" x14ac:dyDescent="0.2">
      <c r="A29" s="107">
        <v>2</v>
      </c>
      <c r="B29" s="108" t="s">
        <v>79</v>
      </c>
      <c r="C29" s="107" t="s">
        <v>83</v>
      </c>
      <c r="D29" s="108" t="s">
        <v>174</v>
      </c>
      <c r="E29" s="109">
        <f>SUM('Detail by Turbine'!T14:T15)</f>
        <v>14</v>
      </c>
      <c r="F29" s="109">
        <f>SUM('Detail by Turbine'!U14:U15)</f>
        <v>14</v>
      </c>
      <c r="G29" s="109">
        <f>SUM('Detail by Turbine'!Y14:Y15)</f>
        <v>0</v>
      </c>
      <c r="H29" s="107" t="s">
        <v>9</v>
      </c>
    </row>
    <row r="30" spans="1:8" s="25" customFormat="1" x14ac:dyDescent="0.2">
      <c r="A30" s="107">
        <v>7</v>
      </c>
      <c r="B30" s="108" t="s">
        <v>98</v>
      </c>
      <c r="C30" s="107" t="s">
        <v>83</v>
      </c>
      <c r="D30" s="108" t="s">
        <v>174</v>
      </c>
      <c r="E30" s="109">
        <f>SUM('Detail by Turbine'!T7:T13)</f>
        <v>56</v>
      </c>
      <c r="F30" s="109">
        <f>SUM('Detail by Turbine'!U7:U13)</f>
        <v>56</v>
      </c>
      <c r="G30" s="109">
        <f>SUM('Detail by Turbine'!Y7:Y13)</f>
        <v>0</v>
      </c>
      <c r="H30" s="107" t="s">
        <v>9</v>
      </c>
    </row>
    <row r="31" spans="1:8" s="25" customFormat="1" x14ac:dyDescent="0.2">
      <c r="A31" s="107">
        <v>2</v>
      </c>
      <c r="B31" s="108" t="s">
        <v>98</v>
      </c>
      <c r="C31" s="107" t="s">
        <v>17</v>
      </c>
      <c r="D31" s="108" t="s">
        <v>76</v>
      </c>
      <c r="E31" s="109">
        <f>SUM('Detail by Turbine'!T29:T30)</f>
        <v>72</v>
      </c>
      <c r="F31" s="109">
        <f>SUM('Detail by Turbine'!U29:U30)</f>
        <v>0</v>
      </c>
      <c r="G31" s="109">
        <f>SUM('Detail by Turbine'!Y29:Y30)</f>
        <v>0</v>
      </c>
      <c r="H31" s="107" t="s">
        <v>80</v>
      </c>
    </row>
    <row r="32" spans="1:8" s="25" customFormat="1" x14ac:dyDescent="0.2">
      <c r="A32" s="107"/>
      <c r="B32" s="108"/>
      <c r="C32" s="107"/>
      <c r="D32" s="108"/>
      <c r="E32" s="109"/>
      <c r="F32" s="109"/>
      <c r="G32" s="109"/>
      <c r="H32" s="107"/>
    </row>
    <row r="33" spans="1:8" s="25" customFormat="1" x14ac:dyDescent="0.2">
      <c r="A33" s="107">
        <v>4</v>
      </c>
      <c r="B33" s="108" t="s">
        <v>5</v>
      </c>
      <c r="C33" s="107" t="s">
        <v>7</v>
      </c>
      <c r="D33" s="108" t="s">
        <v>176</v>
      </c>
      <c r="E33" s="109">
        <f>+SUM('Detail by Turbine'!T17:T20)</f>
        <v>56</v>
      </c>
      <c r="F33" s="109">
        <f>+SUM('Detail by Turbine'!U17:U20)</f>
        <v>24</v>
      </c>
      <c r="G33" s="109">
        <f>+SUM('Detail by Turbine'!Y17:Y20)</f>
        <v>0</v>
      </c>
      <c r="H33" s="107" t="s">
        <v>9</v>
      </c>
    </row>
    <row r="34" spans="1:8" s="25" customFormat="1" x14ac:dyDescent="0.2">
      <c r="A34" s="107">
        <v>8</v>
      </c>
      <c r="B34" s="108" t="s">
        <v>5</v>
      </c>
      <c r="C34" s="107" t="s">
        <v>13</v>
      </c>
      <c r="D34" s="108" t="s">
        <v>44</v>
      </c>
      <c r="E34" s="109">
        <f>SUM('Detail by Turbine'!T21:T28)</f>
        <v>112</v>
      </c>
      <c r="F34" s="109">
        <f>SUM('Detail by Turbine'!U21:U28)</f>
        <v>48</v>
      </c>
      <c r="G34" s="109">
        <f>SUM('Detail by Turbine'!Y21:Y28)</f>
        <v>0</v>
      </c>
      <c r="H34" s="107" t="s">
        <v>9</v>
      </c>
    </row>
    <row r="35" spans="1:8" s="25" customFormat="1" x14ac:dyDescent="0.2">
      <c r="A35" s="107">
        <v>4</v>
      </c>
      <c r="B35" s="108" t="s">
        <v>5</v>
      </c>
      <c r="C35" s="107" t="s">
        <v>7</v>
      </c>
      <c r="D35" s="108" t="s">
        <v>181</v>
      </c>
      <c r="E35" s="109">
        <f>SUM('Detail by Turbine'!T42:T45)</f>
        <v>56</v>
      </c>
      <c r="F35" s="109">
        <f>SUM('Detail by Turbine'!U42:U45)</f>
        <v>24</v>
      </c>
      <c r="G35" s="109">
        <f>SUM('Detail by Turbine'!Y42:Y45)</f>
        <v>0</v>
      </c>
      <c r="H35" s="107" t="s">
        <v>80</v>
      </c>
    </row>
    <row r="36" spans="1:8" s="25" customFormat="1" x14ac:dyDescent="0.2">
      <c r="A36" s="107">
        <v>4</v>
      </c>
      <c r="B36" s="108" t="s">
        <v>5</v>
      </c>
      <c r="C36" s="107" t="s">
        <v>7</v>
      </c>
      <c r="D36" s="108" t="s">
        <v>199</v>
      </c>
      <c r="E36" s="109">
        <f>SUM('Detail by Turbine'!T46:T49)</f>
        <v>56</v>
      </c>
      <c r="F36" s="109">
        <f>SUM('Detail by Turbine'!U46:U49)</f>
        <v>24</v>
      </c>
      <c r="G36" s="109">
        <f>SUM('Detail by Turbine'!Y46:Y49)</f>
        <v>0</v>
      </c>
      <c r="H36" s="107" t="s">
        <v>80</v>
      </c>
    </row>
    <row r="37" spans="1:8" s="34" customFormat="1" x14ac:dyDescent="0.2">
      <c r="A37" s="107">
        <v>2</v>
      </c>
      <c r="B37" s="108" t="s">
        <v>5</v>
      </c>
      <c r="C37" s="107" t="s">
        <v>7</v>
      </c>
      <c r="D37" s="108" t="s">
        <v>201</v>
      </c>
      <c r="E37" s="109">
        <f>SUM('Detail by Turbine'!T57:T58)</f>
        <v>28</v>
      </c>
      <c r="F37" s="109">
        <f>SUM('Detail by Turbine'!U57:U58)</f>
        <v>12</v>
      </c>
      <c r="G37" s="109">
        <f>SUM('Detail by Turbine'!Y57:Y58)</f>
        <v>0</v>
      </c>
      <c r="H37" s="107" t="s">
        <v>12</v>
      </c>
    </row>
    <row r="38" spans="1:8" s="34" customFormat="1" x14ac:dyDescent="0.2">
      <c r="A38" s="107">
        <v>1</v>
      </c>
      <c r="B38" s="108" t="s">
        <v>5</v>
      </c>
      <c r="C38" s="107" t="s">
        <v>7</v>
      </c>
      <c r="D38" s="108" t="s">
        <v>202</v>
      </c>
      <c r="E38" s="109">
        <f>'Detail by Turbine'!T59</f>
        <v>14</v>
      </c>
      <c r="F38" s="110">
        <f>+'Detail by Turbine'!U59</f>
        <v>6</v>
      </c>
      <c r="G38" s="109">
        <f>'Detail by Turbine'!Y59</f>
        <v>0</v>
      </c>
      <c r="H38" s="107" t="s">
        <v>12</v>
      </c>
    </row>
    <row r="39" spans="1:8" s="34" customFormat="1" x14ac:dyDescent="0.2">
      <c r="A39" s="107">
        <v>1</v>
      </c>
      <c r="B39" s="108" t="s">
        <v>5</v>
      </c>
      <c r="C39" s="107" t="s">
        <v>7</v>
      </c>
      <c r="D39" s="108" t="s">
        <v>203</v>
      </c>
      <c r="E39" s="109">
        <f>'Detail by Turbine'!T60</f>
        <v>14</v>
      </c>
      <c r="F39" s="109">
        <f>'Detail by Turbine'!U60</f>
        <v>6</v>
      </c>
      <c r="G39" s="109">
        <f>'Detail by Turbine'!Y60</f>
        <v>0</v>
      </c>
      <c r="H39" s="107" t="s">
        <v>12</v>
      </c>
    </row>
    <row r="40" spans="1:8" s="34" customFormat="1" x14ac:dyDescent="0.2">
      <c r="A40" s="107"/>
      <c r="B40" s="108"/>
      <c r="C40" s="107"/>
      <c r="D40" s="108"/>
      <c r="E40" s="109"/>
      <c r="F40" s="109"/>
      <c r="G40" s="109"/>
      <c r="H40" s="107"/>
    </row>
    <row r="41" spans="1:8" s="34" customFormat="1" x14ac:dyDescent="0.2">
      <c r="A41" s="107">
        <v>1</v>
      </c>
      <c r="B41" s="108" t="s">
        <v>71</v>
      </c>
      <c r="C41" s="107" t="s">
        <v>7</v>
      </c>
      <c r="D41" s="108" t="s">
        <v>50</v>
      </c>
      <c r="E41" s="109">
        <f>'Detail by Turbine'!T61</f>
        <v>2.2999999999999998</v>
      </c>
      <c r="F41" s="109">
        <f>'Detail by Turbine'!U61</f>
        <v>2.2999999999999998</v>
      </c>
      <c r="G41" s="109">
        <f>'Detail by Turbine'!Y61</f>
        <v>0</v>
      </c>
      <c r="H41" s="107" t="s">
        <v>12</v>
      </c>
    </row>
    <row r="42" spans="1:8" ht="15" x14ac:dyDescent="0.2">
      <c r="A42" s="1"/>
    </row>
    <row r="48" spans="1:8" x14ac:dyDescent="0.2">
      <c r="E48" s="42"/>
    </row>
  </sheetData>
  <mergeCells count="2">
    <mergeCell ref="A3:B3"/>
    <mergeCell ref="E5:G5"/>
  </mergeCells>
  <phoneticPr fontId="0" type="noConversion"/>
  <pageMargins left="0.28999999999999998" right="0.26" top="1" bottom="1" header="0.5" footer="0.5"/>
  <pageSetup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Distribution</vt:lpstr>
      <vt:lpstr>Detail by Turbine</vt:lpstr>
      <vt:lpstr>Summary by Status</vt:lpstr>
      <vt:lpstr>Summary by Region</vt:lpstr>
      <vt:lpstr>Summary by Type</vt:lpstr>
      <vt:lpstr>'Detail by Turbine'!Print_Area</vt:lpstr>
      <vt:lpstr>Distribution!Print_Area</vt:lpstr>
      <vt:lpstr>'Summary by Region'!Print_Area</vt:lpstr>
      <vt:lpstr>'Summary by Status'!Print_Area</vt:lpstr>
      <vt:lpstr>'Summary by Type'!Print_Area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2000-09-11T18:29:46Z</cp:lastPrinted>
  <dcterms:created xsi:type="dcterms:W3CDTF">2000-08-10T19:34:44Z</dcterms:created>
  <dcterms:modified xsi:type="dcterms:W3CDTF">2023-09-13T21:40:50Z</dcterms:modified>
</cp:coreProperties>
</file>