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731"/>
  <workbookPr defaultThemeVersion="166925"/>
  <mc:AlternateContent xmlns:mc="http://schemas.openxmlformats.org/markup-compatibility/2006">
    <mc:Choice Requires="x15">
      <x15ac:absPath xmlns:x15ac="http://schemas.microsoft.com/office/spreadsheetml/2010/11/ac" url="C:\Users\havli\AppData\Local\Temp\"/>
    </mc:Choice>
  </mc:AlternateContent>
  <xr:revisionPtr revIDLastSave="0" documentId="8_{0831527E-090F-4E12-B311-7802A61C02CF}" xr6:coauthVersionLast="47" xr6:coauthVersionMax="47" xr10:uidLastSave="{00000000-0000-0000-0000-000000000000}"/>
  <bookViews>
    <workbookView xWindow="-120" yWindow="-120" windowWidth="38640" windowHeight="15720"/>
  </bookViews>
  <sheets>
    <sheet name="Sheet3" sheetId="3" r:id="rId1"/>
    <sheet name="Sheet2" sheetId="2" r:id="rId2"/>
    <sheet name="Sheet1" sheetId="1" r:id="rId3"/>
  </sheets>
  <definedNames>
    <definedName name="_xlnm.Print_Area" localSheetId="2">Sheet1!$A$2:$P$42</definedName>
    <definedName name="_xlnm.Print_Area" localSheetId="1">Sheet2!$A$1:$O$27</definedName>
    <definedName name="_xlnm.Print_Area" localSheetId="0">Sheet3!$A$1:$S$44</definedName>
  </definedNames>
  <calcPr calcId="92512"/>
  <extLst>
    <ext xmlns:xcalcf="http://schemas.microsoft.com/office/spreadsheetml/2018/calcfeatures" uri="{B58B0392-4F1F-4190-BB64-5DF3571DCE5F}">
      <xcalcf:calcFeatures>
        <xcalcf:feature name="microsoft.com:RD"/>
        <xcalcf:feature name="microsoft.com:FV"/>
        <xcalcf:feature name="microsoft.com:ARRAYTEXT_WF"/>
      </xcalcf:calcFeatures>
    </ext>
  </extLst>
</workbook>
</file>

<file path=xl/calcChain.xml><?xml version="1.0" encoding="utf-8"?>
<calcChain xmlns="http://schemas.openxmlformats.org/spreadsheetml/2006/main">
  <c r="P3" i="1" l="1"/>
  <c r="P4" i="1"/>
  <c r="P5" i="1"/>
  <c r="P6" i="1"/>
  <c r="P7" i="1"/>
  <c r="P8" i="1"/>
  <c r="P9" i="1"/>
  <c r="P10" i="1"/>
  <c r="P11" i="1"/>
  <c r="P12" i="1"/>
  <c r="P13" i="1"/>
  <c r="P14" i="1"/>
  <c r="P15" i="1"/>
  <c r="P16" i="1"/>
  <c r="P17" i="1"/>
  <c r="C18" i="1"/>
  <c r="P18" i="1"/>
  <c r="C19" i="1"/>
  <c r="P19" i="1"/>
  <c r="C20" i="1"/>
  <c r="P20" i="1"/>
  <c r="C21" i="1"/>
  <c r="P21" i="1"/>
  <c r="C22" i="1"/>
  <c r="P22" i="1"/>
  <c r="C23" i="1"/>
  <c r="P23" i="1"/>
  <c r="P26" i="1"/>
  <c r="P27" i="1"/>
  <c r="P28" i="1"/>
  <c r="P29" i="1"/>
  <c r="P30" i="1"/>
  <c r="P31" i="1"/>
  <c r="P32" i="1"/>
  <c r="P33" i="1"/>
  <c r="P34" i="1"/>
  <c r="P35" i="1"/>
  <c r="C36" i="1"/>
  <c r="P36" i="1"/>
  <c r="C37" i="1"/>
  <c r="P37" i="1"/>
  <c r="C38" i="1"/>
  <c r="P38" i="1"/>
  <c r="C39" i="1"/>
  <c r="P39" i="1"/>
  <c r="C40" i="1"/>
  <c r="P40" i="1"/>
  <c r="C41" i="1"/>
  <c r="P41" i="1"/>
  <c r="C42" i="1"/>
  <c r="P42" i="1"/>
  <c r="F3" i="2"/>
  <c r="F4" i="2"/>
  <c r="F5" i="2"/>
  <c r="F6" i="2"/>
  <c r="F7" i="2"/>
  <c r="F8" i="2"/>
  <c r="F9" i="2"/>
  <c r="F10" i="2"/>
  <c r="F11" i="2"/>
  <c r="F12" i="2"/>
  <c r="F13" i="2"/>
  <c r="F14" i="2"/>
  <c r="F15" i="2"/>
  <c r="F17" i="2"/>
  <c r="F18" i="2"/>
  <c r="F20" i="2"/>
  <c r="F21" i="2"/>
  <c r="F22" i="2"/>
  <c r="F23" i="2"/>
  <c r="F24" i="2"/>
  <c r="F25" i="2"/>
  <c r="F26" i="2"/>
  <c r="F27" i="2"/>
  <c r="D28" i="2"/>
  <c r="F28" i="2"/>
  <c r="F3" i="3"/>
  <c r="F4" i="3"/>
  <c r="F5" i="3"/>
  <c r="F6" i="3"/>
  <c r="F7" i="3"/>
  <c r="F8" i="3"/>
  <c r="F9" i="3"/>
  <c r="F10" i="3"/>
  <c r="F11" i="3"/>
  <c r="F12" i="3"/>
  <c r="F13" i="3"/>
  <c r="F14" i="3"/>
  <c r="F15" i="3"/>
  <c r="F16" i="3"/>
  <c r="F17" i="3"/>
  <c r="F18" i="3"/>
  <c r="F19" i="3"/>
  <c r="F20" i="3"/>
  <c r="F21" i="3"/>
  <c r="F22" i="3"/>
  <c r="F23" i="3"/>
  <c r="F24" i="3"/>
  <c r="F25" i="3"/>
  <c r="D26" i="3"/>
  <c r="F26" i="3"/>
  <c r="H35" i="3"/>
  <c r="H36" i="3"/>
  <c r="H37" i="3"/>
  <c r="H38" i="3"/>
  <c r="H39" i="3"/>
  <c r="H40" i="3"/>
  <c r="H41" i="3"/>
  <c r="C42" i="3"/>
  <c r="D42" i="3"/>
  <c r="E42" i="3"/>
  <c r="F42" i="3"/>
  <c r="G42" i="3"/>
  <c r="H42" i="3"/>
</calcChain>
</file>

<file path=xl/sharedStrings.xml><?xml version="1.0" encoding="utf-8"?>
<sst xmlns="http://schemas.openxmlformats.org/spreadsheetml/2006/main" count="952" uniqueCount="309">
  <si>
    <t>NY New Generation</t>
  </si>
  <si>
    <t>Holding Companies</t>
  </si>
  <si>
    <t>Plant</t>
  </si>
  <si>
    <t>MW</t>
  </si>
  <si>
    <t xml:space="preserve">Unit </t>
  </si>
  <si>
    <t>Fuel</t>
  </si>
  <si>
    <t>Mo</t>
  </si>
  <si>
    <t>Year</t>
  </si>
  <si>
    <t>City</t>
  </si>
  <si>
    <t>State</t>
  </si>
  <si>
    <t>NERC/Reg</t>
  </si>
  <si>
    <t>Alt Fuel</t>
  </si>
  <si>
    <t>Status</t>
  </si>
  <si>
    <t>Zone</t>
  </si>
  <si>
    <t>% Probability</t>
  </si>
  <si>
    <t>Projected MW Built</t>
  </si>
  <si>
    <t>Exelon / Vivendi</t>
  </si>
  <si>
    <t>Heritage Station (Independence)</t>
  </si>
  <si>
    <t>CC</t>
  </si>
  <si>
    <t>NG</t>
  </si>
  <si>
    <t>Scriba</t>
  </si>
  <si>
    <t>NY</t>
  </si>
  <si>
    <t>NYPP</t>
  </si>
  <si>
    <t>PLN</t>
  </si>
  <si>
    <t>C</t>
  </si>
  <si>
    <t xml:space="preserve">Keyspan </t>
  </si>
  <si>
    <t>Melville 1</t>
  </si>
  <si>
    <t>Melville/ Sufolk Cty</t>
  </si>
  <si>
    <t>K</t>
  </si>
  <si>
    <t>ABB Energy Ventures</t>
  </si>
  <si>
    <t>Oak Point</t>
  </si>
  <si>
    <t>New York</t>
  </si>
  <si>
    <t>J</t>
  </si>
  <si>
    <t>Consolidated Edison</t>
  </si>
  <si>
    <t>East River</t>
  </si>
  <si>
    <t>Ecorp</t>
  </si>
  <si>
    <t>Nichols</t>
  </si>
  <si>
    <t>Nichols/Tioga Cty</t>
  </si>
  <si>
    <t>Sunset Energy Fleet</t>
  </si>
  <si>
    <t>Sunset Fleet</t>
  </si>
  <si>
    <t>Brooklyn</t>
  </si>
  <si>
    <t>Torne Valley</t>
  </si>
  <si>
    <t xml:space="preserve">Ramapo </t>
  </si>
  <si>
    <t xml:space="preserve">KeySpan </t>
  </si>
  <si>
    <t>Ravenswood</t>
  </si>
  <si>
    <t>Queens</t>
  </si>
  <si>
    <t>FO2</t>
  </si>
  <si>
    <t xml:space="preserve">Mirant </t>
  </si>
  <si>
    <t>Bowline</t>
  </si>
  <si>
    <t>West Haverstraw</t>
  </si>
  <si>
    <t>G</t>
  </si>
  <si>
    <t xml:space="preserve">PG&amp;E </t>
  </si>
  <si>
    <t>Athens</t>
  </si>
  <si>
    <t>CON</t>
  </si>
  <si>
    <t>F/G</t>
  </si>
  <si>
    <t xml:space="preserve">PPL </t>
  </si>
  <si>
    <t>King Park</t>
  </si>
  <si>
    <t>CT</t>
  </si>
  <si>
    <t>Smithtown</t>
  </si>
  <si>
    <t>SCS Energy</t>
  </si>
  <si>
    <t>Astoria/Queens</t>
  </si>
  <si>
    <t>Astoria/ Queens</t>
  </si>
  <si>
    <t>Caithness Corp</t>
  </si>
  <si>
    <t>Island Power Project</t>
  </si>
  <si>
    <t>Brookhaven</t>
  </si>
  <si>
    <t>International Power</t>
  </si>
  <si>
    <t>Bronx Paper Mill</t>
  </si>
  <si>
    <t>Paper plant</t>
  </si>
  <si>
    <t>TOTAL</t>
  </si>
  <si>
    <t xml:space="preserve">   Total Zone C</t>
  </si>
  <si>
    <t xml:space="preserve">   Total Zone F/G</t>
  </si>
  <si>
    <t xml:space="preserve">   Total Zone G</t>
  </si>
  <si>
    <t xml:space="preserve">   Total Zone J</t>
  </si>
  <si>
    <t xml:space="preserve">   Total Zone K</t>
  </si>
  <si>
    <t>Vermont Energy Park Holdings</t>
  </si>
  <si>
    <t>Glenville Energy Park</t>
  </si>
  <si>
    <t>Glenville</t>
  </si>
  <si>
    <t>F</t>
  </si>
  <si>
    <t>Calpine</t>
  </si>
  <si>
    <t>Wawayanda Energy Center</t>
  </si>
  <si>
    <t>Orange County</t>
  </si>
  <si>
    <t>I</t>
  </si>
  <si>
    <t>Goldman Sachs</t>
  </si>
  <si>
    <t>Astoria Gen Station</t>
  </si>
  <si>
    <t>York Research Corp</t>
  </si>
  <si>
    <t>North First Street</t>
  </si>
  <si>
    <t>NA</t>
  </si>
  <si>
    <t xml:space="preserve">Keyspan  </t>
  </si>
  <si>
    <t>Shoreham Generating Station</t>
  </si>
  <si>
    <t>Long Island</t>
  </si>
  <si>
    <t>NYPA</t>
  </si>
  <si>
    <t>Charles Polletti Expansion</t>
  </si>
  <si>
    <t>Besicorp/Empire St News</t>
  </si>
  <si>
    <t>Empire State Newsprint</t>
  </si>
  <si>
    <t>Albany</t>
  </si>
  <si>
    <t>International Power Inc</t>
  </si>
  <si>
    <t>Ramapo</t>
  </si>
  <si>
    <t>Keyspan</t>
  </si>
  <si>
    <t>Melville 2</t>
  </si>
  <si>
    <t>Melville</t>
  </si>
  <si>
    <t>PSEG</t>
  </si>
  <si>
    <t>Bethlehem Energy Center</t>
  </si>
  <si>
    <t>CG</t>
  </si>
  <si>
    <t>Kingston</t>
  </si>
  <si>
    <t xml:space="preserve">   Total Zone F</t>
  </si>
  <si>
    <t xml:space="preserve">   Total Zone I</t>
  </si>
  <si>
    <t>Line Connection</t>
  </si>
  <si>
    <t>Location</t>
  </si>
  <si>
    <t>Q1</t>
  </si>
  <si>
    <t>Q3</t>
  </si>
  <si>
    <t>Inside NYC transmission system</t>
  </si>
  <si>
    <t>30 miles south of Albany (north of Catskill)</t>
  </si>
  <si>
    <t>Note</t>
  </si>
  <si>
    <t>750 MW Plant Replacing the 400 MW Albany Steam Station</t>
  </si>
  <si>
    <t>3 miles south of Albany in Bethlehem (Glenmount)</t>
  </si>
  <si>
    <t>Use existing transmissin lines</t>
  </si>
  <si>
    <t>30 miles north of NYC</t>
  </si>
  <si>
    <t>Q2</t>
  </si>
  <si>
    <t>138 kV transmissin sytem in Queens Load Pocket</t>
  </si>
  <si>
    <t>Transmission details: http://www.mirant.com/bowline/pdf/article7elec.pdf</t>
  </si>
  <si>
    <t>Will connect to Consolidated Edison and Orange &amp; Rockland electric transmission system through a new underground transmission line (345 kV--1.7 miles) adjacent to existing lines</t>
  </si>
  <si>
    <t>Souteast Corner of Long Island Expressway and Sills Rd.</t>
  </si>
  <si>
    <t>Existing transmission lines adjacent to the property</t>
  </si>
  <si>
    <t>The Generating Station site also includes 69, 138, and 345 kV (kilovolt) substations</t>
  </si>
  <si>
    <t>The site includes 69, 138, and 345 kV substations</t>
  </si>
  <si>
    <t>Q4</t>
  </si>
  <si>
    <t>Repowering a 200 MW unit.  Details:  http://www.coned.com/coned_search/search_frameset.asp</t>
  </si>
  <si>
    <t>Route 1A in the town of Scriba, Oswego County, near Lake Ontario</t>
  </si>
  <si>
    <t>Across the East River</t>
  </si>
  <si>
    <t>In a Planned Industry Zone</t>
  </si>
  <si>
    <t>Transmission lines run along the property border</t>
  </si>
  <si>
    <t>W/in the city</t>
  </si>
  <si>
    <t>Just outside Middletown NY</t>
  </si>
  <si>
    <t>Near Marcy South Transmission Lines</t>
  </si>
  <si>
    <t>Haverstraw Bay, LLC</t>
  </si>
  <si>
    <t>Grassy Point</t>
  </si>
  <si>
    <t>Haverstraw, Rockland</t>
  </si>
  <si>
    <t>Lounsberry Industrial Site in the Town of Nichols, Tioga County</t>
  </si>
  <si>
    <t>Scotia-Glenville Industial Park</t>
  </si>
  <si>
    <t>Will be interconnected with the Niagara Mohawk transmission grid.  The interconnection will be accomplished at a voltage level of either 115 kV or 230 kV.</t>
  </si>
  <si>
    <t>On L.I., Industrial section of Kings Park, in Smithtown</t>
  </si>
  <si>
    <t>Adjacent to the LIPA's right of way, which also contains underground electric distribution lines to the Pilgrim Substation</t>
  </si>
  <si>
    <t>Astoria Generating Co., LP</t>
  </si>
  <si>
    <t>Orion Power Astoria Repowering</t>
  </si>
  <si>
    <t>1842 MW Total--500 MW net increase</t>
  </si>
  <si>
    <t>Astoria Queens</t>
  </si>
  <si>
    <t>The transmission interconnection is switchable under load and can supply either the Astoria East or the Astoria West 138-kV transmission grids</t>
  </si>
  <si>
    <t>Spagnoli Road Energy Center</t>
  </si>
  <si>
    <t>Greenpoint, Brooklyn</t>
  </si>
  <si>
    <t>Near LIPA's electric transmission system</t>
  </si>
  <si>
    <t xml:space="preserve">located in an industrial and commercial area </t>
  </si>
  <si>
    <t>TransGas energy Sytems, LLC</t>
  </si>
  <si>
    <t>TransGas Energy</t>
  </si>
  <si>
    <t>Melville/ Suffolk</t>
  </si>
  <si>
    <t>One North 12th Street, adjacent to the East River in Greenpoint, Brooklyn, NY</t>
  </si>
  <si>
    <t>The location is accessible to the New York City electric transmission system and has the potential to deliver wholesale power at the lowest possible cost to vulnerable load pockets in Brooklyn, Queens, and Manhattan</t>
  </si>
  <si>
    <t>Brookhaven, Suffolk County, New York</t>
  </si>
  <si>
    <t xml:space="preserve">Case Number </t>
  </si>
  <si>
    <t>Project</t>
  </si>
  <si>
    <t>Developer</t>
  </si>
  <si>
    <t>Town/County</t>
  </si>
  <si>
    <t>Pre-Application Date</t>
  </si>
  <si>
    <t>DEC Notice of Air &amp; Water Permits</t>
  </si>
  <si>
    <t>Application Filing Date</t>
  </si>
  <si>
    <t>Chairman Compliance Determination</t>
  </si>
  <si>
    <t xml:space="preserve">Certification Date or Estimated Decision Date </t>
  </si>
  <si>
    <t>99-F-1191</t>
  </si>
  <si>
    <t>Astoria Energy, LLC</t>
  </si>
  <si>
    <t>2/28/01  (Draft)</t>
  </si>
  <si>
    <t>3/1/01  (Complies)</t>
  </si>
  <si>
    <t>3Q</t>
  </si>
  <si>
    <t>97-F-1563</t>
  </si>
  <si>
    <t>Athens Generating Plant</t>
  </si>
  <si>
    <t>Athens Generating Co., LP</t>
  </si>
  <si>
    <t>Athens/ Greene</t>
  </si>
  <si>
    <t>6/12/00  (Final)</t>
  </si>
  <si>
    <t>10/28/98  (Complies</t>
  </si>
  <si>
    <t>1Q 2002  (Estimated)</t>
  </si>
  <si>
    <t>97-F-2162</t>
  </si>
  <si>
    <t>Bethlehem/ Albany</t>
  </si>
  <si>
    <t>9/5/01  (Draft)</t>
  </si>
  <si>
    <t>750 Total**; 350 net Increase</t>
  </si>
  <si>
    <t>Estimated Earliest In-Service Date*                                                       Quarter                        Year</t>
  </si>
  <si>
    <t>PSEG Power; New York, Inc.***</t>
  </si>
  <si>
    <t>11/27/98****;   7/2/01 (Amendment)</t>
  </si>
  <si>
    <t>8/31/201</t>
  </si>
  <si>
    <t>99-F-1164</t>
  </si>
  <si>
    <t>Mirant (formerly Southern Conmpany)</t>
  </si>
  <si>
    <t>2Q</t>
  </si>
  <si>
    <t>00-F-0566</t>
  </si>
  <si>
    <t>Brookhaven Energy, LP</t>
  </si>
  <si>
    <t>Brookhaven/ Suffolk</t>
  </si>
  <si>
    <t>Haverstraw/ Rockland</t>
  </si>
  <si>
    <t>3/28/00 (PSS)</t>
  </si>
  <si>
    <t>N/A</t>
  </si>
  <si>
    <t xml:space="preserve">3Q 2002 </t>
  </si>
  <si>
    <t>DPS Article X Cases:  9/21/01--NY New Generation</t>
  </si>
  <si>
    <t>99-F-1314</t>
  </si>
  <si>
    <t>East River Repowering (Repowering a 200 MW unit)</t>
  </si>
  <si>
    <t>Con Ed</t>
  </si>
  <si>
    <t>Lower Manhattan</t>
  </si>
  <si>
    <t>7/31/00  (Complies)</t>
  </si>
  <si>
    <t>8/16/01  (Final)</t>
  </si>
  <si>
    <t>1/17/01  (Draft)</t>
  </si>
  <si>
    <t>3Q 2002  (Estimated)</t>
  </si>
  <si>
    <t>99-F-0558</t>
  </si>
  <si>
    <t>Heritage</t>
  </si>
  <si>
    <t>Heritage, LLC</t>
  </si>
  <si>
    <t>11/1/00  (Final)</t>
  </si>
  <si>
    <t>4/24/00  (Complies)</t>
  </si>
  <si>
    <t>1Q</t>
  </si>
  <si>
    <t>99-F-1627</t>
  </si>
  <si>
    <t>Poletti Station Expansion</t>
  </si>
  <si>
    <t>5/2/01  (Draft)</t>
  </si>
  <si>
    <t>4/30/01  (Complies)</t>
  </si>
  <si>
    <t>2Q 2002  (Estimated)</t>
  </si>
  <si>
    <t>4Q</t>
  </si>
  <si>
    <t>98-F-1968</t>
  </si>
  <si>
    <t>Ramapo Energy Project</t>
  </si>
  <si>
    <t>Ramapo Energy, LP</t>
  </si>
  <si>
    <t>12/28/00  (Draft)</t>
  </si>
  <si>
    <t>1/2/01  (Complies)</t>
  </si>
  <si>
    <t>1Q  2002 (Estimated)</t>
  </si>
  <si>
    <t>99-F1625</t>
  </si>
  <si>
    <t>Ravenswood Cogeneration Project</t>
  </si>
  <si>
    <t>LIC/ Quieens</t>
  </si>
  <si>
    <t>Ramapo/ Rockland</t>
  </si>
  <si>
    <t>Scriba/ Oswego</t>
  </si>
  <si>
    <t>9/4/01  (Final)</t>
  </si>
  <si>
    <t>1/24/01  (Complies)</t>
  </si>
  <si>
    <t>99-F-0478</t>
  </si>
  <si>
    <t>Sunset Energy Fleet, LLC</t>
  </si>
  <si>
    <t>SEF</t>
  </si>
  <si>
    <t>Sunset Industrial Park/ Brooklyn</t>
  </si>
  <si>
    <t>7/26/00****</t>
  </si>
  <si>
    <t>9/25/00  (Deficient)</t>
  </si>
  <si>
    <t>98-F-1885</t>
  </si>
  <si>
    <t>Torne Valley Station</t>
  </si>
  <si>
    <t>Sithe Torne Valley, LLC</t>
  </si>
  <si>
    <t>11/15/1999****</t>
  </si>
  <si>
    <t>6/19/00;  12/29/99; Deficient</t>
  </si>
  <si>
    <t>00-F-1256</t>
  </si>
  <si>
    <t>Wawayanda</t>
  </si>
  <si>
    <t>Calpine Construction Finance Corp, LP</t>
  </si>
  <si>
    <t>Wawayanda/ Orange</t>
  </si>
  <si>
    <t>7/27/00 (PSS)</t>
  </si>
  <si>
    <t>00-F-1295</t>
  </si>
  <si>
    <t>Grassy Point (formerly Haverstraw)</t>
  </si>
  <si>
    <t>On Hold</t>
  </si>
  <si>
    <t>99-F0961</t>
  </si>
  <si>
    <t>Twin Tier Power</t>
  </si>
  <si>
    <t>Nichols/ Tioga</t>
  </si>
  <si>
    <t>00-F-2057</t>
  </si>
  <si>
    <t>Besicorp</t>
  </si>
  <si>
    <t>Rensselaer/ Rensselaer</t>
  </si>
  <si>
    <t>11/22/00 (PSS)</t>
  </si>
  <si>
    <t>3Q 2001</t>
  </si>
  <si>
    <t>00-F-1391</t>
  </si>
  <si>
    <t>Caithness</t>
  </si>
  <si>
    <t>Caithness Energy, LLC</t>
  </si>
  <si>
    <t>Brookhaven Suffolk</t>
  </si>
  <si>
    <t>00-F-1835</t>
  </si>
  <si>
    <t>Glenville Energy Park, LLC</t>
  </si>
  <si>
    <t>Scotia-Glenville/ Schenectady</t>
  </si>
  <si>
    <t>12/29/99 (PSS)</t>
  </si>
  <si>
    <t>00-F-1356</t>
  </si>
  <si>
    <t>Kings Park</t>
  </si>
  <si>
    <t>PPL Global</t>
  </si>
  <si>
    <t>Smithtown/ Suffolk</t>
  </si>
  <si>
    <t>8/10/00 (PSS); Revision 12/20/00</t>
  </si>
  <si>
    <t>00-F-1133</t>
  </si>
  <si>
    <t>Oak Point Energy Generating Facility</t>
  </si>
  <si>
    <t>Oak Point, LLC</t>
  </si>
  <si>
    <t>Bronx</t>
  </si>
  <si>
    <t>7/3/00 (PSS)</t>
  </si>
  <si>
    <t>4Q 2001</t>
  </si>
  <si>
    <t>00-F-1522</t>
  </si>
  <si>
    <t>1842 Total;  500 Net Increase</t>
  </si>
  <si>
    <t>Astoria Genertaing Co.,LP</t>
  </si>
  <si>
    <t>Astorie/ Queens</t>
  </si>
  <si>
    <t>9/5/00 (PSS)</t>
  </si>
  <si>
    <t>01-F-0761</t>
  </si>
  <si>
    <t>3 Q 2001</t>
  </si>
  <si>
    <t>01-F-1276</t>
  </si>
  <si>
    <t>TransGas Energy Systems, LLC</t>
  </si>
  <si>
    <t>9/17/01 (PSS)</t>
  </si>
  <si>
    <t>Detailed Location</t>
  </si>
  <si>
    <t>Bowline Unit 3</t>
  </si>
  <si>
    <t>MW Increase</t>
  </si>
  <si>
    <t>% Probablity</t>
  </si>
  <si>
    <t>*In-service dates are based on estimates of when an application will be deemed complete, the time nedessary to complete the Article X process and one to two years for construction, dates can change as filing and compliance determination date change.</t>
  </si>
  <si>
    <t>**Size of repowered projects shows site total and incremental increase resulting from repowering.</t>
  </si>
  <si>
    <t>***Application was initially filed by Niagra Mohawk Power Corporation</t>
  </si>
  <si>
    <t>****Completion of filing is pending</t>
  </si>
  <si>
    <t>10/28/98  (Complies)</t>
  </si>
  <si>
    <t>Estimated Earliest In-Service Date*                                                       Quarter       Year</t>
  </si>
  <si>
    <t>G/J</t>
  </si>
  <si>
    <t>Cal '02</t>
  </si>
  <si>
    <t>Cal '03</t>
  </si>
  <si>
    <t>Cal '04</t>
  </si>
  <si>
    <t>Cal '05</t>
  </si>
  <si>
    <t>Zone C</t>
  </si>
  <si>
    <t>Zone F</t>
  </si>
  <si>
    <t>Zone G</t>
  </si>
  <si>
    <t>Zone G/J</t>
  </si>
  <si>
    <t>Zone I</t>
  </si>
  <si>
    <t>Zone J</t>
  </si>
  <si>
    <t>Zone K</t>
  </si>
  <si>
    <t xml:space="preserve">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</si>
</sst>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3" formatCode="_(* #,##0.00_);_(* \(#,##0.00\);_(* &quot;-&quot;??_);_(@_)"/>
    <numFmt numFmtId="164" formatCode="General_)"/>
    <numFmt numFmtId="165" formatCode="_(* #,##0_);_(* \(#,##0\);_(* &quot;-&quot;??_);_(@_)"/>
  </numFmts>
  <fonts count="10" x14ac:knownFonts="1">
    <font>
      <sz val="10"/>
      <name val="Arial"/>
    </font>
    <font>
      <sz val="10"/>
      <name val="Arial"/>
    </font>
    <font>
      <b/>
      <sz val="14"/>
      <name val="Arial"/>
      <family val="2"/>
    </font>
    <font>
      <b/>
      <sz val="10"/>
      <name val="Arial"/>
      <family val="2"/>
    </font>
    <font>
      <sz val="10"/>
      <name val="Arial"/>
      <family val="2"/>
    </font>
    <font>
      <sz val="10"/>
      <color indexed="8"/>
      <name val="Arial"/>
      <family val="2"/>
    </font>
    <font>
      <i/>
      <sz val="10"/>
      <name val="Arial"/>
      <family val="2"/>
    </font>
    <font>
      <sz val="10"/>
      <color indexed="8"/>
      <name val="MS Sans Serif"/>
    </font>
    <font>
      <sz val="8"/>
      <name val="Arial"/>
      <family val="2"/>
    </font>
    <font>
      <b/>
      <sz val="12"/>
      <name val="Arial"/>
      <family val="2"/>
    </font>
  </fonts>
  <fills count="3">
    <fill>
      <patternFill patternType="none"/>
    </fill>
    <fill>
      <patternFill patternType="gray125"/>
    </fill>
    <fill>
      <patternFill patternType="solid">
        <fgColor indexed="13"/>
        <bgColor indexed="64"/>
      </patternFill>
    </fill>
  </fills>
  <borders count="35">
    <border>
      <left/>
      <right/>
      <top/>
      <bottom/>
      <diagonal/>
    </border>
    <border>
      <left/>
      <right/>
      <top/>
      <bottom style="double">
        <color indexed="64"/>
      </bottom>
      <diagonal/>
    </border>
    <border>
      <left/>
      <right/>
      <top/>
      <bottom style="thin">
        <color indexed="64"/>
      </bottom>
      <diagonal/>
    </border>
    <border>
      <left/>
      <right/>
      <top/>
      <bottom style="medium">
        <color indexed="64"/>
      </bottom>
      <diagonal/>
    </border>
    <border>
      <left style="medium">
        <color indexed="64"/>
      </left>
      <right/>
      <top style="medium">
        <color indexed="64"/>
      </top>
      <bottom style="double">
        <color indexed="64"/>
      </bottom>
      <diagonal/>
    </border>
    <border>
      <left/>
      <right/>
      <top style="medium">
        <color indexed="64"/>
      </top>
      <bottom style="double">
        <color indexed="64"/>
      </bottom>
      <diagonal/>
    </border>
    <border>
      <left/>
      <right style="medium">
        <color indexed="64"/>
      </right>
      <top style="medium">
        <color indexed="64"/>
      </top>
      <bottom style="double">
        <color indexed="64"/>
      </bottom>
      <diagonal/>
    </border>
    <border>
      <left style="medium">
        <color indexed="64"/>
      </left>
      <right style="thin">
        <color indexed="64"/>
      </right>
      <top style="double">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double">
        <color indexed="64"/>
      </top>
      <bottom style="thin">
        <color indexed="64"/>
      </bottom>
      <diagonal/>
    </border>
    <border>
      <left style="thin">
        <color indexed="64"/>
      </left>
      <right style="thin">
        <color indexed="64"/>
      </right>
      <top/>
      <bottom style="medium">
        <color indexed="64"/>
      </bottom>
      <diagonal/>
    </border>
    <border>
      <left/>
      <right style="thin">
        <color indexed="64"/>
      </right>
      <top style="double">
        <color indexed="64"/>
      </top>
      <bottom style="thin">
        <color indexed="64"/>
      </bottom>
      <diagonal/>
    </border>
    <border>
      <left/>
      <right style="thin">
        <color indexed="64"/>
      </right>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style="double">
        <color indexed="64"/>
      </top>
      <bottom style="thin">
        <color indexed="64"/>
      </bottom>
      <diagonal/>
    </border>
    <border>
      <left style="thin">
        <color indexed="64"/>
      </left>
      <right style="medium">
        <color indexed="64"/>
      </right>
      <top style="double">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bottom style="medium">
        <color indexed="64"/>
      </bottom>
      <diagonal/>
    </border>
    <border>
      <left/>
      <right style="medium">
        <color indexed="64"/>
      </right>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double">
        <color indexed="64"/>
      </bottom>
      <diagonal/>
    </border>
    <border>
      <left style="medium">
        <color indexed="64"/>
      </left>
      <right style="thin">
        <color indexed="64"/>
      </right>
      <top style="medium">
        <color indexed="64"/>
      </top>
      <bottom style="double">
        <color indexed="64"/>
      </bottom>
      <diagonal/>
    </border>
    <border>
      <left style="medium">
        <color indexed="64"/>
      </left>
      <right style="thin">
        <color indexed="64"/>
      </right>
      <top/>
      <bottom/>
      <diagonal/>
    </border>
    <border>
      <left style="thin">
        <color indexed="64"/>
      </left>
      <right style="thin">
        <color indexed="64"/>
      </right>
      <top style="medium">
        <color indexed="64"/>
      </top>
      <bottom style="double">
        <color indexed="64"/>
      </bottom>
      <diagonal/>
    </border>
    <border>
      <left style="thin">
        <color indexed="64"/>
      </left>
      <right style="thin">
        <color indexed="64"/>
      </right>
      <top/>
      <bottom/>
      <diagonal/>
    </border>
    <border>
      <left style="medium">
        <color indexed="64"/>
      </left>
      <right style="medium">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right style="medium">
        <color indexed="64"/>
      </right>
      <top/>
      <bottom style="thin">
        <color indexed="64"/>
      </bottom>
      <diagonal/>
    </border>
    <border>
      <left/>
      <right style="medium">
        <color indexed="64"/>
      </right>
      <top/>
      <bottom style="medium">
        <color indexed="64"/>
      </bottom>
      <diagonal/>
    </border>
  </borders>
  <cellStyleXfs count="3">
    <xf numFmtId="0" fontId="0" fillId="0" borderId="0"/>
    <xf numFmtId="43" fontId="1" fillId="0" borderId="0" applyFont="0" applyFill="0" applyBorder="0" applyAlignment="0" applyProtection="0"/>
    <xf numFmtId="0" fontId="7" fillId="0" borderId="0"/>
  </cellStyleXfs>
  <cellXfs count="117">
    <xf numFmtId="0" fontId="0" fillId="0" borderId="0" xfId="0"/>
    <xf numFmtId="164" fontId="3" fillId="0" borderId="0" xfId="0" applyNumberFormat="1" applyFont="1" applyBorder="1" applyAlignment="1" applyProtection="1">
      <alignment horizontal="left"/>
    </xf>
    <xf numFmtId="164" fontId="3" fillId="0" borderId="0" xfId="0" applyNumberFormat="1" applyFont="1" applyFill="1" applyAlignment="1" applyProtection="1">
      <alignment horizontal="left"/>
    </xf>
    <xf numFmtId="165" fontId="3" fillId="0" borderId="0" xfId="1" applyNumberFormat="1" applyFont="1" applyFill="1" applyBorder="1" applyAlignment="1" applyProtection="1">
      <alignment horizontal="center"/>
    </xf>
    <xf numFmtId="1" fontId="3" fillId="0" borderId="0" xfId="0" applyNumberFormat="1" applyFont="1" applyFill="1" applyAlignment="1" applyProtection="1">
      <alignment horizontal="center"/>
    </xf>
    <xf numFmtId="164" fontId="3" fillId="0" borderId="0" xfId="0" applyNumberFormat="1" applyFont="1" applyFill="1" applyAlignment="1" applyProtection="1">
      <alignment horizontal="center"/>
    </xf>
    <xf numFmtId="0" fontId="3" fillId="0" borderId="0" xfId="0" applyFont="1" applyAlignment="1">
      <alignment horizontal="center"/>
    </xf>
    <xf numFmtId="164" fontId="4" fillId="0" borderId="0" xfId="0" applyNumberFormat="1" applyFont="1" applyFill="1" applyBorder="1" applyAlignment="1" applyProtection="1">
      <alignment horizontal="left"/>
    </xf>
    <xf numFmtId="3" fontId="4" fillId="0" borderId="0" xfId="0" applyNumberFormat="1" applyFont="1" applyFill="1" applyAlignment="1">
      <alignment horizontal="center"/>
    </xf>
    <xf numFmtId="165" fontId="4" fillId="0" borderId="0" xfId="1" applyNumberFormat="1" applyFont="1" applyFill="1" applyBorder="1" applyAlignment="1" applyProtection="1">
      <alignment horizontal="center"/>
    </xf>
    <xf numFmtId="164" fontId="4" fillId="0" borderId="0" xfId="0" applyNumberFormat="1" applyFont="1" applyFill="1" applyBorder="1" applyAlignment="1" applyProtection="1">
      <alignment horizontal="center"/>
    </xf>
    <xf numFmtId="0" fontId="4" fillId="0" borderId="0" xfId="0" applyFont="1" applyFill="1" applyBorder="1" applyAlignment="1">
      <alignment horizontal="center"/>
    </xf>
    <xf numFmtId="1" fontId="4" fillId="0" borderId="0" xfId="0" applyNumberFormat="1" applyFont="1" applyFill="1" applyBorder="1" applyAlignment="1" applyProtection="1">
      <alignment horizontal="center"/>
    </xf>
    <xf numFmtId="0" fontId="4" fillId="0" borderId="0" xfId="0" applyFont="1" applyAlignment="1">
      <alignment horizontal="center"/>
    </xf>
    <xf numFmtId="10" fontId="3" fillId="2" borderId="0" xfId="0" applyNumberFormat="1" applyFont="1" applyFill="1" applyAlignment="1">
      <alignment horizontal="center"/>
    </xf>
    <xf numFmtId="0" fontId="0" fillId="0" borderId="0" xfId="0" applyAlignment="1">
      <alignment horizontal="center"/>
    </xf>
    <xf numFmtId="164" fontId="4" fillId="0" borderId="0" xfId="0" applyNumberFormat="1" applyFont="1" applyBorder="1" applyAlignment="1" applyProtection="1">
      <alignment horizontal="left"/>
    </xf>
    <xf numFmtId="0" fontId="4" fillId="0" borderId="0" xfId="0" applyFont="1" applyFill="1" applyAlignment="1">
      <alignment horizontal="left"/>
    </xf>
    <xf numFmtId="3" fontId="4" fillId="0" borderId="0" xfId="0" applyNumberFormat="1" applyFont="1" applyAlignment="1" applyProtection="1">
      <alignment horizontal="center"/>
    </xf>
    <xf numFmtId="0" fontId="4" fillId="0" borderId="0" xfId="0" applyFont="1" applyFill="1" applyAlignment="1">
      <alignment horizontal="center"/>
    </xf>
    <xf numFmtId="1" fontId="4" fillId="0" borderId="0" xfId="0" applyNumberFormat="1" applyFont="1" applyFill="1" applyAlignment="1">
      <alignment horizontal="center"/>
    </xf>
    <xf numFmtId="0" fontId="5" fillId="0" borderId="0" xfId="0" applyFont="1" applyFill="1" applyBorder="1" applyAlignment="1">
      <alignment horizontal="center"/>
    </xf>
    <xf numFmtId="3" fontId="4" fillId="0" borderId="0" xfId="0" applyNumberFormat="1" applyFont="1" applyFill="1" applyBorder="1" applyAlignment="1">
      <alignment horizontal="center"/>
    </xf>
    <xf numFmtId="0" fontId="4" fillId="0" borderId="0" xfId="0" applyFont="1" applyAlignment="1">
      <alignment horizontal="left"/>
    </xf>
    <xf numFmtId="165" fontId="4" fillId="0" borderId="0" xfId="1" applyNumberFormat="1" applyFont="1" applyBorder="1" applyAlignment="1" applyProtection="1">
      <alignment horizontal="center"/>
    </xf>
    <xf numFmtId="164" fontId="4" fillId="0" borderId="0" xfId="0" applyNumberFormat="1" applyFont="1" applyBorder="1" applyAlignment="1" applyProtection="1">
      <alignment horizontal="center"/>
    </xf>
    <xf numFmtId="0" fontId="4" fillId="0" borderId="0" xfId="0" applyFont="1" applyBorder="1" applyAlignment="1">
      <alignment horizontal="center"/>
    </xf>
    <xf numFmtId="1" fontId="4" fillId="0" borderId="0" xfId="0" applyNumberFormat="1" applyFont="1" applyBorder="1" applyAlignment="1" applyProtection="1">
      <alignment horizontal="center"/>
    </xf>
    <xf numFmtId="0" fontId="4" fillId="0" borderId="0" xfId="0" applyFont="1"/>
    <xf numFmtId="3" fontId="4" fillId="0" borderId="0" xfId="0" applyNumberFormat="1" applyFont="1" applyFill="1" applyBorder="1" applyAlignment="1" applyProtection="1">
      <alignment horizontal="center"/>
    </xf>
    <xf numFmtId="1" fontId="4" fillId="0" borderId="0" xfId="0" applyNumberFormat="1" applyFont="1" applyFill="1" applyBorder="1" applyAlignment="1">
      <alignment horizontal="center"/>
    </xf>
    <xf numFmtId="0" fontId="4" fillId="0" borderId="0" xfId="0" applyFont="1" applyFill="1" applyBorder="1" applyAlignment="1">
      <alignment horizontal="left" wrapText="1"/>
    </xf>
    <xf numFmtId="164" fontId="4" fillId="0" borderId="0" xfId="0" applyNumberFormat="1" applyFont="1" applyAlignment="1" applyProtection="1">
      <alignment horizontal="left"/>
    </xf>
    <xf numFmtId="1" fontId="4" fillId="0" borderId="0" xfId="0" applyNumberFormat="1" applyFont="1" applyAlignment="1">
      <alignment horizontal="center"/>
    </xf>
    <xf numFmtId="3" fontId="4" fillId="0" borderId="1" xfId="0" applyNumberFormat="1" applyFont="1" applyFill="1" applyBorder="1" applyAlignment="1">
      <alignment horizontal="center"/>
    </xf>
    <xf numFmtId="0" fontId="0" fillId="0" borderId="1" xfId="0" applyBorder="1" applyAlignment="1">
      <alignment horizontal="center"/>
    </xf>
    <xf numFmtId="164" fontId="3" fillId="0" borderId="0" xfId="0" applyNumberFormat="1" applyFont="1" applyFill="1" applyBorder="1" applyAlignment="1" applyProtection="1">
      <alignment horizontal="left"/>
    </xf>
    <xf numFmtId="3" fontId="3" fillId="0" borderId="0" xfId="0" applyNumberFormat="1" applyFont="1" applyFill="1" applyAlignment="1">
      <alignment horizontal="center"/>
    </xf>
    <xf numFmtId="3" fontId="3" fillId="0" borderId="0" xfId="0" applyNumberFormat="1" applyFont="1" applyFill="1" applyBorder="1" applyAlignment="1">
      <alignment horizontal="center"/>
    </xf>
    <xf numFmtId="0" fontId="6" fillId="0" borderId="0" xfId="0" applyFont="1"/>
    <xf numFmtId="3" fontId="6" fillId="0" borderId="0" xfId="0" applyNumberFormat="1" applyFont="1" applyFill="1" applyAlignment="1">
      <alignment horizontal="center"/>
    </xf>
    <xf numFmtId="3" fontId="0" fillId="0" borderId="0" xfId="0" applyNumberFormat="1"/>
    <xf numFmtId="0" fontId="5" fillId="0" borderId="0" xfId="0" applyFont="1" applyFill="1" applyBorder="1" applyAlignment="1">
      <alignment horizontal="left" wrapText="1"/>
    </xf>
    <xf numFmtId="1" fontId="5" fillId="0" borderId="0" xfId="0" applyNumberFormat="1" applyFont="1" applyFill="1" applyBorder="1" applyAlignment="1">
      <alignment horizontal="center"/>
    </xf>
    <xf numFmtId="0" fontId="5" fillId="0" borderId="0" xfId="0" applyFont="1" applyFill="1" applyBorder="1" applyAlignment="1">
      <alignment horizontal="center" wrapText="1"/>
    </xf>
    <xf numFmtId="0" fontId="5" fillId="0" borderId="0" xfId="2" applyFont="1" applyFill="1" applyBorder="1" applyAlignment="1">
      <alignment horizontal="left"/>
    </xf>
    <xf numFmtId="0" fontId="3" fillId="0" borderId="0" xfId="0" applyFont="1"/>
    <xf numFmtId="3" fontId="3" fillId="0" borderId="0" xfId="0" applyNumberFormat="1" applyFont="1" applyAlignment="1">
      <alignment horizontal="center"/>
    </xf>
    <xf numFmtId="164" fontId="6" fillId="0" borderId="0" xfId="0" applyNumberFormat="1" applyFont="1" applyFill="1" applyBorder="1" applyAlignment="1" applyProtection="1">
      <alignment horizontal="left"/>
    </xf>
    <xf numFmtId="165" fontId="6" fillId="0" borderId="0" xfId="1" applyNumberFormat="1" applyFont="1" applyFill="1" applyBorder="1" applyAlignment="1" applyProtection="1">
      <alignment horizontal="center"/>
    </xf>
    <xf numFmtId="3" fontId="6" fillId="0" borderId="0" xfId="0" applyNumberFormat="1" applyFont="1"/>
    <xf numFmtId="165" fontId="0" fillId="0" borderId="0" xfId="0" applyNumberFormat="1"/>
    <xf numFmtId="3" fontId="4" fillId="0" borderId="1" xfId="0" applyNumberFormat="1" applyFont="1" applyFill="1" applyBorder="1" applyAlignment="1" applyProtection="1">
      <alignment horizontal="center"/>
    </xf>
    <xf numFmtId="0" fontId="0" fillId="0" borderId="0" xfId="0" applyAlignment="1">
      <alignment wrapText="1"/>
    </xf>
    <xf numFmtId="0" fontId="8" fillId="0" borderId="0" xfId="0" applyFont="1" applyAlignment="1">
      <alignment wrapText="1"/>
    </xf>
    <xf numFmtId="0" fontId="4" fillId="0" borderId="0" xfId="0" applyFont="1" applyAlignment="1">
      <alignment horizontal="left" indent="1"/>
    </xf>
    <xf numFmtId="0" fontId="0" fillId="0" borderId="0" xfId="0" applyAlignment="1">
      <alignment horizontal="left"/>
    </xf>
    <xf numFmtId="164" fontId="4" fillId="2" borderId="0" xfId="0" applyNumberFormat="1" applyFont="1" applyFill="1" applyBorder="1" applyAlignment="1" applyProtection="1">
      <alignment horizontal="left"/>
    </xf>
    <xf numFmtId="0" fontId="9" fillId="0" borderId="0" xfId="0" applyFont="1" applyAlignment="1">
      <alignment horizontal="center"/>
    </xf>
    <xf numFmtId="14" fontId="0" fillId="0" borderId="0" xfId="0" applyNumberFormat="1" applyAlignment="1">
      <alignment horizontal="center"/>
    </xf>
    <xf numFmtId="0" fontId="3" fillId="0" borderId="2" xfId="0" applyFont="1" applyBorder="1" applyAlignment="1">
      <alignment horizontal="center" wrapText="1"/>
    </xf>
    <xf numFmtId="0" fontId="3" fillId="0" borderId="0" xfId="0" applyFont="1" applyFill="1" applyBorder="1" applyAlignment="1">
      <alignment horizontal="center" wrapText="1"/>
    </xf>
    <xf numFmtId="0" fontId="0" fillId="0" borderId="0" xfId="0" applyAlignment="1"/>
    <xf numFmtId="164" fontId="3" fillId="0" borderId="2" xfId="0" applyNumberFormat="1" applyFont="1" applyFill="1" applyBorder="1" applyAlignment="1" applyProtection="1">
      <alignment horizontal="center"/>
    </xf>
    <xf numFmtId="10" fontId="0" fillId="0" borderId="0" xfId="0" applyNumberFormat="1" applyAlignment="1">
      <alignment horizontal="center"/>
    </xf>
    <xf numFmtId="10" fontId="0" fillId="2" borderId="0" xfId="0" applyNumberFormat="1" applyFill="1" applyAlignment="1">
      <alignment horizontal="center"/>
    </xf>
    <xf numFmtId="0" fontId="0" fillId="0" borderId="0" xfId="0" applyBorder="1" applyAlignment="1">
      <alignment horizontal="center"/>
    </xf>
    <xf numFmtId="3" fontId="0" fillId="0" borderId="0" xfId="0" applyNumberFormat="1" applyAlignment="1">
      <alignment horizontal="center"/>
    </xf>
    <xf numFmtId="0" fontId="3" fillId="0" borderId="2" xfId="0" applyFont="1" applyFill="1" applyBorder="1" applyAlignment="1">
      <alignment horizontal="center" wrapText="1"/>
    </xf>
    <xf numFmtId="0" fontId="0" fillId="0" borderId="3" xfId="0" applyBorder="1"/>
    <xf numFmtId="0" fontId="3" fillId="0" borderId="7" xfId="0" applyFont="1" applyBorder="1" applyAlignment="1">
      <alignment horizontal="center" wrapText="1"/>
    </xf>
    <xf numFmtId="0" fontId="0" fillId="0" borderId="8" xfId="0" applyBorder="1" applyAlignment="1">
      <alignment horizontal="center"/>
    </xf>
    <xf numFmtId="0" fontId="3" fillId="0" borderId="9" xfId="0" applyFont="1" applyBorder="1" applyAlignment="1">
      <alignment horizontal="center" wrapText="1"/>
    </xf>
    <xf numFmtId="0" fontId="0" fillId="0" borderId="10" xfId="0" applyBorder="1" applyAlignment="1">
      <alignment horizontal="center"/>
    </xf>
    <xf numFmtId="3" fontId="0" fillId="0" borderId="10" xfId="0" applyNumberFormat="1" applyBorder="1" applyAlignment="1">
      <alignment horizontal="center"/>
    </xf>
    <xf numFmtId="164" fontId="3" fillId="0" borderId="9" xfId="0" applyNumberFormat="1" applyFont="1" applyFill="1" applyBorder="1" applyAlignment="1" applyProtection="1">
      <alignment horizontal="center" wrapText="1"/>
    </xf>
    <xf numFmtId="164" fontId="3" fillId="0" borderId="11" xfId="0" applyNumberFormat="1" applyFont="1" applyFill="1" applyBorder="1" applyAlignment="1" applyProtection="1">
      <alignment horizontal="center"/>
    </xf>
    <xf numFmtId="0" fontId="0" fillId="0" borderId="12" xfId="0" applyBorder="1"/>
    <xf numFmtId="0" fontId="0" fillId="0" borderId="13" xfId="0" applyBorder="1" applyAlignment="1">
      <alignment horizontal="center" wrapText="1"/>
    </xf>
    <xf numFmtId="0" fontId="0" fillId="0" borderId="14" xfId="0" applyBorder="1" applyAlignment="1">
      <alignment horizontal="center" wrapText="1"/>
    </xf>
    <xf numFmtId="14" fontId="0" fillId="0" borderId="14" xfId="0" applyNumberFormat="1" applyBorder="1" applyAlignment="1">
      <alignment horizontal="center" wrapText="1"/>
    </xf>
    <xf numFmtId="0" fontId="4" fillId="0" borderId="15" xfId="0" applyFont="1" applyBorder="1" applyAlignment="1">
      <alignment horizontal="left" wrapText="1" indent="1"/>
    </xf>
    <xf numFmtId="0" fontId="4" fillId="0" borderId="16" xfId="0" applyFont="1" applyBorder="1" applyAlignment="1">
      <alignment horizontal="left" wrapText="1" indent="1"/>
    </xf>
    <xf numFmtId="0" fontId="0" fillId="0" borderId="15" xfId="0" applyBorder="1" applyAlignment="1">
      <alignment wrapText="1"/>
    </xf>
    <xf numFmtId="0" fontId="0" fillId="0" borderId="16" xfId="0" applyBorder="1" applyAlignment="1">
      <alignment wrapText="1"/>
    </xf>
    <xf numFmtId="0" fontId="0" fillId="0" borderId="15" xfId="0" applyBorder="1" applyAlignment="1">
      <alignment horizontal="left" wrapText="1"/>
    </xf>
    <xf numFmtId="0" fontId="0" fillId="0" borderId="16" xfId="0" applyBorder="1" applyAlignment="1">
      <alignment horizontal="left" wrapText="1"/>
    </xf>
    <xf numFmtId="0" fontId="0" fillId="0" borderId="17" xfId="0" applyBorder="1" applyAlignment="1">
      <alignment horizontal="center" wrapText="1"/>
    </xf>
    <xf numFmtId="0" fontId="3" fillId="0" borderId="19" xfId="0" applyFont="1" applyFill="1" applyBorder="1" applyAlignment="1">
      <alignment horizontal="center" wrapText="1"/>
    </xf>
    <xf numFmtId="0" fontId="0" fillId="0" borderId="20" xfId="0" applyBorder="1" applyAlignment="1">
      <alignment horizontal="center" wrapText="1"/>
    </xf>
    <xf numFmtId="0" fontId="0" fillId="0" borderId="21" xfId="0" applyBorder="1"/>
    <xf numFmtId="3" fontId="0" fillId="0" borderId="22" xfId="0" applyNumberFormat="1" applyBorder="1" applyAlignment="1">
      <alignment horizontal="center"/>
    </xf>
    <xf numFmtId="0" fontId="3" fillId="0" borderId="23" xfId="0" applyFont="1" applyBorder="1"/>
    <xf numFmtId="0" fontId="3" fillId="0" borderId="24" xfId="0" applyFont="1" applyBorder="1"/>
    <xf numFmtId="0" fontId="0" fillId="0" borderId="25" xfId="0" applyBorder="1" applyAlignment="1">
      <alignment horizontal="center"/>
    </xf>
    <xf numFmtId="0" fontId="3" fillId="0" borderId="6" xfId="0" applyFont="1" applyBorder="1" applyAlignment="1">
      <alignment horizontal="center"/>
    </xf>
    <xf numFmtId="0" fontId="3" fillId="0" borderId="26" xfId="0" applyFont="1" applyBorder="1" applyAlignment="1">
      <alignment horizontal="center"/>
    </xf>
    <xf numFmtId="3" fontId="0" fillId="0" borderId="27" xfId="0" applyNumberFormat="1" applyBorder="1" applyAlignment="1">
      <alignment horizontal="center"/>
    </xf>
    <xf numFmtId="3" fontId="0" fillId="0" borderId="8" xfId="0" applyNumberFormat="1" applyBorder="1" applyAlignment="1">
      <alignment horizontal="center"/>
    </xf>
    <xf numFmtId="0" fontId="3" fillId="0" borderId="28" xfId="0" applyFont="1" applyBorder="1" applyAlignment="1">
      <alignment horizontal="center"/>
    </xf>
    <xf numFmtId="3" fontId="0" fillId="0" borderId="29" xfId="0" applyNumberFormat="1" applyBorder="1" applyAlignment="1">
      <alignment horizontal="center"/>
    </xf>
    <xf numFmtId="0" fontId="3" fillId="0" borderId="30" xfId="0" applyFont="1" applyBorder="1"/>
    <xf numFmtId="3" fontId="0" fillId="0" borderId="31" xfId="0" applyNumberFormat="1" applyBorder="1" applyAlignment="1">
      <alignment horizontal="center"/>
    </xf>
    <xf numFmtId="3" fontId="0" fillId="0" borderId="32" xfId="0" applyNumberFormat="1" applyBorder="1" applyAlignment="1">
      <alignment horizontal="center"/>
    </xf>
    <xf numFmtId="3" fontId="0" fillId="0" borderId="33" xfId="0" applyNumberFormat="1" applyBorder="1" applyAlignment="1">
      <alignment horizontal="center"/>
    </xf>
    <xf numFmtId="3" fontId="0" fillId="2" borderId="34" xfId="0" applyNumberFormat="1" applyFill="1" applyBorder="1" applyAlignment="1">
      <alignment horizontal="center"/>
    </xf>
    <xf numFmtId="10" fontId="3" fillId="2" borderId="14" xfId="0" applyNumberFormat="1" applyFont="1" applyFill="1" applyBorder="1" applyAlignment="1">
      <alignment horizontal="center" wrapText="1"/>
    </xf>
    <xf numFmtId="0" fontId="0" fillId="0" borderId="0" xfId="0" applyAlignment="1">
      <alignment horizontal="left"/>
    </xf>
    <xf numFmtId="0" fontId="0" fillId="0" borderId="0" xfId="0" applyAlignment="1"/>
    <xf numFmtId="0" fontId="9" fillId="0" borderId="4" xfId="0" applyFont="1" applyBorder="1" applyAlignment="1">
      <alignment horizontal="center"/>
    </xf>
    <xf numFmtId="0" fontId="9" fillId="0" borderId="5" xfId="0" applyFont="1" applyBorder="1" applyAlignment="1">
      <alignment horizontal="center"/>
    </xf>
    <xf numFmtId="0" fontId="9" fillId="0" borderId="6" xfId="0" applyFont="1" applyBorder="1" applyAlignment="1">
      <alignment horizontal="center"/>
    </xf>
    <xf numFmtId="0" fontId="3" fillId="0" borderId="18" xfId="0" applyFont="1" applyBorder="1" applyAlignment="1">
      <alignment horizontal="center" wrapText="1"/>
    </xf>
    <xf numFmtId="0" fontId="3" fillId="0" borderId="11" xfId="0" applyFont="1" applyBorder="1" applyAlignment="1">
      <alignment horizontal="center" wrapText="1"/>
    </xf>
    <xf numFmtId="0" fontId="9" fillId="0" borderId="0" xfId="0" applyFont="1" applyAlignment="1">
      <alignment horizontal="center"/>
    </xf>
    <xf numFmtId="0" fontId="3" fillId="0" borderId="2" xfId="0" applyFont="1" applyBorder="1" applyAlignment="1">
      <alignment horizontal="center" wrapText="1"/>
    </xf>
    <xf numFmtId="0" fontId="2" fillId="0" borderId="0" xfId="0" applyFont="1" applyAlignment="1">
      <alignment horizontal="center"/>
    </xf>
  </cellXfs>
  <cellStyles count="3">
    <cellStyle name="Comma" xfId="1" builtinId="3"/>
    <cellStyle name="Normal" xfId="0" builtinId="0"/>
    <cellStyle name="Normal_PJM"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S42"/>
  <sheetViews>
    <sheetView tabSelected="1" workbookViewId="0">
      <selection activeCell="D2" sqref="D2"/>
    </sheetView>
  </sheetViews>
  <sheetFormatPr defaultRowHeight="12.75" x14ac:dyDescent="0.2"/>
  <cols>
    <col min="2" max="2" width="27.28515625" customWidth="1"/>
    <col min="3" max="3" width="15.140625" customWidth="1"/>
    <col min="5" max="5" width="13.7109375" customWidth="1"/>
    <col min="6" max="6" width="11.85546875" customWidth="1"/>
    <col min="7" max="7" width="25.7109375" customWidth="1"/>
    <col min="8" max="8" width="13.7109375" customWidth="1"/>
    <col min="9" max="9" width="14.85546875" customWidth="1"/>
    <col min="10" max="10" width="11.140625" customWidth="1"/>
    <col min="11" max="11" width="13.5703125" customWidth="1"/>
    <col min="12" max="12" width="14.140625" customWidth="1"/>
    <col min="13" max="13" width="19" bestFit="1" customWidth="1"/>
    <col min="14" max="14" width="11.85546875" customWidth="1"/>
    <col min="16" max="16" width="9.140625" customWidth="1"/>
    <col min="17" max="17" width="40.7109375" customWidth="1"/>
    <col min="18" max="18" width="35.5703125" customWidth="1"/>
  </cols>
  <sheetData>
    <row r="1" spans="1:19" ht="16.5" thickBot="1" x14ac:dyDescent="0.3">
      <c r="A1" s="109" t="s">
        <v>196</v>
      </c>
      <c r="B1" s="110"/>
      <c r="C1" s="110"/>
      <c r="D1" s="110"/>
      <c r="E1" s="110"/>
      <c r="F1" s="110"/>
      <c r="G1" s="110"/>
      <c r="H1" s="110"/>
      <c r="I1" s="110"/>
      <c r="J1" s="110"/>
      <c r="K1" s="110"/>
      <c r="L1" s="110"/>
      <c r="M1" s="110"/>
      <c r="N1" s="110"/>
      <c r="O1" s="110"/>
      <c r="P1" s="110"/>
      <c r="Q1" s="110"/>
      <c r="R1" s="110"/>
      <c r="S1" s="111"/>
    </row>
    <row r="2" spans="1:19" ht="69.75" customHeight="1" thickTop="1" x14ac:dyDescent="0.2">
      <c r="A2" s="70" t="s">
        <v>157</v>
      </c>
      <c r="B2" s="72" t="s">
        <v>158</v>
      </c>
      <c r="C2" s="72" t="s">
        <v>3</v>
      </c>
      <c r="D2" s="72" t="s">
        <v>288</v>
      </c>
      <c r="E2" s="72" t="s">
        <v>289</v>
      </c>
      <c r="F2" s="75" t="s">
        <v>15</v>
      </c>
      <c r="G2" s="72" t="s">
        <v>159</v>
      </c>
      <c r="H2" s="72" t="s">
        <v>160</v>
      </c>
      <c r="I2" s="72" t="s">
        <v>12</v>
      </c>
      <c r="J2" s="72" t="s">
        <v>161</v>
      </c>
      <c r="K2" s="72" t="s">
        <v>162</v>
      </c>
      <c r="L2" s="72" t="s">
        <v>163</v>
      </c>
      <c r="M2" s="72" t="s">
        <v>164</v>
      </c>
      <c r="N2" s="72" t="s">
        <v>165</v>
      </c>
      <c r="O2" s="112" t="s">
        <v>295</v>
      </c>
      <c r="P2" s="113"/>
      <c r="Q2" s="76" t="s">
        <v>106</v>
      </c>
      <c r="R2" s="68" t="s">
        <v>286</v>
      </c>
      <c r="S2" s="88" t="s">
        <v>13</v>
      </c>
    </row>
    <row r="3" spans="1:19" s="53" customFormat="1" ht="38.25" x14ac:dyDescent="0.2">
      <c r="A3" s="78" t="s">
        <v>197</v>
      </c>
      <c r="B3" s="79" t="s">
        <v>198</v>
      </c>
      <c r="C3" s="79">
        <v>360</v>
      </c>
      <c r="D3" s="79">
        <v>360</v>
      </c>
      <c r="E3" s="106"/>
      <c r="F3" s="79">
        <f t="shared" ref="F3:F25" si="0">D3*E3</f>
        <v>0</v>
      </c>
      <c r="G3" s="79" t="s">
        <v>199</v>
      </c>
      <c r="H3" s="79" t="s">
        <v>200</v>
      </c>
      <c r="I3" s="79" t="s">
        <v>23</v>
      </c>
      <c r="J3" s="80">
        <v>36431</v>
      </c>
      <c r="K3" s="79" t="s">
        <v>202</v>
      </c>
      <c r="L3" s="80">
        <v>36678</v>
      </c>
      <c r="M3" s="79" t="s">
        <v>201</v>
      </c>
      <c r="N3" s="80">
        <v>37133</v>
      </c>
      <c r="O3" s="79" t="s">
        <v>216</v>
      </c>
      <c r="P3" s="79">
        <v>2002</v>
      </c>
      <c r="Q3" s="81" t="s">
        <v>124</v>
      </c>
      <c r="R3" s="82" t="s">
        <v>123</v>
      </c>
      <c r="S3" s="89" t="s">
        <v>32</v>
      </c>
    </row>
    <row r="4" spans="1:19" s="53" customFormat="1" ht="25.5" x14ac:dyDescent="0.2">
      <c r="A4" s="78" t="s">
        <v>171</v>
      </c>
      <c r="B4" s="79" t="s">
        <v>172</v>
      </c>
      <c r="C4" s="79">
        <v>1080</v>
      </c>
      <c r="D4" s="79">
        <v>1080</v>
      </c>
      <c r="E4" s="106">
        <v>1</v>
      </c>
      <c r="F4" s="79">
        <f t="shared" si="0"/>
        <v>1080</v>
      </c>
      <c r="G4" s="79" t="s">
        <v>173</v>
      </c>
      <c r="H4" s="79" t="s">
        <v>174</v>
      </c>
      <c r="I4" s="79" t="s">
        <v>53</v>
      </c>
      <c r="J4" s="80">
        <v>35682</v>
      </c>
      <c r="K4" s="79" t="s">
        <v>175</v>
      </c>
      <c r="L4" s="80">
        <v>36035</v>
      </c>
      <c r="M4" s="79" t="s">
        <v>294</v>
      </c>
      <c r="N4" s="80">
        <v>36692</v>
      </c>
      <c r="O4" s="79" t="s">
        <v>170</v>
      </c>
      <c r="P4" s="79">
        <v>2003</v>
      </c>
      <c r="Q4" s="83"/>
      <c r="R4" s="84" t="s">
        <v>111</v>
      </c>
      <c r="S4" s="89" t="s">
        <v>77</v>
      </c>
    </row>
    <row r="5" spans="1:19" s="53" customFormat="1" ht="25.5" x14ac:dyDescent="0.2">
      <c r="A5" s="78" t="s">
        <v>223</v>
      </c>
      <c r="B5" s="79" t="s">
        <v>224</v>
      </c>
      <c r="C5" s="79">
        <v>250</v>
      </c>
      <c r="D5" s="79">
        <v>250</v>
      </c>
      <c r="E5" s="106"/>
      <c r="F5" s="79">
        <f t="shared" si="0"/>
        <v>0</v>
      </c>
      <c r="G5" s="79" t="s">
        <v>97</v>
      </c>
      <c r="H5" s="79" t="s">
        <v>225</v>
      </c>
      <c r="I5" s="79" t="s">
        <v>23</v>
      </c>
      <c r="J5" s="80">
        <v>36482</v>
      </c>
      <c r="K5" s="79" t="s">
        <v>228</v>
      </c>
      <c r="L5" s="80">
        <v>36735</v>
      </c>
      <c r="M5" s="79" t="s">
        <v>229</v>
      </c>
      <c r="N5" s="80">
        <v>37141</v>
      </c>
      <c r="O5" s="79"/>
      <c r="P5" s="79">
        <v>2003</v>
      </c>
      <c r="Q5" s="83"/>
      <c r="R5" s="86" t="s">
        <v>131</v>
      </c>
      <c r="S5" s="89" t="s">
        <v>32</v>
      </c>
    </row>
    <row r="6" spans="1:19" s="53" customFormat="1" ht="51" x14ac:dyDescent="0.2">
      <c r="A6" s="78" t="s">
        <v>265</v>
      </c>
      <c r="B6" s="79" t="s">
        <v>266</v>
      </c>
      <c r="C6" s="79">
        <v>300</v>
      </c>
      <c r="D6" s="79">
        <v>300</v>
      </c>
      <c r="E6" s="106"/>
      <c r="F6" s="79">
        <f t="shared" si="0"/>
        <v>0</v>
      </c>
      <c r="G6" s="79" t="s">
        <v>267</v>
      </c>
      <c r="H6" s="79" t="s">
        <v>268</v>
      </c>
      <c r="I6" s="79" t="s">
        <v>23</v>
      </c>
      <c r="J6" s="79" t="s">
        <v>269</v>
      </c>
      <c r="K6" s="79" t="s">
        <v>194</v>
      </c>
      <c r="L6" s="79" t="s">
        <v>256</v>
      </c>
      <c r="M6" s="79" t="s">
        <v>194</v>
      </c>
      <c r="N6" s="79" t="s">
        <v>194</v>
      </c>
      <c r="O6" s="79" t="s">
        <v>170</v>
      </c>
      <c r="P6" s="79">
        <v>2003</v>
      </c>
      <c r="Q6" s="85" t="s">
        <v>141</v>
      </c>
      <c r="R6" s="86" t="s">
        <v>140</v>
      </c>
      <c r="S6" s="89" t="s">
        <v>28</v>
      </c>
    </row>
    <row r="7" spans="1:19" s="53" customFormat="1" ht="25.5" x14ac:dyDescent="0.2">
      <c r="A7" s="78" t="s">
        <v>205</v>
      </c>
      <c r="B7" s="79" t="s">
        <v>206</v>
      </c>
      <c r="C7" s="79">
        <v>800</v>
      </c>
      <c r="D7" s="79">
        <v>800</v>
      </c>
      <c r="E7" s="106"/>
      <c r="F7" s="79">
        <f t="shared" si="0"/>
        <v>0</v>
      </c>
      <c r="G7" s="79" t="s">
        <v>207</v>
      </c>
      <c r="H7" s="79" t="s">
        <v>227</v>
      </c>
      <c r="I7" s="79" t="s">
        <v>23</v>
      </c>
      <c r="J7" s="80">
        <v>36271</v>
      </c>
      <c r="K7" s="79" t="s">
        <v>208</v>
      </c>
      <c r="L7" s="80">
        <v>36579</v>
      </c>
      <c r="M7" s="79" t="s">
        <v>209</v>
      </c>
      <c r="N7" s="80">
        <v>36908</v>
      </c>
      <c r="O7" s="79" t="s">
        <v>210</v>
      </c>
      <c r="P7" s="79">
        <v>2004</v>
      </c>
      <c r="Q7" s="83"/>
      <c r="R7" s="84" t="s">
        <v>127</v>
      </c>
      <c r="S7" s="89" t="s">
        <v>24</v>
      </c>
    </row>
    <row r="8" spans="1:19" s="53" customFormat="1" ht="25.5" x14ac:dyDescent="0.2">
      <c r="A8" s="78" t="s">
        <v>217</v>
      </c>
      <c r="B8" s="79" t="s">
        <v>218</v>
      </c>
      <c r="C8" s="79">
        <v>1100</v>
      </c>
      <c r="D8" s="79">
        <v>1100</v>
      </c>
      <c r="E8" s="106"/>
      <c r="F8" s="79">
        <f t="shared" si="0"/>
        <v>0</v>
      </c>
      <c r="G8" s="79" t="s">
        <v>219</v>
      </c>
      <c r="H8" s="79" t="s">
        <v>226</v>
      </c>
      <c r="I8" s="79" t="s">
        <v>23</v>
      </c>
      <c r="J8" s="80">
        <v>36151</v>
      </c>
      <c r="K8" s="79" t="s">
        <v>220</v>
      </c>
      <c r="L8" s="80">
        <v>36493</v>
      </c>
      <c r="M8" s="79" t="s">
        <v>221</v>
      </c>
      <c r="N8" s="79" t="s">
        <v>222</v>
      </c>
      <c r="O8" s="79" t="s">
        <v>188</v>
      </c>
      <c r="P8" s="79">
        <v>2004</v>
      </c>
      <c r="Q8" s="83" t="s">
        <v>130</v>
      </c>
      <c r="R8" s="84" t="s">
        <v>129</v>
      </c>
      <c r="S8" s="89" t="s">
        <v>24</v>
      </c>
    </row>
    <row r="9" spans="1:19" s="53" customFormat="1" ht="25.5" x14ac:dyDescent="0.2">
      <c r="A9" s="78" t="s">
        <v>252</v>
      </c>
      <c r="B9" s="79" t="s">
        <v>253</v>
      </c>
      <c r="C9" s="79">
        <v>510</v>
      </c>
      <c r="D9" s="79">
        <v>510</v>
      </c>
      <c r="E9" s="106"/>
      <c r="F9" s="79">
        <f t="shared" si="0"/>
        <v>0</v>
      </c>
      <c r="G9" s="79" t="s">
        <v>93</v>
      </c>
      <c r="H9" s="79" t="s">
        <v>254</v>
      </c>
      <c r="I9" s="79" t="s">
        <v>23</v>
      </c>
      <c r="J9" s="79" t="s">
        <v>255</v>
      </c>
      <c r="K9" s="79" t="s">
        <v>194</v>
      </c>
      <c r="L9" s="79" t="s">
        <v>256</v>
      </c>
      <c r="M9" s="79" t="s">
        <v>194</v>
      </c>
      <c r="N9" s="79" t="s">
        <v>194</v>
      </c>
      <c r="O9" s="79" t="s">
        <v>170</v>
      </c>
      <c r="P9" s="79">
        <v>2004</v>
      </c>
      <c r="Q9" s="83"/>
      <c r="R9" s="84"/>
      <c r="S9" s="89" t="s">
        <v>77</v>
      </c>
    </row>
    <row r="10" spans="1:19" s="53" customFormat="1" ht="38.25" x14ac:dyDescent="0.2">
      <c r="A10" s="78" t="s">
        <v>178</v>
      </c>
      <c r="B10" s="79" t="s">
        <v>101</v>
      </c>
      <c r="C10" s="79" t="s">
        <v>181</v>
      </c>
      <c r="D10" s="79">
        <v>350</v>
      </c>
      <c r="E10" s="106"/>
      <c r="F10" s="79">
        <f t="shared" si="0"/>
        <v>0</v>
      </c>
      <c r="G10" s="79" t="s">
        <v>183</v>
      </c>
      <c r="H10" s="79" t="s">
        <v>179</v>
      </c>
      <c r="I10" s="79" t="s">
        <v>23</v>
      </c>
      <c r="J10" s="80">
        <v>35783</v>
      </c>
      <c r="K10" s="79" t="s">
        <v>180</v>
      </c>
      <c r="L10" s="79" t="s">
        <v>184</v>
      </c>
      <c r="M10" s="79" t="s">
        <v>185</v>
      </c>
      <c r="N10" s="79" t="s">
        <v>204</v>
      </c>
      <c r="O10" s="79" t="s">
        <v>170</v>
      </c>
      <c r="P10" s="79">
        <v>2004</v>
      </c>
      <c r="Q10" s="83" t="s">
        <v>115</v>
      </c>
      <c r="R10" s="84" t="s">
        <v>114</v>
      </c>
      <c r="S10" s="89" t="s">
        <v>50</v>
      </c>
    </row>
    <row r="11" spans="1:19" s="53" customFormat="1" ht="63.75" x14ac:dyDescent="0.2">
      <c r="A11" s="78" t="s">
        <v>186</v>
      </c>
      <c r="B11" s="79" t="s">
        <v>287</v>
      </c>
      <c r="C11" s="79">
        <v>750</v>
      </c>
      <c r="D11" s="79">
        <v>750</v>
      </c>
      <c r="E11" s="106"/>
      <c r="F11" s="79">
        <f t="shared" si="0"/>
        <v>0</v>
      </c>
      <c r="G11" s="79" t="s">
        <v>187</v>
      </c>
      <c r="H11" s="79" t="s">
        <v>192</v>
      </c>
      <c r="I11" s="79" t="s">
        <v>23</v>
      </c>
      <c r="J11" s="80">
        <v>36395</v>
      </c>
      <c r="K11" s="79" t="s">
        <v>203</v>
      </c>
      <c r="L11" s="80">
        <v>36605</v>
      </c>
      <c r="M11" s="80">
        <v>36748</v>
      </c>
      <c r="N11" s="79" t="s">
        <v>204</v>
      </c>
      <c r="O11" s="79" t="s">
        <v>188</v>
      </c>
      <c r="P11" s="79">
        <v>2004</v>
      </c>
      <c r="Q11" s="83" t="s">
        <v>120</v>
      </c>
      <c r="R11" s="84" t="s">
        <v>116</v>
      </c>
      <c r="S11" s="89" t="s">
        <v>296</v>
      </c>
    </row>
    <row r="12" spans="1:19" s="53" customFormat="1" ht="25.5" x14ac:dyDescent="0.2">
      <c r="A12" s="78" t="s">
        <v>241</v>
      </c>
      <c r="B12" s="79" t="s">
        <v>242</v>
      </c>
      <c r="C12" s="79">
        <v>540</v>
      </c>
      <c r="D12" s="79">
        <v>540</v>
      </c>
      <c r="E12" s="106"/>
      <c r="F12" s="79">
        <f t="shared" si="0"/>
        <v>0</v>
      </c>
      <c r="G12" s="79" t="s">
        <v>243</v>
      </c>
      <c r="H12" s="79" t="s">
        <v>244</v>
      </c>
      <c r="I12" s="79" t="s">
        <v>23</v>
      </c>
      <c r="J12" s="79" t="s">
        <v>245</v>
      </c>
      <c r="K12" s="79" t="s">
        <v>194</v>
      </c>
      <c r="L12" s="80">
        <v>37130</v>
      </c>
      <c r="M12" s="79" t="s">
        <v>194</v>
      </c>
      <c r="N12" s="79" t="s">
        <v>194</v>
      </c>
      <c r="O12" s="79" t="s">
        <v>194</v>
      </c>
      <c r="P12" s="79">
        <v>2004</v>
      </c>
      <c r="Q12" s="83" t="s">
        <v>133</v>
      </c>
      <c r="R12" s="84" t="s">
        <v>132</v>
      </c>
      <c r="S12" s="89" t="s">
        <v>81</v>
      </c>
    </row>
    <row r="13" spans="1:19" s="53" customFormat="1" ht="25.5" x14ac:dyDescent="0.2">
      <c r="A13" s="78" t="s">
        <v>166</v>
      </c>
      <c r="B13" s="79" t="s">
        <v>167</v>
      </c>
      <c r="C13" s="79">
        <v>1000</v>
      </c>
      <c r="D13" s="79">
        <v>1000</v>
      </c>
      <c r="E13" s="106"/>
      <c r="F13" s="79">
        <f>D13*E13</f>
        <v>0</v>
      </c>
      <c r="G13" s="79" t="s">
        <v>59</v>
      </c>
      <c r="H13" s="79" t="s">
        <v>61</v>
      </c>
      <c r="I13" s="79" t="s">
        <v>23</v>
      </c>
      <c r="J13" s="80">
        <v>36403</v>
      </c>
      <c r="K13" s="79" t="s">
        <v>168</v>
      </c>
      <c r="L13" s="80">
        <v>36696</v>
      </c>
      <c r="M13" s="79" t="s">
        <v>169</v>
      </c>
      <c r="N13" s="80" t="s">
        <v>177</v>
      </c>
      <c r="O13" s="79" t="s">
        <v>170</v>
      </c>
      <c r="P13" s="79">
        <v>2004</v>
      </c>
      <c r="Q13" s="83" t="s">
        <v>118</v>
      </c>
      <c r="R13" s="84" t="s">
        <v>110</v>
      </c>
      <c r="S13" s="89" t="s">
        <v>32</v>
      </c>
    </row>
    <row r="14" spans="1:19" s="53" customFormat="1" ht="25.5" x14ac:dyDescent="0.2">
      <c r="A14" s="78" t="s">
        <v>211</v>
      </c>
      <c r="B14" s="79" t="s">
        <v>212</v>
      </c>
      <c r="C14" s="79">
        <v>500</v>
      </c>
      <c r="D14" s="79">
        <v>500</v>
      </c>
      <c r="E14" s="106"/>
      <c r="F14" s="79">
        <f t="shared" si="0"/>
        <v>0</v>
      </c>
      <c r="G14" s="79" t="s">
        <v>90</v>
      </c>
      <c r="H14" s="79" t="s">
        <v>61</v>
      </c>
      <c r="I14" s="79" t="s">
        <v>23</v>
      </c>
      <c r="J14" s="80">
        <v>36483</v>
      </c>
      <c r="K14" s="79" t="s">
        <v>213</v>
      </c>
      <c r="L14" s="80">
        <v>36756</v>
      </c>
      <c r="M14" s="79" t="s">
        <v>214</v>
      </c>
      <c r="N14" s="79" t="s">
        <v>215</v>
      </c>
      <c r="O14" s="79" t="s">
        <v>170</v>
      </c>
      <c r="P14" s="79">
        <v>2004</v>
      </c>
      <c r="Q14" s="83"/>
      <c r="R14" s="84" t="s">
        <v>128</v>
      </c>
      <c r="S14" s="89" t="s">
        <v>32</v>
      </c>
    </row>
    <row r="15" spans="1:19" s="53" customFormat="1" ht="25.5" x14ac:dyDescent="0.2">
      <c r="A15" s="78" t="s">
        <v>189</v>
      </c>
      <c r="B15" s="79" t="s">
        <v>64</v>
      </c>
      <c r="C15" s="79">
        <v>580</v>
      </c>
      <c r="D15" s="79">
        <v>580</v>
      </c>
      <c r="E15" s="106"/>
      <c r="F15" s="79">
        <f t="shared" si="0"/>
        <v>0</v>
      </c>
      <c r="G15" s="79" t="s">
        <v>190</v>
      </c>
      <c r="H15" s="79" t="s">
        <v>191</v>
      </c>
      <c r="I15" s="79" t="s">
        <v>23</v>
      </c>
      <c r="J15" s="79" t="s">
        <v>193</v>
      </c>
      <c r="K15" s="79" t="s">
        <v>194</v>
      </c>
      <c r="L15" s="80">
        <v>37067</v>
      </c>
      <c r="M15" s="80">
        <v>37118</v>
      </c>
      <c r="N15" s="79" t="s">
        <v>195</v>
      </c>
      <c r="O15" s="79"/>
      <c r="P15" s="79">
        <v>2004</v>
      </c>
      <c r="Q15" s="83" t="s">
        <v>122</v>
      </c>
      <c r="R15" s="84" t="s">
        <v>121</v>
      </c>
      <c r="S15" s="89" t="s">
        <v>28</v>
      </c>
    </row>
    <row r="16" spans="1:19" s="53" customFormat="1" ht="25.5" x14ac:dyDescent="0.2">
      <c r="A16" s="78" t="s">
        <v>281</v>
      </c>
      <c r="B16" s="79" t="s">
        <v>147</v>
      </c>
      <c r="C16" s="79">
        <v>250</v>
      </c>
      <c r="D16" s="79">
        <v>250</v>
      </c>
      <c r="E16" s="106"/>
      <c r="F16" s="79">
        <f t="shared" si="0"/>
        <v>0</v>
      </c>
      <c r="G16" s="79" t="s">
        <v>97</v>
      </c>
      <c r="H16" s="79" t="s">
        <v>153</v>
      </c>
      <c r="I16" s="79" t="s">
        <v>23</v>
      </c>
      <c r="J16" s="79" t="s">
        <v>282</v>
      </c>
      <c r="K16" s="79" t="s">
        <v>256</v>
      </c>
      <c r="L16" s="79" t="s">
        <v>275</v>
      </c>
      <c r="M16" s="79" t="s">
        <v>194</v>
      </c>
      <c r="N16" s="79" t="s">
        <v>194</v>
      </c>
      <c r="O16" s="79"/>
      <c r="P16" s="79">
        <v>2004</v>
      </c>
      <c r="Q16" s="83" t="s">
        <v>149</v>
      </c>
      <c r="R16" s="84" t="s">
        <v>150</v>
      </c>
      <c r="S16" s="89" t="s">
        <v>28</v>
      </c>
    </row>
    <row r="17" spans="1:19" s="53" customFormat="1" ht="51" x14ac:dyDescent="0.2">
      <c r="A17" s="78" t="s">
        <v>276</v>
      </c>
      <c r="B17" s="79" t="s">
        <v>143</v>
      </c>
      <c r="C17" s="79" t="s">
        <v>277</v>
      </c>
      <c r="D17" s="79">
        <v>500</v>
      </c>
      <c r="E17" s="106"/>
      <c r="F17" s="79">
        <f t="shared" si="0"/>
        <v>0</v>
      </c>
      <c r="G17" s="79" t="s">
        <v>278</v>
      </c>
      <c r="H17" s="79" t="s">
        <v>279</v>
      </c>
      <c r="I17" s="79" t="s">
        <v>23</v>
      </c>
      <c r="J17" s="79" t="s">
        <v>280</v>
      </c>
      <c r="K17" s="79" t="s">
        <v>194</v>
      </c>
      <c r="L17" s="79" t="s">
        <v>256</v>
      </c>
      <c r="M17" s="79" t="s">
        <v>194</v>
      </c>
      <c r="N17" s="79" t="s">
        <v>194</v>
      </c>
      <c r="O17" s="79"/>
      <c r="P17" s="79">
        <v>2005</v>
      </c>
      <c r="Q17" s="83" t="s">
        <v>146</v>
      </c>
      <c r="R17" s="84"/>
      <c r="S17" s="89" t="s">
        <v>32</v>
      </c>
    </row>
    <row r="18" spans="1:19" s="53" customFormat="1" ht="25.5" x14ac:dyDescent="0.2">
      <c r="A18" s="78" t="s">
        <v>249</v>
      </c>
      <c r="B18" s="79" t="s">
        <v>250</v>
      </c>
      <c r="C18" s="79">
        <v>520</v>
      </c>
      <c r="D18" s="79">
        <v>520</v>
      </c>
      <c r="E18" s="106"/>
      <c r="F18" s="79">
        <f t="shared" si="0"/>
        <v>0</v>
      </c>
      <c r="G18" s="79" t="s">
        <v>250</v>
      </c>
      <c r="H18" s="79" t="s">
        <v>251</v>
      </c>
      <c r="I18" s="79" t="s">
        <v>23</v>
      </c>
      <c r="J18" s="80">
        <v>36360</v>
      </c>
      <c r="K18" s="79" t="s">
        <v>194</v>
      </c>
      <c r="L18" s="79" t="s">
        <v>248</v>
      </c>
      <c r="M18" s="79" t="s">
        <v>194</v>
      </c>
      <c r="N18" s="79" t="s">
        <v>194</v>
      </c>
      <c r="O18" s="79" t="s">
        <v>194</v>
      </c>
      <c r="P18" s="79" t="s">
        <v>194</v>
      </c>
      <c r="Q18" s="83"/>
      <c r="R18" s="82" t="s">
        <v>137</v>
      </c>
      <c r="S18" s="89" t="s">
        <v>24</v>
      </c>
    </row>
    <row r="19" spans="1:19" s="53" customFormat="1" ht="51" x14ac:dyDescent="0.2">
      <c r="A19" s="78" t="s">
        <v>261</v>
      </c>
      <c r="B19" s="79" t="s">
        <v>75</v>
      </c>
      <c r="C19" s="79">
        <v>520</v>
      </c>
      <c r="D19" s="79">
        <v>520</v>
      </c>
      <c r="E19" s="106"/>
      <c r="F19" s="79">
        <f t="shared" si="0"/>
        <v>0</v>
      </c>
      <c r="G19" s="79" t="s">
        <v>262</v>
      </c>
      <c r="H19" s="79" t="s">
        <v>263</v>
      </c>
      <c r="I19" s="79" t="s">
        <v>23</v>
      </c>
      <c r="J19" s="79" t="s">
        <v>264</v>
      </c>
      <c r="K19" s="79" t="s">
        <v>194</v>
      </c>
      <c r="L19" s="79" t="s">
        <v>256</v>
      </c>
      <c r="M19" s="79" t="s">
        <v>194</v>
      </c>
      <c r="N19" s="79" t="s">
        <v>194</v>
      </c>
      <c r="O19" s="79" t="s">
        <v>194</v>
      </c>
      <c r="P19" s="79" t="s">
        <v>194</v>
      </c>
      <c r="Q19" s="83" t="s">
        <v>139</v>
      </c>
      <c r="R19" s="84" t="s">
        <v>138</v>
      </c>
      <c r="S19" s="89" t="s">
        <v>77</v>
      </c>
    </row>
    <row r="20" spans="1:19" s="53" customFormat="1" ht="25.5" x14ac:dyDescent="0.2">
      <c r="A20" s="78" t="s">
        <v>246</v>
      </c>
      <c r="B20" s="79" t="s">
        <v>247</v>
      </c>
      <c r="C20" s="79">
        <v>550</v>
      </c>
      <c r="D20" s="79">
        <v>550</v>
      </c>
      <c r="E20" s="106"/>
      <c r="F20" s="79">
        <f t="shared" si="0"/>
        <v>0</v>
      </c>
      <c r="G20" s="79" t="s">
        <v>134</v>
      </c>
      <c r="H20" s="79" t="s">
        <v>192</v>
      </c>
      <c r="I20" s="79" t="s">
        <v>23</v>
      </c>
      <c r="J20" s="80">
        <v>36427</v>
      </c>
      <c r="K20" s="79" t="s">
        <v>194</v>
      </c>
      <c r="L20" s="79" t="s">
        <v>248</v>
      </c>
      <c r="M20" s="79" t="s">
        <v>194</v>
      </c>
      <c r="N20" s="79" t="s">
        <v>194</v>
      </c>
      <c r="O20" s="79" t="s">
        <v>194</v>
      </c>
      <c r="P20" s="79" t="s">
        <v>194</v>
      </c>
      <c r="Q20" s="83"/>
      <c r="R20" s="84"/>
      <c r="S20" s="89" t="s">
        <v>296</v>
      </c>
    </row>
    <row r="21" spans="1:19" s="53" customFormat="1" ht="38.25" x14ac:dyDescent="0.2">
      <c r="A21" s="78" t="s">
        <v>230</v>
      </c>
      <c r="B21" s="79" t="s">
        <v>231</v>
      </c>
      <c r="C21" s="79">
        <v>520</v>
      </c>
      <c r="D21" s="79">
        <v>520</v>
      </c>
      <c r="E21" s="106"/>
      <c r="F21" s="79">
        <f t="shared" si="0"/>
        <v>0</v>
      </c>
      <c r="G21" s="79" t="s">
        <v>232</v>
      </c>
      <c r="H21" s="79" t="s">
        <v>233</v>
      </c>
      <c r="I21" s="79" t="s">
        <v>23</v>
      </c>
      <c r="J21" s="80">
        <v>36255</v>
      </c>
      <c r="K21" s="79" t="s">
        <v>194</v>
      </c>
      <c r="L21" s="79" t="s">
        <v>234</v>
      </c>
      <c r="M21" s="79" t="s">
        <v>235</v>
      </c>
      <c r="N21" s="79" t="s">
        <v>194</v>
      </c>
      <c r="O21" s="79" t="s">
        <v>194</v>
      </c>
      <c r="P21" s="79" t="s">
        <v>194</v>
      </c>
      <c r="Q21" s="83"/>
      <c r="R21" s="84"/>
      <c r="S21" s="89" t="s">
        <v>32</v>
      </c>
    </row>
    <row r="22" spans="1:19" s="53" customFormat="1" ht="25.5" x14ac:dyDescent="0.2">
      <c r="A22" s="78" t="s">
        <v>236</v>
      </c>
      <c r="B22" s="79" t="s">
        <v>237</v>
      </c>
      <c r="C22" s="79">
        <v>827</v>
      </c>
      <c r="D22" s="79">
        <v>827</v>
      </c>
      <c r="E22" s="106"/>
      <c r="F22" s="79">
        <f t="shared" si="0"/>
        <v>0</v>
      </c>
      <c r="G22" s="79" t="s">
        <v>238</v>
      </c>
      <c r="H22" s="79" t="s">
        <v>226</v>
      </c>
      <c r="I22" s="79" t="s">
        <v>23</v>
      </c>
      <c r="J22" s="80">
        <v>36133</v>
      </c>
      <c r="K22" s="79" t="s">
        <v>194</v>
      </c>
      <c r="L22" s="80" t="s">
        <v>239</v>
      </c>
      <c r="M22" s="79" t="s">
        <v>240</v>
      </c>
      <c r="N22" s="79" t="s">
        <v>194</v>
      </c>
      <c r="O22" s="79" t="s">
        <v>194</v>
      </c>
      <c r="P22" s="79" t="s">
        <v>194</v>
      </c>
      <c r="Q22" s="83"/>
      <c r="R22" s="84"/>
      <c r="S22" s="89" t="s">
        <v>32</v>
      </c>
    </row>
    <row r="23" spans="1:19" s="53" customFormat="1" ht="25.5" x14ac:dyDescent="0.2">
      <c r="A23" s="78" t="s">
        <v>270</v>
      </c>
      <c r="B23" s="79" t="s">
        <v>271</v>
      </c>
      <c r="C23" s="79">
        <v>1075</v>
      </c>
      <c r="D23" s="79">
        <v>1075</v>
      </c>
      <c r="E23" s="106"/>
      <c r="F23" s="79">
        <f t="shared" si="0"/>
        <v>0</v>
      </c>
      <c r="G23" s="79" t="s">
        <v>272</v>
      </c>
      <c r="H23" s="79" t="s">
        <v>273</v>
      </c>
      <c r="I23" s="79" t="s">
        <v>23</v>
      </c>
      <c r="J23" s="79" t="s">
        <v>274</v>
      </c>
      <c r="K23" s="79" t="s">
        <v>194</v>
      </c>
      <c r="L23" s="79" t="s">
        <v>275</v>
      </c>
      <c r="M23" s="79" t="s">
        <v>194</v>
      </c>
      <c r="N23" s="79" t="s">
        <v>194</v>
      </c>
      <c r="O23" s="79" t="s">
        <v>194</v>
      </c>
      <c r="P23" s="79" t="s">
        <v>194</v>
      </c>
      <c r="Q23" s="83"/>
      <c r="R23" s="84"/>
      <c r="S23" s="89" t="s">
        <v>32</v>
      </c>
    </row>
    <row r="24" spans="1:19" s="53" customFormat="1" ht="25.5" x14ac:dyDescent="0.2">
      <c r="A24" s="78" t="s">
        <v>257</v>
      </c>
      <c r="B24" s="79" t="s">
        <v>258</v>
      </c>
      <c r="C24" s="79">
        <v>750</v>
      </c>
      <c r="D24" s="79">
        <v>750</v>
      </c>
      <c r="E24" s="106"/>
      <c r="F24" s="79">
        <f t="shared" si="0"/>
        <v>0</v>
      </c>
      <c r="G24" s="79" t="s">
        <v>259</v>
      </c>
      <c r="H24" s="79" t="s">
        <v>260</v>
      </c>
      <c r="I24" s="79" t="s">
        <v>23</v>
      </c>
      <c r="J24" s="80">
        <v>36755</v>
      </c>
      <c r="K24" s="79" t="s">
        <v>194</v>
      </c>
      <c r="L24" s="79" t="s">
        <v>194</v>
      </c>
      <c r="M24" s="79" t="s">
        <v>194</v>
      </c>
      <c r="N24" s="79" t="s">
        <v>194</v>
      </c>
      <c r="O24" s="79" t="s">
        <v>194</v>
      </c>
      <c r="P24" s="79" t="s">
        <v>194</v>
      </c>
      <c r="Q24" s="83"/>
      <c r="R24" s="84" t="s">
        <v>156</v>
      </c>
      <c r="S24" s="89" t="s">
        <v>28</v>
      </c>
    </row>
    <row r="25" spans="1:19" s="53" customFormat="1" ht="64.5" thickBot="1" x14ac:dyDescent="0.25">
      <c r="A25" s="78" t="s">
        <v>283</v>
      </c>
      <c r="B25" s="79" t="s">
        <v>152</v>
      </c>
      <c r="C25" s="79">
        <v>1100</v>
      </c>
      <c r="D25" s="87">
        <v>1100</v>
      </c>
      <c r="E25" s="106"/>
      <c r="F25" s="87">
        <f t="shared" si="0"/>
        <v>0</v>
      </c>
      <c r="G25" s="79" t="s">
        <v>284</v>
      </c>
      <c r="H25" s="79" t="s">
        <v>148</v>
      </c>
      <c r="I25" s="79" t="s">
        <v>23</v>
      </c>
      <c r="J25" s="79" t="s">
        <v>285</v>
      </c>
      <c r="K25" s="79" t="s">
        <v>194</v>
      </c>
      <c r="L25" s="79" t="s">
        <v>194</v>
      </c>
      <c r="M25" s="79" t="s">
        <v>194</v>
      </c>
      <c r="N25" s="79" t="s">
        <v>194</v>
      </c>
      <c r="O25" s="79" t="s">
        <v>194</v>
      </c>
      <c r="P25" s="79" t="s">
        <v>194</v>
      </c>
      <c r="Q25" s="83" t="s">
        <v>155</v>
      </c>
      <c r="R25" s="84" t="s">
        <v>154</v>
      </c>
      <c r="S25" s="89" t="s">
        <v>32</v>
      </c>
    </row>
    <row r="26" spans="1:19" ht="14.25" thickTop="1" thickBot="1" x14ac:dyDescent="0.25">
      <c r="A26" s="71"/>
      <c r="B26" s="73"/>
      <c r="C26" s="73"/>
      <c r="D26" s="74">
        <f>SUM(D3:D25)</f>
        <v>14732</v>
      </c>
      <c r="E26" s="73"/>
      <c r="F26" s="74">
        <f>SUM(F3:F25)</f>
        <v>1080</v>
      </c>
      <c r="G26" s="73"/>
      <c r="H26" s="73"/>
      <c r="I26" s="73"/>
      <c r="J26" s="73"/>
      <c r="K26" s="73"/>
      <c r="L26" s="73"/>
      <c r="M26" s="73"/>
      <c r="N26" s="73"/>
      <c r="O26" s="73"/>
      <c r="P26" s="73"/>
      <c r="Q26" s="77"/>
      <c r="R26" s="69"/>
      <c r="S26" s="90"/>
    </row>
    <row r="27" spans="1:19" x14ac:dyDescent="0.2">
      <c r="A27" s="15"/>
      <c r="B27" s="15"/>
      <c r="C27" s="15"/>
      <c r="D27" s="67"/>
      <c r="E27" s="15"/>
      <c r="F27" s="67"/>
      <c r="G27" s="15"/>
      <c r="H27" s="15"/>
      <c r="I27" s="15"/>
      <c r="J27" s="15"/>
      <c r="K27" s="15"/>
      <c r="L27" s="15"/>
      <c r="M27" s="15"/>
      <c r="N27" s="15"/>
      <c r="O27" s="15"/>
    </row>
    <row r="28" spans="1:19" x14ac:dyDescent="0.2">
      <c r="A28" s="107" t="s">
        <v>290</v>
      </c>
      <c r="B28" s="107"/>
      <c r="C28" s="107"/>
      <c r="D28" s="107"/>
      <c r="E28" s="107"/>
      <c r="F28" s="107"/>
      <c r="G28" s="107"/>
      <c r="H28" s="108"/>
      <c r="I28" s="108"/>
      <c r="J28" s="108"/>
      <c r="K28" s="108"/>
      <c r="L28" s="108"/>
      <c r="M28" s="108"/>
      <c r="N28" s="108"/>
      <c r="O28" s="108"/>
      <c r="P28" s="108"/>
      <c r="Q28" s="108"/>
      <c r="R28" s="108"/>
    </row>
    <row r="29" spans="1:19" x14ac:dyDescent="0.2">
      <c r="A29" s="108" t="s">
        <v>291</v>
      </c>
      <c r="B29" s="108"/>
      <c r="C29" s="108"/>
      <c r="D29" s="108"/>
      <c r="E29" s="108"/>
      <c r="F29" s="108"/>
      <c r="G29" s="108"/>
      <c r="H29" s="15"/>
      <c r="I29" s="15"/>
      <c r="J29" s="15"/>
      <c r="K29" s="15"/>
      <c r="L29" s="15"/>
      <c r="M29" s="15"/>
      <c r="N29" s="15"/>
      <c r="O29" s="15"/>
    </row>
    <row r="30" spans="1:19" x14ac:dyDescent="0.2">
      <c r="A30" s="107" t="s">
        <v>292</v>
      </c>
      <c r="B30" s="107"/>
      <c r="C30" s="107"/>
      <c r="D30" s="107"/>
      <c r="E30" s="107"/>
      <c r="F30" s="15"/>
      <c r="G30" s="15"/>
      <c r="H30" s="15"/>
      <c r="I30" s="15"/>
      <c r="J30" s="15"/>
      <c r="K30" s="15"/>
      <c r="L30" s="15"/>
      <c r="M30" s="15"/>
      <c r="N30" s="15"/>
      <c r="O30" s="15"/>
    </row>
    <row r="31" spans="1:19" x14ac:dyDescent="0.2">
      <c r="A31" s="107" t="s">
        <v>293</v>
      </c>
      <c r="B31" s="107"/>
      <c r="C31" s="15"/>
      <c r="D31" s="15"/>
      <c r="E31" s="15"/>
      <c r="F31" s="15"/>
      <c r="G31" s="15"/>
      <c r="H31" s="15"/>
      <c r="I31" s="15"/>
      <c r="J31" s="15"/>
      <c r="K31" s="15"/>
      <c r="L31" s="15"/>
      <c r="M31" s="15"/>
      <c r="N31" s="15"/>
      <c r="O31" s="15"/>
    </row>
    <row r="32" spans="1:19" x14ac:dyDescent="0.2">
      <c r="A32" s="15"/>
      <c r="B32" s="15"/>
      <c r="C32" s="15"/>
      <c r="D32" s="15"/>
      <c r="E32" s="15"/>
      <c r="F32" s="15"/>
      <c r="G32" s="15"/>
      <c r="H32" s="15"/>
      <c r="I32" s="15"/>
      <c r="J32" s="15"/>
      <c r="K32" s="15"/>
      <c r="L32" s="15"/>
      <c r="M32" s="15"/>
      <c r="N32" s="15"/>
    </row>
    <row r="33" spans="1:14" ht="13.5" thickBot="1" x14ac:dyDescent="0.25">
      <c r="A33" s="15"/>
      <c r="B33" s="15"/>
      <c r="C33" s="15"/>
      <c r="D33" s="15"/>
      <c r="E33" s="15"/>
      <c r="F33" s="15"/>
      <c r="G33" s="15"/>
      <c r="H33" s="15"/>
      <c r="I33" s="15"/>
      <c r="J33" s="15"/>
      <c r="K33" s="15"/>
      <c r="L33" s="15"/>
      <c r="M33" s="15"/>
      <c r="N33" s="15"/>
    </row>
    <row r="34" spans="1:14" ht="13.5" thickBot="1" x14ac:dyDescent="0.25">
      <c r="B34" s="94"/>
      <c r="C34" s="96" t="s">
        <v>297</v>
      </c>
      <c r="D34" s="99" t="s">
        <v>298</v>
      </c>
      <c r="E34" s="99" t="s">
        <v>299</v>
      </c>
      <c r="F34" s="99" t="s">
        <v>300</v>
      </c>
      <c r="G34" s="99" t="s">
        <v>194</v>
      </c>
      <c r="H34" s="95" t="s">
        <v>68</v>
      </c>
    </row>
    <row r="35" spans="1:14" ht="13.5" thickTop="1" x14ac:dyDescent="0.2">
      <c r="B35" s="92" t="s">
        <v>301</v>
      </c>
      <c r="C35" s="97"/>
      <c r="D35" s="100"/>
      <c r="E35" s="100">
        <v>1900</v>
      </c>
      <c r="F35" s="100"/>
      <c r="G35" s="100">
        <v>520</v>
      </c>
      <c r="H35" s="91">
        <f>SUM(C35:G35)</f>
        <v>2420</v>
      </c>
    </row>
    <row r="36" spans="1:14" x14ac:dyDescent="0.2">
      <c r="B36" s="92" t="s">
        <v>302</v>
      </c>
      <c r="C36" s="97"/>
      <c r="D36" s="100">
        <v>1080</v>
      </c>
      <c r="E36" s="100">
        <v>510</v>
      </c>
      <c r="F36" s="100"/>
      <c r="G36" s="100">
        <v>520</v>
      </c>
      <c r="H36" s="91">
        <f t="shared" ref="H36:H41" si="1">SUM(C36:G36)</f>
        <v>2110</v>
      </c>
    </row>
    <row r="37" spans="1:14" x14ac:dyDescent="0.2">
      <c r="B37" s="92" t="s">
        <v>303</v>
      </c>
      <c r="C37" s="97"/>
      <c r="D37" s="100"/>
      <c r="E37" s="100">
        <v>350</v>
      </c>
      <c r="F37" s="100"/>
      <c r="G37" s="100"/>
      <c r="H37" s="91">
        <f t="shared" si="1"/>
        <v>350</v>
      </c>
    </row>
    <row r="38" spans="1:14" x14ac:dyDescent="0.2">
      <c r="B38" s="92" t="s">
        <v>304</v>
      </c>
      <c r="C38" s="97"/>
      <c r="D38" s="100"/>
      <c r="E38" s="100">
        <v>750</v>
      </c>
      <c r="F38" s="100"/>
      <c r="G38" s="100">
        <v>550</v>
      </c>
      <c r="H38" s="91">
        <f t="shared" si="1"/>
        <v>1300</v>
      </c>
    </row>
    <row r="39" spans="1:14" x14ac:dyDescent="0.2">
      <c r="B39" s="92" t="s">
        <v>305</v>
      </c>
      <c r="C39" s="97"/>
      <c r="D39" s="100"/>
      <c r="E39" s="100">
        <v>540</v>
      </c>
      <c r="F39" s="100"/>
      <c r="G39" s="100"/>
      <c r="H39" s="91">
        <f t="shared" si="1"/>
        <v>540</v>
      </c>
    </row>
    <row r="40" spans="1:14" x14ac:dyDescent="0.2">
      <c r="B40" s="92" t="s">
        <v>306</v>
      </c>
      <c r="C40" s="97">
        <v>360</v>
      </c>
      <c r="D40" s="100">
        <v>250</v>
      </c>
      <c r="E40" s="100">
        <v>1500</v>
      </c>
      <c r="F40" s="100">
        <v>500</v>
      </c>
      <c r="G40" s="100">
        <v>3522</v>
      </c>
      <c r="H40" s="91">
        <f t="shared" si="1"/>
        <v>6132</v>
      </c>
    </row>
    <row r="41" spans="1:14" x14ac:dyDescent="0.2">
      <c r="B41" s="101" t="s">
        <v>307</v>
      </c>
      <c r="C41" s="102"/>
      <c r="D41" s="103">
        <v>300</v>
      </c>
      <c r="E41" s="103">
        <v>830</v>
      </c>
      <c r="F41" s="103"/>
      <c r="G41" s="103">
        <v>750</v>
      </c>
      <c r="H41" s="104">
        <f t="shared" si="1"/>
        <v>1880</v>
      </c>
    </row>
    <row r="42" spans="1:14" ht="13.5" thickBot="1" x14ac:dyDescent="0.25">
      <c r="B42" s="93" t="s">
        <v>308</v>
      </c>
      <c r="C42" s="98">
        <f t="shared" ref="C42:H42" si="2">SUM(C35:C41)</f>
        <v>360</v>
      </c>
      <c r="D42" s="74">
        <f t="shared" si="2"/>
        <v>1630</v>
      </c>
      <c r="E42" s="74">
        <f t="shared" si="2"/>
        <v>6380</v>
      </c>
      <c r="F42" s="74">
        <f t="shared" si="2"/>
        <v>500</v>
      </c>
      <c r="G42" s="74">
        <f t="shared" si="2"/>
        <v>5862</v>
      </c>
      <c r="H42" s="105">
        <f t="shared" si="2"/>
        <v>14732</v>
      </c>
    </row>
  </sheetData>
  <mergeCells count="6">
    <mergeCell ref="A28:R28"/>
    <mergeCell ref="A1:S1"/>
    <mergeCell ref="A31:B31"/>
    <mergeCell ref="A30:E30"/>
    <mergeCell ref="O2:P2"/>
    <mergeCell ref="A29:G29"/>
  </mergeCells>
  <phoneticPr fontId="0" type="noConversion"/>
  <printOptions verticalCentered="1"/>
  <pageMargins left="0.75" right="0.75" top="1" bottom="1" header="0.5" footer="0.5"/>
  <pageSetup scale="39"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R34"/>
  <sheetViews>
    <sheetView workbookViewId="0">
      <pane xSplit="4" ySplit="1" topLeftCell="E2" activePane="bottomRight" state="frozen"/>
      <selection pane="topRight" activeCell="E1" sqref="E1"/>
      <selection pane="bottomLeft" activeCell="A2" sqref="A2"/>
      <selection pane="bottomRight" sqref="A1:IV65536"/>
    </sheetView>
  </sheetViews>
  <sheetFormatPr defaultRowHeight="12.75" x14ac:dyDescent="0.2"/>
  <cols>
    <col min="2" max="2" width="44.7109375" bestFit="1" customWidth="1"/>
    <col min="5" max="5" width="13.7109375" customWidth="1"/>
    <col min="6" max="6" width="18.7109375" bestFit="1" customWidth="1"/>
    <col min="7" max="7" width="34" bestFit="1" customWidth="1"/>
    <col min="8" max="8" width="12.85546875" customWidth="1"/>
    <col min="9" max="9" width="11.140625" customWidth="1"/>
    <col min="11" max="11" width="11.5703125" customWidth="1"/>
    <col min="12" max="12" width="13.7109375" customWidth="1"/>
    <col min="13" max="13" width="12.5703125" customWidth="1"/>
    <col min="14" max="14" width="17.5703125" customWidth="1"/>
  </cols>
  <sheetData>
    <row r="1" spans="1:18" ht="15.75" x14ac:dyDescent="0.25">
      <c r="A1" s="114" t="s">
        <v>196</v>
      </c>
      <c r="B1" s="114"/>
      <c r="C1" s="114"/>
      <c r="D1" s="114"/>
      <c r="E1" s="114"/>
      <c r="F1" s="114"/>
      <c r="G1" s="114"/>
      <c r="H1" s="114"/>
      <c r="I1" s="114"/>
      <c r="J1" s="114"/>
      <c r="K1" s="114"/>
      <c r="L1" s="114"/>
      <c r="M1" s="114"/>
      <c r="N1" s="114"/>
      <c r="O1" s="58"/>
      <c r="P1" s="58"/>
    </row>
    <row r="2" spans="1:18" ht="69.75" customHeight="1" x14ac:dyDescent="0.2">
      <c r="A2" s="60" t="s">
        <v>157</v>
      </c>
      <c r="B2" s="60" t="s">
        <v>158</v>
      </c>
      <c r="C2" s="60" t="s">
        <v>3</v>
      </c>
      <c r="D2" s="60" t="s">
        <v>288</v>
      </c>
      <c r="E2" s="60" t="s">
        <v>289</v>
      </c>
      <c r="F2" s="63" t="s">
        <v>15</v>
      </c>
      <c r="G2" s="60" t="s">
        <v>159</v>
      </c>
      <c r="H2" s="60" t="s">
        <v>160</v>
      </c>
      <c r="I2" s="60" t="s">
        <v>161</v>
      </c>
      <c r="J2" s="60" t="s">
        <v>162</v>
      </c>
      <c r="K2" s="60" t="s">
        <v>163</v>
      </c>
      <c r="L2" s="60" t="s">
        <v>164</v>
      </c>
      <c r="M2" s="60" t="s">
        <v>165</v>
      </c>
      <c r="N2" s="115" t="s">
        <v>182</v>
      </c>
      <c r="O2" s="115"/>
      <c r="P2" s="5" t="s">
        <v>106</v>
      </c>
      <c r="Q2" s="61" t="s">
        <v>286</v>
      </c>
      <c r="R2" s="61" t="s">
        <v>13</v>
      </c>
    </row>
    <row r="3" spans="1:18" x14ac:dyDescent="0.2">
      <c r="A3" s="15" t="s">
        <v>166</v>
      </c>
      <c r="B3" s="15" t="s">
        <v>167</v>
      </c>
      <c r="C3" s="15">
        <v>1000</v>
      </c>
      <c r="D3" s="15">
        <v>1000</v>
      </c>
      <c r="E3" s="65"/>
      <c r="F3" s="15">
        <f>D3*E3</f>
        <v>0</v>
      </c>
      <c r="G3" s="15" t="s">
        <v>59</v>
      </c>
      <c r="H3" s="15" t="s">
        <v>61</v>
      </c>
      <c r="I3" s="59">
        <v>36403</v>
      </c>
      <c r="J3" s="15" t="s">
        <v>168</v>
      </c>
      <c r="K3" s="59">
        <v>36696</v>
      </c>
      <c r="L3" s="15" t="s">
        <v>169</v>
      </c>
      <c r="M3" s="59" t="s">
        <v>177</v>
      </c>
      <c r="N3" s="15" t="s">
        <v>170</v>
      </c>
      <c r="O3" s="15">
        <v>2004</v>
      </c>
      <c r="P3" t="s">
        <v>118</v>
      </c>
      <c r="Q3" t="s">
        <v>110</v>
      </c>
      <c r="R3" s="15" t="s">
        <v>32</v>
      </c>
    </row>
    <row r="4" spans="1:18" x14ac:dyDescent="0.2">
      <c r="A4" s="15" t="s">
        <v>171</v>
      </c>
      <c r="B4" s="15" t="s">
        <v>172</v>
      </c>
      <c r="C4" s="15">
        <v>1080</v>
      </c>
      <c r="D4" s="15">
        <v>1080</v>
      </c>
      <c r="E4" s="65"/>
      <c r="F4" s="15">
        <f t="shared" ref="F4:F27" si="0">D4*E4</f>
        <v>0</v>
      </c>
      <c r="G4" s="15" t="s">
        <v>173</v>
      </c>
      <c r="H4" s="15" t="s">
        <v>174</v>
      </c>
      <c r="I4" s="59">
        <v>35682</v>
      </c>
      <c r="J4" s="15" t="s">
        <v>175</v>
      </c>
      <c r="K4" s="59">
        <v>36035</v>
      </c>
      <c r="L4" s="15" t="s">
        <v>176</v>
      </c>
      <c r="M4" s="59">
        <v>36692</v>
      </c>
      <c r="N4" s="15" t="s">
        <v>170</v>
      </c>
      <c r="O4" s="15">
        <v>2003</v>
      </c>
      <c r="Q4" t="s">
        <v>111</v>
      </c>
      <c r="R4" s="15" t="s">
        <v>54</v>
      </c>
    </row>
    <row r="5" spans="1:18" x14ac:dyDescent="0.2">
      <c r="A5" s="15" t="s">
        <v>178</v>
      </c>
      <c r="B5" s="15" t="s">
        <v>101</v>
      </c>
      <c r="C5" s="15" t="s">
        <v>181</v>
      </c>
      <c r="D5" s="15">
        <v>350</v>
      </c>
      <c r="E5" s="65"/>
      <c r="F5" s="15">
        <f t="shared" si="0"/>
        <v>0</v>
      </c>
      <c r="G5" s="15" t="s">
        <v>183</v>
      </c>
      <c r="H5" s="15" t="s">
        <v>179</v>
      </c>
      <c r="I5" s="59">
        <v>35783</v>
      </c>
      <c r="J5" s="15" t="s">
        <v>180</v>
      </c>
      <c r="K5" s="15" t="s">
        <v>184</v>
      </c>
      <c r="L5" s="15" t="s">
        <v>185</v>
      </c>
      <c r="M5" s="15" t="s">
        <v>204</v>
      </c>
      <c r="N5" s="15" t="s">
        <v>170</v>
      </c>
      <c r="O5" s="15">
        <v>2004</v>
      </c>
      <c r="P5" t="s">
        <v>115</v>
      </c>
      <c r="Q5" t="s">
        <v>114</v>
      </c>
      <c r="R5" s="15" t="s">
        <v>50</v>
      </c>
    </row>
    <row r="6" spans="1:18" x14ac:dyDescent="0.2">
      <c r="A6" s="15" t="s">
        <v>186</v>
      </c>
      <c r="B6" s="15" t="s">
        <v>287</v>
      </c>
      <c r="C6" s="15">
        <v>750</v>
      </c>
      <c r="D6" s="15">
        <v>750</v>
      </c>
      <c r="E6" s="65"/>
      <c r="F6" s="15">
        <f t="shared" si="0"/>
        <v>0</v>
      </c>
      <c r="G6" s="15" t="s">
        <v>187</v>
      </c>
      <c r="H6" s="15" t="s">
        <v>192</v>
      </c>
      <c r="I6" s="59">
        <v>36395</v>
      </c>
      <c r="J6" s="15" t="s">
        <v>203</v>
      </c>
      <c r="K6" s="59">
        <v>36605</v>
      </c>
      <c r="L6" s="59">
        <v>36748</v>
      </c>
      <c r="M6" s="15" t="s">
        <v>204</v>
      </c>
      <c r="N6" s="15" t="s">
        <v>188</v>
      </c>
      <c r="O6" s="15">
        <v>2004</v>
      </c>
      <c r="P6" t="s">
        <v>120</v>
      </c>
      <c r="Q6" t="s">
        <v>116</v>
      </c>
      <c r="R6" s="15" t="s">
        <v>50</v>
      </c>
    </row>
    <row r="7" spans="1:18" x14ac:dyDescent="0.2">
      <c r="A7" s="15" t="s">
        <v>189</v>
      </c>
      <c r="B7" s="15" t="s">
        <v>64</v>
      </c>
      <c r="C7" s="15">
        <v>580</v>
      </c>
      <c r="D7" s="15">
        <v>580</v>
      </c>
      <c r="E7" s="65"/>
      <c r="F7" s="15">
        <f t="shared" si="0"/>
        <v>0</v>
      </c>
      <c r="G7" s="15" t="s">
        <v>190</v>
      </c>
      <c r="H7" s="15" t="s">
        <v>191</v>
      </c>
      <c r="I7" s="15" t="s">
        <v>193</v>
      </c>
      <c r="J7" s="15" t="s">
        <v>194</v>
      </c>
      <c r="K7" s="59">
        <v>37067</v>
      </c>
      <c r="L7" s="59">
        <v>37118</v>
      </c>
      <c r="M7" s="15" t="s">
        <v>195</v>
      </c>
      <c r="N7" s="15"/>
      <c r="O7" s="15">
        <v>2004</v>
      </c>
      <c r="P7" t="s">
        <v>122</v>
      </c>
      <c r="Q7" t="s">
        <v>121</v>
      </c>
      <c r="R7" s="15" t="s">
        <v>28</v>
      </c>
    </row>
    <row r="8" spans="1:18" x14ac:dyDescent="0.2">
      <c r="A8" s="15" t="s">
        <v>197</v>
      </c>
      <c r="B8" s="15" t="s">
        <v>198</v>
      </c>
      <c r="C8" s="15">
        <v>360</v>
      </c>
      <c r="D8" s="15">
        <v>360</v>
      </c>
      <c r="E8" s="65"/>
      <c r="F8" s="15">
        <f t="shared" si="0"/>
        <v>0</v>
      </c>
      <c r="G8" s="15" t="s">
        <v>199</v>
      </c>
      <c r="H8" s="15" t="s">
        <v>200</v>
      </c>
      <c r="I8" s="59">
        <v>36431</v>
      </c>
      <c r="J8" s="15" t="s">
        <v>202</v>
      </c>
      <c r="K8" s="59">
        <v>36678</v>
      </c>
      <c r="L8" s="15" t="s">
        <v>201</v>
      </c>
      <c r="M8" s="59">
        <v>37133</v>
      </c>
      <c r="N8" s="15" t="s">
        <v>216</v>
      </c>
      <c r="O8" s="15">
        <v>2002</v>
      </c>
      <c r="P8" s="55" t="s">
        <v>124</v>
      </c>
      <c r="Q8" s="55" t="s">
        <v>123</v>
      </c>
      <c r="R8" s="15" t="s">
        <v>32</v>
      </c>
    </row>
    <row r="9" spans="1:18" x14ac:dyDescent="0.2">
      <c r="A9" s="15" t="s">
        <v>205</v>
      </c>
      <c r="B9" s="15" t="s">
        <v>206</v>
      </c>
      <c r="C9" s="15">
        <v>800</v>
      </c>
      <c r="D9" s="15">
        <v>800</v>
      </c>
      <c r="E9" s="65"/>
      <c r="F9" s="15">
        <f t="shared" si="0"/>
        <v>0</v>
      </c>
      <c r="G9" s="15" t="s">
        <v>207</v>
      </c>
      <c r="H9" s="15" t="s">
        <v>227</v>
      </c>
      <c r="I9" s="59">
        <v>36271</v>
      </c>
      <c r="J9" s="15" t="s">
        <v>208</v>
      </c>
      <c r="K9" s="59">
        <v>36579</v>
      </c>
      <c r="L9" s="15" t="s">
        <v>209</v>
      </c>
      <c r="M9" s="59">
        <v>36908</v>
      </c>
      <c r="N9" s="15" t="s">
        <v>210</v>
      </c>
      <c r="O9" s="15">
        <v>2004</v>
      </c>
      <c r="Q9" t="s">
        <v>127</v>
      </c>
      <c r="R9" s="15" t="s">
        <v>24</v>
      </c>
    </row>
    <row r="10" spans="1:18" x14ac:dyDescent="0.2">
      <c r="A10" s="15" t="s">
        <v>211</v>
      </c>
      <c r="B10" s="15" t="s">
        <v>212</v>
      </c>
      <c r="C10" s="15">
        <v>500</v>
      </c>
      <c r="D10" s="15">
        <v>500</v>
      </c>
      <c r="E10" s="65"/>
      <c r="F10" s="15">
        <f t="shared" si="0"/>
        <v>0</v>
      </c>
      <c r="G10" s="15" t="s">
        <v>90</v>
      </c>
      <c r="H10" s="15" t="s">
        <v>61</v>
      </c>
      <c r="I10" s="59">
        <v>36483</v>
      </c>
      <c r="J10" s="15" t="s">
        <v>213</v>
      </c>
      <c r="K10" s="59">
        <v>36756</v>
      </c>
      <c r="L10" s="15" t="s">
        <v>214</v>
      </c>
      <c r="M10" s="15" t="s">
        <v>215</v>
      </c>
      <c r="N10" s="15" t="s">
        <v>170</v>
      </c>
      <c r="O10" s="15">
        <v>2004</v>
      </c>
      <c r="Q10" t="s">
        <v>128</v>
      </c>
      <c r="R10" s="15"/>
    </row>
    <row r="11" spans="1:18" x14ac:dyDescent="0.2">
      <c r="A11" s="15" t="s">
        <v>217</v>
      </c>
      <c r="B11" s="15" t="s">
        <v>218</v>
      </c>
      <c r="C11" s="15">
        <v>1100</v>
      </c>
      <c r="D11" s="15">
        <v>1100</v>
      </c>
      <c r="E11" s="65"/>
      <c r="F11" s="15">
        <f t="shared" si="0"/>
        <v>0</v>
      </c>
      <c r="G11" s="15" t="s">
        <v>219</v>
      </c>
      <c r="H11" s="15" t="s">
        <v>226</v>
      </c>
      <c r="I11" s="59">
        <v>36151</v>
      </c>
      <c r="J11" s="15" t="s">
        <v>220</v>
      </c>
      <c r="K11" s="59">
        <v>36493</v>
      </c>
      <c r="L11" s="15" t="s">
        <v>221</v>
      </c>
      <c r="M11" s="15" t="s">
        <v>222</v>
      </c>
      <c r="N11" s="15" t="s">
        <v>188</v>
      </c>
      <c r="O11" s="15">
        <v>2004</v>
      </c>
      <c r="P11" t="s">
        <v>130</v>
      </c>
      <c r="Q11" t="s">
        <v>129</v>
      </c>
      <c r="R11" s="15" t="s">
        <v>24</v>
      </c>
    </row>
    <row r="12" spans="1:18" x14ac:dyDescent="0.2">
      <c r="A12" s="15" t="s">
        <v>223</v>
      </c>
      <c r="B12" s="15" t="s">
        <v>224</v>
      </c>
      <c r="C12" s="15">
        <v>250</v>
      </c>
      <c r="D12" s="15">
        <v>250</v>
      </c>
      <c r="E12" s="65"/>
      <c r="F12" s="15">
        <f t="shared" si="0"/>
        <v>0</v>
      </c>
      <c r="G12" s="15" t="s">
        <v>97</v>
      </c>
      <c r="H12" s="15" t="s">
        <v>225</v>
      </c>
      <c r="I12" s="59">
        <v>36482</v>
      </c>
      <c r="J12" s="15" t="s">
        <v>228</v>
      </c>
      <c r="K12" s="59">
        <v>36735</v>
      </c>
      <c r="L12" s="15" t="s">
        <v>229</v>
      </c>
      <c r="M12" s="59">
        <v>37141</v>
      </c>
      <c r="N12" s="15"/>
      <c r="O12" s="15">
        <v>2003</v>
      </c>
      <c r="Q12" s="56" t="s">
        <v>131</v>
      </c>
      <c r="R12" s="15" t="s">
        <v>32</v>
      </c>
    </row>
    <row r="13" spans="1:18" x14ac:dyDescent="0.2">
      <c r="A13" s="15" t="s">
        <v>230</v>
      </c>
      <c r="B13" s="15" t="s">
        <v>231</v>
      </c>
      <c r="C13" s="15">
        <v>520</v>
      </c>
      <c r="D13" s="15">
        <v>520</v>
      </c>
      <c r="E13" s="65"/>
      <c r="F13" s="15">
        <f t="shared" si="0"/>
        <v>0</v>
      </c>
      <c r="G13" s="15" t="s">
        <v>232</v>
      </c>
      <c r="H13" s="15" t="s">
        <v>233</v>
      </c>
      <c r="I13" s="59">
        <v>36255</v>
      </c>
      <c r="J13" s="15" t="s">
        <v>194</v>
      </c>
      <c r="K13" s="15" t="s">
        <v>234</v>
      </c>
      <c r="L13" s="15" t="s">
        <v>235</v>
      </c>
      <c r="M13" s="15" t="s">
        <v>194</v>
      </c>
      <c r="N13" s="15" t="s">
        <v>194</v>
      </c>
      <c r="O13" s="15" t="s">
        <v>194</v>
      </c>
      <c r="R13" s="15" t="s">
        <v>32</v>
      </c>
    </row>
    <row r="14" spans="1:18" x14ac:dyDescent="0.2">
      <c r="A14" s="15" t="s">
        <v>236</v>
      </c>
      <c r="B14" s="15" t="s">
        <v>237</v>
      </c>
      <c r="C14" s="15">
        <v>827</v>
      </c>
      <c r="D14" s="15">
        <v>827</v>
      </c>
      <c r="E14" s="65"/>
      <c r="F14" s="15">
        <f t="shared" si="0"/>
        <v>0</v>
      </c>
      <c r="G14" s="15" t="s">
        <v>238</v>
      </c>
      <c r="H14" s="15" t="s">
        <v>226</v>
      </c>
      <c r="I14" s="59">
        <v>36133</v>
      </c>
      <c r="J14" s="15" t="s">
        <v>194</v>
      </c>
      <c r="K14" s="59" t="s">
        <v>239</v>
      </c>
      <c r="L14" s="15" t="s">
        <v>240</v>
      </c>
      <c r="M14" s="15" t="s">
        <v>194</v>
      </c>
      <c r="N14" s="15" t="s">
        <v>194</v>
      </c>
      <c r="O14" s="15" t="s">
        <v>194</v>
      </c>
      <c r="R14" s="15" t="s">
        <v>32</v>
      </c>
    </row>
    <row r="15" spans="1:18" x14ac:dyDescent="0.2">
      <c r="A15" s="15" t="s">
        <v>241</v>
      </c>
      <c r="B15" s="15" t="s">
        <v>242</v>
      </c>
      <c r="C15" s="15">
        <v>540</v>
      </c>
      <c r="D15" s="15">
        <v>540</v>
      </c>
      <c r="E15" s="65"/>
      <c r="F15" s="15">
        <f t="shared" si="0"/>
        <v>0</v>
      </c>
      <c r="G15" s="15" t="s">
        <v>243</v>
      </c>
      <c r="H15" s="15" t="s">
        <v>244</v>
      </c>
      <c r="I15" s="15" t="s">
        <v>245</v>
      </c>
      <c r="J15" s="15" t="s">
        <v>194</v>
      </c>
      <c r="K15" s="59">
        <v>37130</v>
      </c>
      <c r="L15" s="15" t="s">
        <v>194</v>
      </c>
      <c r="M15" s="15" t="s">
        <v>194</v>
      </c>
      <c r="N15" s="15" t="s">
        <v>194</v>
      </c>
      <c r="O15" s="15">
        <v>2004</v>
      </c>
      <c r="P15" t="s">
        <v>133</v>
      </c>
      <c r="Q15" t="s">
        <v>132</v>
      </c>
      <c r="R15" s="15" t="s">
        <v>81</v>
      </c>
    </row>
    <row r="16" spans="1:18" x14ac:dyDescent="0.2">
      <c r="A16" s="15"/>
      <c r="B16" s="15"/>
      <c r="C16" s="15"/>
      <c r="D16" s="15"/>
      <c r="E16" s="64"/>
      <c r="F16" s="15"/>
      <c r="G16" s="15"/>
      <c r="H16" s="15"/>
      <c r="I16" s="15"/>
      <c r="J16" s="15"/>
      <c r="K16" s="15"/>
      <c r="L16" s="15"/>
      <c r="M16" s="15"/>
      <c r="N16" s="15"/>
      <c r="O16" s="15"/>
      <c r="R16" s="15"/>
    </row>
    <row r="17" spans="1:18" x14ac:dyDescent="0.2">
      <c r="A17" s="15" t="s">
        <v>246</v>
      </c>
      <c r="B17" s="15" t="s">
        <v>247</v>
      </c>
      <c r="C17" s="15">
        <v>550</v>
      </c>
      <c r="D17" s="15">
        <v>550</v>
      </c>
      <c r="E17" s="65"/>
      <c r="F17" s="15">
        <f t="shared" si="0"/>
        <v>0</v>
      </c>
      <c r="G17" s="15" t="s">
        <v>134</v>
      </c>
      <c r="H17" s="15" t="s">
        <v>192</v>
      </c>
      <c r="I17" s="59">
        <v>36427</v>
      </c>
      <c r="J17" s="15" t="s">
        <v>194</v>
      </c>
      <c r="K17" s="15" t="s">
        <v>248</v>
      </c>
      <c r="L17" s="15" t="s">
        <v>194</v>
      </c>
      <c r="M17" s="15" t="s">
        <v>194</v>
      </c>
      <c r="N17" s="15" t="s">
        <v>194</v>
      </c>
      <c r="O17" s="15" t="s">
        <v>194</v>
      </c>
      <c r="R17" s="15"/>
    </row>
    <row r="18" spans="1:18" x14ac:dyDescent="0.2">
      <c r="A18" s="15" t="s">
        <v>249</v>
      </c>
      <c r="B18" s="15" t="s">
        <v>250</v>
      </c>
      <c r="C18" s="15">
        <v>520</v>
      </c>
      <c r="D18" s="15">
        <v>520</v>
      </c>
      <c r="E18" s="65"/>
      <c r="F18" s="15">
        <f t="shared" si="0"/>
        <v>0</v>
      </c>
      <c r="G18" s="15" t="s">
        <v>250</v>
      </c>
      <c r="H18" s="15" t="s">
        <v>251</v>
      </c>
      <c r="I18" s="59">
        <v>36360</v>
      </c>
      <c r="J18" s="15" t="s">
        <v>194</v>
      </c>
      <c r="K18" s="15" t="s">
        <v>248</v>
      </c>
      <c r="L18" s="15" t="s">
        <v>194</v>
      </c>
      <c r="M18" s="15" t="s">
        <v>194</v>
      </c>
      <c r="N18" s="15" t="s">
        <v>194</v>
      </c>
      <c r="O18" s="15" t="s">
        <v>194</v>
      </c>
      <c r="Q18" s="55" t="s">
        <v>137</v>
      </c>
      <c r="R18" s="15" t="s">
        <v>24</v>
      </c>
    </row>
    <row r="19" spans="1:18" x14ac:dyDescent="0.2">
      <c r="A19" s="15"/>
      <c r="B19" s="15"/>
      <c r="C19" s="15"/>
      <c r="D19" s="15"/>
      <c r="E19" s="64"/>
      <c r="F19" s="15"/>
      <c r="G19" s="15"/>
      <c r="H19" s="15"/>
      <c r="I19" s="59"/>
      <c r="J19" s="15"/>
      <c r="K19" s="15"/>
      <c r="L19" s="15"/>
      <c r="M19" s="15"/>
      <c r="N19" s="15"/>
      <c r="O19" s="15"/>
      <c r="R19" s="15"/>
    </row>
    <row r="20" spans="1:18" x14ac:dyDescent="0.2">
      <c r="A20" s="15" t="s">
        <v>252</v>
      </c>
      <c r="B20" s="15" t="s">
        <v>253</v>
      </c>
      <c r="C20" s="15">
        <v>510</v>
      </c>
      <c r="D20" s="15">
        <v>510</v>
      </c>
      <c r="E20" s="65"/>
      <c r="F20" s="15">
        <f t="shared" si="0"/>
        <v>0</v>
      </c>
      <c r="G20" s="15" t="s">
        <v>93</v>
      </c>
      <c r="H20" s="15" t="s">
        <v>254</v>
      </c>
      <c r="I20" s="15" t="s">
        <v>255</v>
      </c>
      <c r="J20" s="15" t="s">
        <v>194</v>
      </c>
      <c r="K20" s="15" t="s">
        <v>256</v>
      </c>
      <c r="L20" s="15" t="s">
        <v>194</v>
      </c>
      <c r="M20" s="15" t="s">
        <v>194</v>
      </c>
      <c r="N20" s="15" t="s">
        <v>170</v>
      </c>
      <c r="O20" s="15">
        <v>2004</v>
      </c>
      <c r="R20" s="15" t="s">
        <v>77</v>
      </c>
    </row>
    <row r="21" spans="1:18" x14ac:dyDescent="0.2">
      <c r="A21" s="15" t="s">
        <v>257</v>
      </c>
      <c r="B21" s="15" t="s">
        <v>258</v>
      </c>
      <c r="C21" s="15">
        <v>750</v>
      </c>
      <c r="D21" s="15">
        <v>750</v>
      </c>
      <c r="E21" s="65"/>
      <c r="F21" s="15">
        <f t="shared" si="0"/>
        <v>0</v>
      </c>
      <c r="G21" s="15" t="s">
        <v>259</v>
      </c>
      <c r="H21" s="15" t="s">
        <v>260</v>
      </c>
      <c r="I21" s="59">
        <v>36755</v>
      </c>
      <c r="J21" s="15" t="s">
        <v>194</v>
      </c>
      <c r="K21" s="15" t="s">
        <v>194</v>
      </c>
      <c r="L21" s="15" t="s">
        <v>194</v>
      </c>
      <c r="M21" s="15" t="s">
        <v>194</v>
      </c>
      <c r="N21" s="15" t="s">
        <v>194</v>
      </c>
      <c r="O21" s="15" t="s">
        <v>194</v>
      </c>
      <c r="Q21" t="s">
        <v>156</v>
      </c>
      <c r="R21" s="15" t="s">
        <v>28</v>
      </c>
    </row>
    <row r="22" spans="1:18" s="62" customFormat="1" x14ac:dyDescent="0.2">
      <c r="A22" s="15" t="s">
        <v>261</v>
      </c>
      <c r="B22" s="15" t="s">
        <v>75</v>
      </c>
      <c r="C22" s="15">
        <v>520</v>
      </c>
      <c r="D22" s="15">
        <v>520</v>
      </c>
      <c r="E22" s="65"/>
      <c r="F22" s="15">
        <f t="shared" si="0"/>
        <v>0</v>
      </c>
      <c r="G22" s="15" t="s">
        <v>262</v>
      </c>
      <c r="H22" s="15" t="s">
        <v>263</v>
      </c>
      <c r="I22" s="15" t="s">
        <v>264</v>
      </c>
      <c r="J22" s="15" t="s">
        <v>194</v>
      </c>
      <c r="K22" s="15" t="s">
        <v>256</v>
      </c>
      <c r="L22" s="15" t="s">
        <v>194</v>
      </c>
      <c r="M22" s="15" t="s">
        <v>194</v>
      </c>
      <c r="N22" s="15" t="s">
        <v>194</v>
      </c>
      <c r="O22" s="15" t="s">
        <v>194</v>
      </c>
      <c r="P22" s="62" t="s">
        <v>139</v>
      </c>
      <c r="Q22" s="62" t="s">
        <v>138</v>
      </c>
      <c r="R22" s="15" t="s">
        <v>77</v>
      </c>
    </row>
    <row r="23" spans="1:18" x14ac:dyDescent="0.2">
      <c r="A23" s="15" t="s">
        <v>265</v>
      </c>
      <c r="B23" s="15" t="s">
        <v>266</v>
      </c>
      <c r="C23" s="15">
        <v>300</v>
      </c>
      <c r="D23" s="15">
        <v>300</v>
      </c>
      <c r="E23" s="65"/>
      <c r="F23" s="15">
        <f t="shared" si="0"/>
        <v>0</v>
      </c>
      <c r="G23" s="15" t="s">
        <v>267</v>
      </c>
      <c r="H23" s="15" t="s">
        <v>268</v>
      </c>
      <c r="I23" s="15" t="s">
        <v>269</v>
      </c>
      <c r="J23" s="15" t="s">
        <v>194</v>
      </c>
      <c r="K23" s="15" t="s">
        <v>256</v>
      </c>
      <c r="L23" s="15" t="s">
        <v>194</v>
      </c>
      <c r="M23" s="15" t="s">
        <v>194</v>
      </c>
      <c r="N23" s="15" t="s">
        <v>170</v>
      </c>
      <c r="O23" s="15">
        <v>2003</v>
      </c>
      <c r="P23" s="56" t="s">
        <v>141</v>
      </c>
      <c r="Q23" s="56" t="s">
        <v>140</v>
      </c>
      <c r="R23" s="15" t="s">
        <v>28</v>
      </c>
    </row>
    <row r="24" spans="1:18" x14ac:dyDescent="0.2">
      <c r="A24" s="15" t="s">
        <v>270</v>
      </c>
      <c r="B24" s="15" t="s">
        <v>271</v>
      </c>
      <c r="C24" s="15">
        <v>1075</v>
      </c>
      <c r="D24" s="15">
        <v>1075</v>
      </c>
      <c r="E24" s="65"/>
      <c r="F24" s="15">
        <f t="shared" si="0"/>
        <v>0</v>
      </c>
      <c r="G24" s="15" t="s">
        <v>272</v>
      </c>
      <c r="H24" s="15" t="s">
        <v>273</v>
      </c>
      <c r="I24" s="15" t="s">
        <v>274</v>
      </c>
      <c r="J24" s="15" t="s">
        <v>194</v>
      </c>
      <c r="K24" s="15" t="s">
        <v>275</v>
      </c>
      <c r="L24" s="15" t="s">
        <v>194</v>
      </c>
      <c r="M24" s="15" t="s">
        <v>194</v>
      </c>
      <c r="N24" s="15" t="s">
        <v>194</v>
      </c>
      <c r="O24" s="15" t="s">
        <v>194</v>
      </c>
      <c r="R24" s="15" t="s">
        <v>32</v>
      </c>
    </row>
    <row r="25" spans="1:18" x14ac:dyDescent="0.2">
      <c r="A25" s="15" t="s">
        <v>276</v>
      </c>
      <c r="B25" s="15" t="s">
        <v>143</v>
      </c>
      <c r="C25" s="15" t="s">
        <v>277</v>
      </c>
      <c r="D25" s="15">
        <v>500</v>
      </c>
      <c r="E25" s="65"/>
      <c r="F25" s="15">
        <f t="shared" si="0"/>
        <v>0</v>
      </c>
      <c r="G25" s="15" t="s">
        <v>278</v>
      </c>
      <c r="H25" s="15" t="s">
        <v>279</v>
      </c>
      <c r="I25" s="15" t="s">
        <v>280</v>
      </c>
      <c r="J25" s="15" t="s">
        <v>194</v>
      </c>
      <c r="K25" s="15" t="s">
        <v>256</v>
      </c>
      <c r="L25" s="15" t="s">
        <v>194</v>
      </c>
      <c r="M25" s="15" t="s">
        <v>194</v>
      </c>
      <c r="N25" s="15"/>
      <c r="O25" s="15">
        <v>2005</v>
      </c>
      <c r="P25" t="s">
        <v>146</v>
      </c>
      <c r="R25" s="15" t="s">
        <v>32</v>
      </c>
    </row>
    <row r="26" spans="1:18" x14ac:dyDescent="0.2">
      <c r="A26" s="15" t="s">
        <v>281</v>
      </c>
      <c r="B26" s="15" t="s">
        <v>147</v>
      </c>
      <c r="C26" s="15">
        <v>250</v>
      </c>
      <c r="D26" s="15">
        <v>250</v>
      </c>
      <c r="E26" s="65"/>
      <c r="F26" s="15">
        <f t="shared" si="0"/>
        <v>0</v>
      </c>
      <c r="G26" s="15" t="s">
        <v>97</v>
      </c>
      <c r="H26" s="15" t="s">
        <v>153</v>
      </c>
      <c r="I26" s="15" t="s">
        <v>282</v>
      </c>
      <c r="J26" s="15" t="s">
        <v>256</v>
      </c>
      <c r="K26" s="15" t="s">
        <v>275</v>
      </c>
      <c r="L26" s="15" t="s">
        <v>194</v>
      </c>
      <c r="M26" s="15" t="s">
        <v>194</v>
      </c>
      <c r="N26" s="15"/>
      <c r="O26" s="15">
        <v>2004</v>
      </c>
      <c r="P26" t="s">
        <v>149</v>
      </c>
      <c r="Q26" t="s">
        <v>150</v>
      </c>
      <c r="R26" s="15" t="s">
        <v>28</v>
      </c>
    </row>
    <row r="27" spans="1:18" ht="13.5" thickBot="1" x14ac:dyDescent="0.25">
      <c r="A27" s="15" t="s">
        <v>283</v>
      </c>
      <c r="B27" s="15" t="s">
        <v>152</v>
      </c>
      <c r="C27" s="66">
        <v>1100</v>
      </c>
      <c r="D27" s="35">
        <v>1100</v>
      </c>
      <c r="E27" s="65"/>
      <c r="F27" s="35">
        <f t="shared" si="0"/>
        <v>0</v>
      </c>
      <c r="G27" s="15" t="s">
        <v>284</v>
      </c>
      <c r="H27" s="15" t="s">
        <v>148</v>
      </c>
      <c r="I27" s="15" t="s">
        <v>285</v>
      </c>
      <c r="J27" s="15" t="s">
        <v>194</v>
      </c>
      <c r="K27" s="15" t="s">
        <v>194</v>
      </c>
      <c r="L27" s="15" t="s">
        <v>194</v>
      </c>
      <c r="M27" s="15" t="s">
        <v>194</v>
      </c>
      <c r="N27" s="15" t="s">
        <v>194</v>
      </c>
      <c r="O27" s="15" t="s">
        <v>194</v>
      </c>
      <c r="P27" t="s">
        <v>155</v>
      </c>
      <c r="Q27" t="s">
        <v>154</v>
      </c>
      <c r="R27" s="15"/>
    </row>
    <row r="28" spans="1:18" ht="13.5" thickTop="1" x14ac:dyDescent="0.2">
      <c r="A28" s="15"/>
      <c r="B28" s="15"/>
      <c r="C28" s="15"/>
      <c r="D28" s="67">
        <f>SUM(D3:D27)</f>
        <v>14732</v>
      </c>
      <c r="E28" s="15"/>
      <c r="F28" s="67">
        <f>SUM(E3:E27)</f>
        <v>0</v>
      </c>
      <c r="G28" s="15"/>
      <c r="H28" s="15"/>
      <c r="I28" s="15"/>
      <c r="J28" s="15"/>
      <c r="K28" s="15"/>
      <c r="L28" s="15"/>
      <c r="M28" s="15"/>
      <c r="N28" s="15"/>
      <c r="O28" s="15"/>
    </row>
    <row r="29" spans="1:18" x14ac:dyDescent="0.2">
      <c r="A29" s="15"/>
      <c r="B29" s="15"/>
      <c r="C29" s="15"/>
      <c r="D29" s="15"/>
      <c r="E29" s="15"/>
      <c r="F29" s="15"/>
      <c r="G29" s="15"/>
      <c r="H29" s="15"/>
      <c r="I29" s="15"/>
      <c r="J29" s="15"/>
      <c r="K29" s="15"/>
      <c r="L29" s="15"/>
      <c r="M29" s="15"/>
      <c r="N29" s="15"/>
      <c r="O29" s="15"/>
    </row>
    <row r="30" spans="1:18" x14ac:dyDescent="0.2">
      <c r="A30" s="15"/>
      <c r="B30" s="15"/>
      <c r="C30" s="15"/>
      <c r="D30" s="15"/>
      <c r="E30" s="15"/>
      <c r="F30" s="15"/>
      <c r="G30" s="15"/>
      <c r="H30" s="15"/>
      <c r="I30" s="15"/>
      <c r="J30" s="15"/>
      <c r="K30" s="15"/>
      <c r="L30" s="15"/>
      <c r="M30" s="15"/>
      <c r="N30" s="15"/>
      <c r="O30" s="15"/>
    </row>
    <row r="31" spans="1:18" x14ac:dyDescent="0.2">
      <c r="A31" s="15"/>
      <c r="B31" s="15"/>
      <c r="C31" s="15"/>
      <c r="D31" s="15"/>
      <c r="E31" s="15"/>
      <c r="F31" s="15"/>
      <c r="G31" s="15"/>
      <c r="H31" s="15"/>
      <c r="I31" s="15"/>
      <c r="J31" s="15"/>
      <c r="K31" s="15"/>
      <c r="L31" s="15"/>
      <c r="M31" s="15"/>
      <c r="N31" s="15"/>
      <c r="O31" s="15"/>
    </row>
    <row r="32" spans="1:18" x14ac:dyDescent="0.2">
      <c r="A32" s="15"/>
      <c r="B32" s="15"/>
      <c r="C32" s="15"/>
      <c r="D32" s="15"/>
      <c r="E32" s="15"/>
      <c r="F32" s="15"/>
      <c r="G32" s="15"/>
      <c r="H32" s="15"/>
      <c r="I32" s="15"/>
      <c r="J32" s="15"/>
      <c r="K32" s="15"/>
      <c r="L32" s="15"/>
      <c r="M32" s="15"/>
      <c r="N32" s="15"/>
      <c r="O32" s="15"/>
    </row>
    <row r="33" spans="1:15" x14ac:dyDescent="0.2">
      <c r="A33" s="15"/>
      <c r="B33" s="15"/>
      <c r="C33" s="15"/>
      <c r="D33" s="15"/>
      <c r="E33" s="15"/>
      <c r="F33" s="15"/>
      <c r="G33" s="15"/>
      <c r="H33" s="15"/>
      <c r="I33" s="15"/>
      <c r="J33" s="15"/>
      <c r="K33" s="15"/>
      <c r="L33" s="15"/>
      <c r="M33" s="15"/>
      <c r="N33" s="15"/>
      <c r="O33" s="15"/>
    </row>
    <row r="34" spans="1:15" x14ac:dyDescent="0.2">
      <c r="A34" s="15"/>
      <c r="B34" s="15"/>
      <c r="C34" s="15"/>
      <c r="D34" s="15"/>
      <c r="E34" s="15"/>
      <c r="F34" s="15"/>
      <c r="G34" s="15"/>
      <c r="H34" s="15"/>
      <c r="I34" s="15"/>
      <c r="J34" s="15"/>
      <c r="K34" s="15"/>
      <c r="L34" s="15"/>
      <c r="M34" s="15"/>
      <c r="N34" s="15"/>
      <c r="O34" s="15"/>
    </row>
  </sheetData>
  <mergeCells count="2">
    <mergeCell ref="A1:N1"/>
    <mergeCell ref="N2:O2"/>
  </mergeCells>
  <phoneticPr fontId="0" type="noConversion"/>
  <pageMargins left="0.75" right="0.75" top="1" bottom="1" header="0.5" footer="0.5"/>
  <pageSetup scale="37"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R48"/>
  <sheetViews>
    <sheetView workbookViewId="0">
      <selection activeCell="A2" sqref="A2:P42"/>
    </sheetView>
  </sheetViews>
  <sheetFormatPr defaultRowHeight="12.75" x14ac:dyDescent="0.2"/>
  <cols>
    <col min="1" max="1" width="22.7109375" bestFit="1" customWidth="1"/>
    <col min="2" max="2" width="24.85546875" customWidth="1"/>
    <col min="4" max="4" width="3.42578125" customWidth="1"/>
    <col min="9" max="9" width="16.85546875" bestFit="1" customWidth="1"/>
    <col min="15" max="15" width="16" bestFit="1" customWidth="1"/>
    <col min="16" max="16" width="41.7109375" customWidth="1"/>
    <col min="17" max="17" width="100.7109375" customWidth="1"/>
    <col min="18" max="18" width="23.28515625" customWidth="1"/>
  </cols>
  <sheetData>
    <row r="1" spans="1:18" ht="18" x14ac:dyDescent="0.25">
      <c r="A1" s="116" t="s">
        <v>0</v>
      </c>
      <c r="B1" s="116"/>
      <c r="C1" s="116"/>
      <c r="D1" s="116"/>
      <c r="E1" s="116"/>
      <c r="F1" s="116"/>
      <c r="G1" s="116"/>
      <c r="H1" s="116"/>
      <c r="I1" s="116"/>
      <c r="J1" s="116"/>
      <c r="K1" s="116"/>
      <c r="L1" s="116"/>
      <c r="M1" s="116"/>
      <c r="N1" s="116"/>
      <c r="O1" s="116"/>
      <c r="P1" s="116"/>
      <c r="Q1" s="116"/>
      <c r="R1" s="116"/>
    </row>
    <row r="2" spans="1:18" x14ac:dyDescent="0.2">
      <c r="A2" s="1" t="s">
        <v>1</v>
      </c>
      <c r="B2" s="2" t="s">
        <v>2</v>
      </c>
      <c r="C2" s="3" t="s">
        <v>3</v>
      </c>
      <c r="D2" s="3" t="s">
        <v>112</v>
      </c>
      <c r="E2" s="4" t="s">
        <v>4</v>
      </c>
      <c r="F2" s="5" t="s">
        <v>5</v>
      </c>
      <c r="G2" s="4" t="s">
        <v>6</v>
      </c>
      <c r="H2" s="4" t="s">
        <v>7</v>
      </c>
      <c r="I2" s="5" t="s">
        <v>8</v>
      </c>
      <c r="J2" s="5" t="s">
        <v>9</v>
      </c>
      <c r="K2" s="5" t="s">
        <v>10</v>
      </c>
      <c r="L2" s="5" t="s">
        <v>11</v>
      </c>
      <c r="M2" s="5" t="s">
        <v>12</v>
      </c>
      <c r="N2" s="6" t="s">
        <v>13</v>
      </c>
      <c r="O2" s="5" t="s">
        <v>14</v>
      </c>
      <c r="P2" s="5" t="s">
        <v>15</v>
      </c>
      <c r="Q2" s="5" t="s">
        <v>106</v>
      </c>
      <c r="R2" s="5" t="s">
        <v>107</v>
      </c>
    </row>
    <row r="3" spans="1:18" x14ac:dyDescent="0.2">
      <c r="A3" s="7" t="s">
        <v>16</v>
      </c>
      <c r="B3" s="7" t="s">
        <v>17</v>
      </c>
      <c r="C3" s="8">
        <v>800</v>
      </c>
      <c r="D3" s="8"/>
      <c r="E3" s="9" t="s">
        <v>18</v>
      </c>
      <c r="F3" s="10" t="s">
        <v>19</v>
      </c>
      <c r="G3" s="11" t="s">
        <v>108</v>
      </c>
      <c r="H3" s="12">
        <v>2004</v>
      </c>
      <c r="I3" s="10" t="s">
        <v>20</v>
      </c>
      <c r="J3" s="10" t="s">
        <v>21</v>
      </c>
      <c r="K3" s="10" t="s">
        <v>22</v>
      </c>
      <c r="L3" s="13"/>
      <c r="M3" s="10" t="s">
        <v>23</v>
      </c>
      <c r="N3" s="13" t="s">
        <v>24</v>
      </c>
      <c r="O3" s="14">
        <v>0.35</v>
      </c>
      <c r="P3" s="15">
        <f>C3*O3</f>
        <v>280</v>
      </c>
      <c r="R3" t="s">
        <v>127</v>
      </c>
    </row>
    <row r="4" spans="1:18" x14ac:dyDescent="0.2">
      <c r="A4" s="16" t="s">
        <v>25</v>
      </c>
      <c r="B4" s="17" t="s">
        <v>26</v>
      </c>
      <c r="C4" s="18">
        <v>79</v>
      </c>
      <c r="D4" s="18"/>
      <c r="E4" s="19" t="s">
        <v>18</v>
      </c>
      <c r="F4" s="19" t="s">
        <v>19</v>
      </c>
      <c r="G4" s="19">
        <v>5</v>
      </c>
      <c r="H4" s="20">
        <v>2003</v>
      </c>
      <c r="I4" s="19" t="s">
        <v>27</v>
      </c>
      <c r="J4" s="21" t="s">
        <v>21</v>
      </c>
      <c r="K4" s="10" t="s">
        <v>22</v>
      </c>
      <c r="L4" s="13"/>
      <c r="M4" s="10" t="s">
        <v>23</v>
      </c>
      <c r="N4" s="13" t="s">
        <v>28</v>
      </c>
      <c r="O4" s="14">
        <v>0.35</v>
      </c>
      <c r="P4" s="15">
        <f t="shared" ref="P4:P17" si="0">C4*O4</f>
        <v>27.65</v>
      </c>
    </row>
    <row r="5" spans="1:18" x14ac:dyDescent="0.2">
      <c r="A5" s="17" t="s">
        <v>29</v>
      </c>
      <c r="B5" s="17" t="s">
        <v>30</v>
      </c>
      <c r="C5" s="22">
        <v>1075</v>
      </c>
      <c r="D5" s="22"/>
      <c r="E5" s="19" t="s">
        <v>18</v>
      </c>
      <c r="F5" s="19" t="s">
        <v>19</v>
      </c>
      <c r="G5" s="19"/>
      <c r="H5" s="20">
        <v>2003</v>
      </c>
      <c r="I5" s="19" t="s">
        <v>31</v>
      </c>
      <c r="J5" s="21" t="s">
        <v>21</v>
      </c>
      <c r="K5" s="10" t="s">
        <v>22</v>
      </c>
      <c r="L5" s="13"/>
      <c r="M5" s="10" t="s">
        <v>23</v>
      </c>
      <c r="N5" s="13" t="s">
        <v>32</v>
      </c>
      <c r="O5" s="14">
        <v>0.35</v>
      </c>
      <c r="P5" s="15">
        <f t="shared" si="0"/>
        <v>376.25</v>
      </c>
    </row>
    <row r="6" spans="1:18" x14ac:dyDescent="0.2">
      <c r="A6" s="23" t="s">
        <v>33</v>
      </c>
      <c r="B6" s="16" t="s">
        <v>34</v>
      </c>
      <c r="C6" s="22">
        <v>360</v>
      </c>
      <c r="D6" s="22" t="s">
        <v>126</v>
      </c>
      <c r="E6" s="24" t="s">
        <v>18</v>
      </c>
      <c r="F6" s="25" t="s">
        <v>19</v>
      </c>
      <c r="G6" s="26" t="s">
        <v>125</v>
      </c>
      <c r="H6" s="27">
        <v>2002</v>
      </c>
      <c r="I6" s="25" t="s">
        <v>31</v>
      </c>
      <c r="J6" s="21" t="s">
        <v>21</v>
      </c>
      <c r="K6" s="10" t="s">
        <v>22</v>
      </c>
      <c r="L6" s="13"/>
      <c r="M6" s="21" t="s">
        <v>23</v>
      </c>
      <c r="N6" s="13" t="s">
        <v>32</v>
      </c>
      <c r="O6" s="14">
        <v>0.35</v>
      </c>
      <c r="P6" s="15">
        <f t="shared" si="0"/>
        <v>125.99999999999999</v>
      </c>
      <c r="Q6" s="55" t="s">
        <v>124</v>
      </c>
      <c r="R6" s="55" t="s">
        <v>123</v>
      </c>
    </row>
    <row r="7" spans="1:18" x14ac:dyDescent="0.2">
      <c r="A7" s="28" t="s">
        <v>35</v>
      </c>
      <c r="B7" s="28" t="s">
        <v>36</v>
      </c>
      <c r="C7" s="8">
        <v>520</v>
      </c>
      <c r="D7" s="8"/>
      <c r="E7" s="19" t="s">
        <v>18</v>
      </c>
      <c r="F7" s="19" t="s">
        <v>19</v>
      </c>
      <c r="G7" s="19"/>
      <c r="H7" s="20">
        <v>2003</v>
      </c>
      <c r="I7" s="19" t="s">
        <v>37</v>
      </c>
      <c r="J7" s="21" t="s">
        <v>21</v>
      </c>
      <c r="K7" s="10" t="s">
        <v>22</v>
      </c>
      <c r="L7" s="13"/>
      <c r="M7" s="10" t="s">
        <v>23</v>
      </c>
      <c r="N7" s="13" t="s">
        <v>24</v>
      </c>
      <c r="O7" s="14">
        <v>0.35</v>
      </c>
      <c r="P7" s="15">
        <f t="shared" si="0"/>
        <v>182</v>
      </c>
      <c r="Q7" s="54"/>
      <c r="R7" s="55" t="s">
        <v>137</v>
      </c>
    </row>
    <row r="8" spans="1:18" x14ac:dyDescent="0.2">
      <c r="A8" s="7" t="s">
        <v>38</v>
      </c>
      <c r="B8" s="7" t="s">
        <v>39</v>
      </c>
      <c r="C8" s="29">
        <v>520</v>
      </c>
      <c r="D8" s="29"/>
      <c r="E8" s="9" t="s">
        <v>18</v>
      </c>
      <c r="F8" s="10" t="s">
        <v>19</v>
      </c>
      <c r="G8" s="11"/>
      <c r="H8" s="12"/>
      <c r="I8" s="10" t="s">
        <v>40</v>
      </c>
      <c r="J8" s="10" t="s">
        <v>21</v>
      </c>
      <c r="K8" s="10" t="s">
        <v>22</v>
      </c>
      <c r="L8" s="13"/>
      <c r="M8" s="10" t="s">
        <v>23</v>
      </c>
      <c r="N8" s="13" t="s">
        <v>32</v>
      </c>
      <c r="O8" s="14">
        <v>0.35</v>
      </c>
      <c r="P8" s="15">
        <f t="shared" si="0"/>
        <v>182</v>
      </c>
      <c r="Q8" s="54"/>
    </row>
    <row r="9" spans="1:18" x14ac:dyDescent="0.2">
      <c r="A9" s="7" t="s">
        <v>16</v>
      </c>
      <c r="B9" s="7" t="s">
        <v>41</v>
      </c>
      <c r="C9" s="29">
        <v>827</v>
      </c>
      <c r="D9" s="29"/>
      <c r="E9" s="9" t="s">
        <v>18</v>
      </c>
      <c r="F9" s="10" t="s">
        <v>19</v>
      </c>
      <c r="G9" s="11"/>
      <c r="H9" s="30">
        <v>2003</v>
      </c>
      <c r="I9" s="10" t="s">
        <v>42</v>
      </c>
      <c r="J9" s="10" t="s">
        <v>21</v>
      </c>
      <c r="K9" s="10" t="s">
        <v>22</v>
      </c>
      <c r="L9" s="13"/>
      <c r="M9" s="10" t="s">
        <v>23</v>
      </c>
      <c r="N9" s="13" t="s">
        <v>32</v>
      </c>
      <c r="O9" s="14">
        <v>0.35</v>
      </c>
      <c r="P9" s="15">
        <f t="shared" si="0"/>
        <v>289.45</v>
      </c>
    </row>
    <row r="10" spans="1:18" x14ac:dyDescent="0.2">
      <c r="A10" s="7" t="s">
        <v>43</v>
      </c>
      <c r="B10" s="7" t="s">
        <v>44</v>
      </c>
      <c r="C10" s="29">
        <v>250</v>
      </c>
      <c r="D10" s="29"/>
      <c r="E10" s="9" t="s">
        <v>18</v>
      </c>
      <c r="F10" s="11" t="s">
        <v>19</v>
      </c>
      <c r="G10" s="11"/>
      <c r="H10" s="30">
        <v>2003</v>
      </c>
      <c r="I10" s="11" t="s">
        <v>45</v>
      </c>
      <c r="J10" s="11" t="s">
        <v>21</v>
      </c>
      <c r="K10" s="10" t="s">
        <v>22</v>
      </c>
      <c r="L10" s="11" t="s">
        <v>46</v>
      </c>
      <c r="M10" s="11" t="s">
        <v>23</v>
      </c>
      <c r="N10" s="13" t="s">
        <v>32</v>
      </c>
      <c r="O10" s="14">
        <v>0.35</v>
      </c>
      <c r="P10" s="15">
        <f t="shared" si="0"/>
        <v>87.5</v>
      </c>
      <c r="Q10" s="56" t="s">
        <v>131</v>
      </c>
    </row>
    <row r="11" spans="1:18" x14ac:dyDescent="0.2">
      <c r="A11" s="31" t="s">
        <v>47</v>
      </c>
      <c r="B11" s="7" t="s">
        <v>48</v>
      </c>
      <c r="C11" s="18">
        <v>750</v>
      </c>
      <c r="D11" s="18" t="s">
        <v>119</v>
      </c>
      <c r="E11" s="9" t="s">
        <v>18</v>
      </c>
      <c r="F11" s="10" t="s">
        <v>19</v>
      </c>
      <c r="G11" s="11" t="s">
        <v>117</v>
      </c>
      <c r="H11" s="12">
        <v>2004</v>
      </c>
      <c r="I11" s="10" t="s">
        <v>49</v>
      </c>
      <c r="J11" s="10" t="s">
        <v>21</v>
      </c>
      <c r="K11" s="10" t="s">
        <v>22</v>
      </c>
      <c r="L11" s="13"/>
      <c r="M11" s="10" t="s">
        <v>23</v>
      </c>
      <c r="N11" s="13" t="s">
        <v>50</v>
      </c>
      <c r="O11" s="14">
        <v>0.35</v>
      </c>
      <c r="P11" s="15">
        <f t="shared" si="0"/>
        <v>262.5</v>
      </c>
      <c r="Q11" t="s">
        <v>120</v>
      </c>
      <c r="R11" t="s">
        <v>116</v>
      </c>
    </row>
    <row r="12" spans="1:18" x14ac:dyDescent="0.2">
      <c r="A12" s="32" t="s">
        <v>51</v>
      </c>
      <c r="B12" s="7" t="s">
        <v>52</v>
      </c>
      <c r="C12" s="29">
        <v>1080</v>
      </c>
      <c r="D12" s="29"/>
      <c r="E12" s="9" t="s">
        <v>18</v>
      </c>
      <c r="F12" s="10" t="s">
        <v>19</v>
      </c>
      <c r="G12" s="11" t="s">
        <v>109</v>
      </c>
      <c r="H12" s="12">
        <v>2003</v>
      </c>
      <c r="I12" s="10" t="s">
        <v>52</v>
      </c>
      <c r="J12" s="10" t="s">
        <v>21</v>
      </c>
      <c r="K12" s="10" t="s">
        <v>22</v>
      </c>
      <c r="L12" s="13"/>
      <c r="M12" s="10" t="s">
        <v>53</v>
      </c>
      <c r="N12" s="13" t="s">
        <v>54</v>
      </c>
      <c r="O12" s="14">
        <v>1</v>
      </c>
      <c r="P12" s="15">
        <f t="shared" si="0"/>
        <v>1080</v>
      </c>
      <c r="R12" t="s">
        <v>111</v>
      </c>
    </row>
    <row r="13" spans="1:18" x14ac:dyDescent="0.2">
      <c r="A13" s="32" t="s">
        <v>55</v>
      </c>
      <c r="B13" s="7" t="s">
        <v>56</v>
      </c>
      <c r="C13" s="8">
        <v>300</v>
      </c>
      <c r="D13" s="8"/>
      <c r="E13" s="9" t="s">
        <v>57</v>
      </c>
      <c r="F13" s="10" t="s">
        <v>19</v>
      </c>
      <c r="G13" s="11" t="s">
        <v>109</v>
      </c>
      <c r="H13" s="12">
        <v>2003</v>
      </c>
      <c r="I13" s="10" t="s">
        <v>58</v>
      </c>
      <c r="J13" s="10" t="s">
        <v>21</v>
      </c>
      <c r="K13" s="10" t="s">
        <v>22</v>
      </c>
      <c r="L13" s="13" t="s">
        <v>46</v>
      </c>
      <c r="M13" s="10" t="s">
        <v>23</v>
      </c>
      <c r="N13" s="13" t="s">
        <v>28</v>
      </c>
      <c r="O13" s="14">
        <v>0.35</v>
      </c>
      <c r="P13" s="15">
        <f t="shared" si="0"/>
        <v>105</v>
      </c>
      <c r="Q13" s="56" t="s">
        <v>141</v>
      </c>
      <c r="R13" s="56" t="s">
        <v>140</v>
      </c>
    </row>
    <row r="14" spans="1:18" x14ac:dyDescent="0.2">
      <c r="A14" s="23" t="s">
        <v>59</v>
      </c>
      <c r="B14" s="23" t="s">
        <v>60</v>
      </c>
      <c r="C14" s="22">
        <v>1000</v>
      </c>
      <c r="D14" s="22"/>
      <c r="E14" s="13" t="s">
        <v>18</v>
      </c>
      <c r="F14" s="10" t="s">
        <v>19</v>
      </c>
      <c r="G14" s="13" t="s">
        <v>109</v>
      </c>
      <c r="H14" s="33">
        <v>2004</v>
      </c>
      <c r="I14" s="13" t="s">
        <v>61</v>
      </c>
      <c r="J14" s="13" t="s">
        <v>21</v>
      </c>
      <c r="K14" s="13" t="s">
        <v>22</v>
      </c>
      <c r="L14" s="13" t="s">
        <v>46</v>
      </c>
      <c r="M14" s="13" t="s">
        <v>23</v>
      </c>
      <c r="N14" s="13" t="s">
        <v>32</v>
      </c>
      <c r="O14" s="14">
        <v>0.35</v>
      </c>
      <c r="P14" s="15">
        <f t="shared" si="0"/>
        <v>350</v>
      </c>
      <c r="Q14" t="s">
        <v>118</v>
      </c>
      <c r="R14" t="s">
        <v>110</v>
      </c>
    </row>
    <row r="15" spans="1:18" x14ac:dyDescent="0.2">
      <c r="A15" s="28" t="s">
        <v>62</v>
      </c>
      <c r="B15" s="28" t="s">
        <v>63</v>
      </c>
      <c r="C15" s="29">
        <v>750</v>
      </c>
      <c r="D15" s="29"/>
      <c r="E15" s="19" t="s">
        <v>18</v>
      </c>
      <c r="F15" s="19" t="s">
        <v>19</v>
      </c>
      <c r="G15" s="19"/>
      <c r="H15" s="20">
        <v>2003</v>
      </c>
      <c r="I15" s="13" t="s">
        <v>64</v>
      </c>
      <c r="J15" s="21" t="s">
        <v>21</v>
      </c>
      <c r="K15" s="10" t="s">
        <v>22</v>
      </c>
      <c r="L15" s="13"/>
      <c r="M15" s="10" t="s">
        <v>23</v>
      </c>
      <c r="N15" s="13" t="s">
        <v>28</v>
      </c>
      <c r="O15" s="14">
        <v>0.35</v>
      </c>
      <c r="P15" s="15">
        <f t="shared" si="0"/>
        <v>262.5</v>
      </c>
      <c r="R15" t="s">
        <v>156</v>
      </c>
    </row>
    <row r="16" spans="1:18" x14ac:dyDescent="0.2">
      <c r="A16" s="7" t="s">
        <v>65</v>
      </c>
      <c r="B16" s="7" t="s">
        <v>64</v>
      </c>
      <c r="C16" s="18">
        <v>580</v>
      </c>
      <c r="D16" s="18"/>
      <c r="E16" s="9" t="s">
        <v>18</v>
      </c>
      <c r="F16" s="10" t="s">
        <v>19</v>
      </c>
      <c r="G16" s="11"/>
      <c r="H16" s="12">
        <v>2004</v>
      </c>
      <c r="I16" s="10" t="s">
        <v>64</v>
      </c>
      <c r="J16" s="10" t="s">
        <v>21</v>
      </c>
      <c r="K16" s="10" t="s">
        <v>22</v>
      </c>
      <c r="L16" s="13"/>
      <c r="M16" s="10" t="s">
        <v>23</v>
      </c>
      <c r="N16" s="13" t="s">
        <v>28</v>
      </c>
      <c r="O16" s="14">
        <v>0.35</v>
      </c>
      <c r="P16" s="15">
        <f t="shared" si="0"/>
        <v>203</v>
      </c>
      <c r="Q16" t="s">
        <v>122</v>
      </c>
      <c r="R16" t="s">
        <v>121</v>
      </c>
    </row>
    <row r="17" spans="1:18" ht="13.5" thickBot="1" x14ac:dyDescent="0.25">
      <c r="A17" s="7" t="s">
        <v>66</v>
      </c>
      <c r="B17" s="7" t="s">
        <v>67</v>
      </c>
      <c r="C17" s="34">
        <v>50</v>
      </c>
      <c r="D17" s="22"/>
      <c r="E17" s="9" t="s">
        <v>18</v>
      </c>
      <c r="F17" s="10" t="s">
        <v>19</v>
      </c>
      <c r="G17" s="11">
        <v>12</v>
      </c>
      <c r="H17" s="12">
        <v>2003</v>
      </c>
      <c r="I17" s="10" t="s">
        <v>31</v>
      </c>
      <c r="J17" s="10" t="s">
        <v>21</v>
      </c>
      <c r="K17" s="10" t="s">
        <v>22</v>
      </c>
      <c r="L17" s="13"/>
      <c r="M17" s="10" t="s">
        <v>23</v>
      </c>
      <c r="N17" s="13" t="s">
        <v>32</v>
      </c>
      <c r="O17" s="14">
        <v>0.35</v>
      </c>
      <c r="P17" s="35">
        <f t="shared" si="0"/>
        <v>17.5</v>
      </c>
    </row>
    <row r="18" spans="1:18" ht="13.5" thickTop="1" x14ac:dyDescent="0.2">
      <c r="A18" s="28"/>
      <c r="B18" s="36" t="s">
        <v>68</v>
      </c>
      <c r="C18" s="37">
        <f>SUM(C3:C17)</f>
        <v>8941</v>
      </c>
      <c r="D18" s="37"/>
      <c r="E18" s="13"/>
      <c r="F18" s="13"/>
      <c r="G18" s="13"/>
      <c r="H18" s="13"/>
      <c r="I18" s="13"/>
      <c r="J18" s="13"/>
      <c r="K18" s="13"/>
      <c r="L18" s="13"/>
      <c r="M18" s="13"/>
      <c r="N18" s="13"/>
      <c r="O18" s="36" t="s">
        <v>68</v>
      </c>
      <c r="P18" s="38">
        <f>SUM(P3:P17)</f>
        <v>3831.3500000000004</v>
      </c>
    </row>
    <row r="19" spans="1:18" x14ac:dyDescent="0.2">
      <c r="A19" s="28"/>
      <c r="B19" s="39" t="s">
        <v>69</v>
      </c>
      <c r="C19" s="40">
        <f>C3+C7</f>
        <v>1320</v>
      </c>
      <c r="D19" s="40"/>
      <c r="E19" s="13"/>
      <c r="F19" s="13"/>
      <c r="G19" s="13"/>
      <c r="H19" s="13"/>
      <c r="I19" s="13"/>
      <c r="J19" s="13"/>
      <c r="K19" s="13"/>
      <c r="L19" s="13"/>
      <c r="M19" s="13"/>
      <c r="N19" s="13"/>
      <c r="O19" s="39" t="s">
        <v>69</v>
      </c>
      <c r="P19" s="40">
        <f>P3+P7</f>
        <v>462</v>
      </c>
    </row>
    <row r="20" spans="1:18" x14ac:dyDescent="0.2">
      <c r="A20" s="28"/>
      <c r="B20" s="39" t="s">
        <v>70</v>
      </c>
      <c r="C20" s="40">
        <f>C12</f>
        <v>1080</v>
      </c>
      <c r="D20" s="40"/>
      <c r="E20" s="13"/>
      <c r="F20" s="13"/>
      <c r="G20" s="13"/>
      <c r="H20" s="13"/>
      <c r="I20" s="13"/>
      <c r="J20" s="13"/>
      <c r="K20" s="13"/>
      <c r="L20" s="13"/>
      <c r="M20" s="13"/>
      <c r="N20" s="13"/>
      <c r="O20" s="39" t="s">
        <v>70</v>
      </c>
      <c r="P20" s="40">
        <f>P12</f>
        <v>1080</v>
      </c>
    </row>
    <row r="21" spans="1:18" x14ac:dyDescent="0.2">
      <c r="A21" s="28"/>
      <c r="B21" s="39" t="s">
        <v>71</v>
      </c>
      <c r="C21" s="40">
        <f>C11</f>
        <v>750</v>
      </c>
      <c r="D21" s="40"/>
      <c r="E21" s="13"/>
      <c r="F21" s="13"/>
      <c r="G21" s="13"/>
      <c r="H21" s="13"/>
      <c r="I21" s="13"/>
      <c r="J21" s="13"/>
      <c r="K21" s="13"/>
      <c r="L21" s="13"/>
      <c r="M21" s="13"/>
      <c r="N21" s="13"/>
      <c r="O21" s="39" t="s">
        <v>71</v>
      </c>
      <c r="P21" s="40">
        <f>P11</f>
        <v>262.5</v>
      </c>
    </row>
    <row r="22" spans="1:18" x14ac:dyDescent="0.2">
      <c r="A22" s="28"/>
      <c r="B22" s="39" t="s">
        <v>72</v>
      </c>
      <c r="C22" s="40">
        <f>C5+C6+C8+C9+C10+C14+C17</f>
        <v>4082</v>
      </c>
      <c r="D22" s="40"/>
      <c r="E22" s="13"/>
      <c r="F22" s="13"/>
      <c r="G22" s="13"/>
      <c r="H22" s="13"/>
      <c r="I22" s="13"/>
      <c r="J22" s="13"/>
      <c r="K22" s="13"/>
      <c r="L22" s="13"/>
      <c r="M22" s="13"/>
      <c r="N22" s="13"/>
      <c r="O22" s="39" t="s">
        <v>72</v>
      </c>
      <c r="P22" s="40">
        <f>P5+P6+P8+P9+P10+P14+P17</f>
        <v>1428.7</v>
      </c>
    </row>
    <row r="23" spans="1:18" x14ac:dyDescent="0.2">
      <c r="A23" s="28"/>
      <c r="B23" s="39" t="s">
        <v>73</v>
      </c>
      <c r="C23" s="40">
        <f>C4+C13+C15+C16</f>
        <v>1709</v>
      </c>
      <c r="D23" s="40"/>
      <c r="E23" s="13"/>
      <c r="F23" s="13"/>
      <c r="G23" s="13"/>
      <c r="H23" s="13"/>
      <c r="I23" s="13"/>
      <c r="J23" s="13"/>
      <c r="K23" s="13"/>
      <c r="L23" s="13"/>
      <c r="M23" s="13"/>
      <c r="N23" s="13"/>
      <c r="O23" s="39" t="s">
        <v>73</v>
      </c>
      <c r="P23" s="40">
        <f>P4+P13+P15+P16</f>
        <v>598.15</v>
      </c>
    </row>
    <row r="24" spans="1:18" x14ac:dyDescent="0.2">
      <c r="A24" s="28"/>
      <c r="B24" s="28"/>
      <c r="C24" s="9"/>
      <c r="D24" s="9"/>
      <c r="E24" s="13"/>
      <c r="F24" s="13"/>
      <c r="G24" s="13"/>
      <c r="H24" s="13"/>
      <c r="I24" s="13"/>
      <c r="J24" s="13"/>
      <c r="K24" s="13"/>
      <c r="L24" s="13"/>
      <c r="M24" s="13"/>
      <c r="N24" s="13"/>
      <c r="P24" s="41"/>
    </row>
    <row r="25" spans="1:18" x14ac:dyDescent="0.2">
      <c r="A25" s="1" t="s">
        <v>1</v>
      </c>
      <c r="B25" s="2" t="s">
        <v>2</v>
      </c>
      <c r="C25" s="3" t="s">
        <v>3</v>
      </c>
      <c r="D25" s="3"/>
      <c r="E25" s="4" t="s">
        <v>4</v>
      </c>
      <c r="F25" s="5" t="s">
        <v>5</v>
      </c>
      <c r="G25" s="4" t="s">
        <v>6</v>
      </c>
      <c r="H25" s="4" t="s">
        <v>7</v>
      </c>
      <c r="I25" s="5" t="s">
        <v>8</v>
      </c>
      <c r="J25" s="5" t="s">
        <v>9</v>
      </c>
      <c r="K25" s="5" t="s">
        <v>10</v>
      </c>
      <c r="L25" s="5" t="s">
        <v>11</v>
      </c>
      <c r="M25" s="5" t="s">
        <v>12</v>
      </c>
      <c r="N25" s="6" t="s">
        <v>13</v>
      </c>
      <c r="O25" s="5" t="s">
        <v>14</v>
      </c>
      <c r="P25" s="5" t="s">
        <v>15</v>
      </c>
      <c r="Q25" s="5" t="s">
        <v>106</v>
      </c>
      <c r="R25" s="5" t="s">
        <v>107</v>
      </c>
    </row>
    <row r="26" spans="1:18" ht="12.75" customHeight="1" x14ac:dyDescent="0.2">
      <c r="A26" s="42" t="s">
        <v>74</v>
      </c>
      <c r="B26" s="42" t="s">
        <v>75</v>
      </c>
      <c r="C26" s="18">
        <v>520</v>
      </c>
      <c r="D26" s="18"/>
      <c r="E26" s="21" t="s">
        <v>18</v>
      </c>
      <c r="F26" s="11" t="s">
        <v>19</v>
      </c>
      <c r="G26" s="11"/>
      <c r="H26" s="43">
        <v>2004</v>
      </c>
      <c r="I26" s="44" t="s">
        <v>76</v>
      </c>
      <c r="J26" s="21" t="s">
        <v>21</v>
      </c>
      <c r="K26" s="10" t="s">
        <v>22</v>
      </c>
      <c r="L26" s="13"/>
      <c r="M26" s="21" t="s">
        <v>23</v>
      </c>
      <c r="N26" s="13" t="s">
        <v>77</v>
      </c>
      <c r="O26" s="14">
        <v>0.35</v>
      </c>
      <c r="P26" s="15">
        <f>C26*O26</f>
        <v>182</v>
      </c>
      <c r="Q26" s="53" t="s">
        <v>139</v>
      </c>
      <c r="R26" t="s">
        <v>138</v>
      </c>
    </row>
    <row r="27" spans="1:18" x14ac:dyDescent="0.2">
      <c r="A27" s="7" t="s">
        <v>78</v>
      </c>
      <c r="B27" s="7" t="s">
        <v>79</v>
      </c>
      <c r="C27" s="22">
        <v>540</v>
      </c>
      <c r="D27" s="22"/>
      <c r="E27" s="9" t="s">
        <v>18</v>
      </c>
      <c r="F27" s="10" t="s">
        <v>19</v>
      </c>
      <c r="G27" s="11"/>
      <c r="H27" s="12">
        <v>2004</v>
      </c>
      <c r="I27" s="10" t="s">
        <v>80</v>
      </c>
      <c r="J27" s="10" t="s">
        <v>21</v>
      </c>
      <c r="K27" s="10" t="s">
        <v>22</v>
      </c>
      <c r="L27" s="13"/>
      <c r="M27" s="10" t="s">
        <v>23</v>
      </c>
      <c r="N27" s="13" t="s">
        <v>81</v>
      </c>
      <c r="O27" s="14">
        <v>0.35</v>
      </c>
      <c r="P27" s="15">
        <f t="shared" ref="P27:P35" si="1">C27*O27</f>
        <v>189</v>
      </c>
      <c r="Q27" t="s">
        <v>133</v>
      </c>
      <c r="R27" t="s">
        <v>132</v>
      </c>
    </row>
    <row r="28" spans="1:18" x14ac:dyDescent="0.2">
      <c r="A28" s="57" t="s">
        <v>82</v>
      </c>
      <c r="B28" s="7" t="s">
        <v>83</v>
      </c>
      <c r="C28" s="8">
        <v>331</v>
      </c>
      <c r="D28" s="8"/>
      <c r="E28" s="9" t="s">
        <v>18</v>
      </c>
      <c r="F28" s="10" t="s">
        <v>19</v>
      </c>
      <c r="G28" s="11">
        <v>1</v>
      </c>
      <c r="H28" s="12">
        <v>2004</v>
      </c>
      <c r="I28" s="10" t="s">
        <v>45</v>
      </c>
      <c r="J28" s="10" t="s">
        <v>21</v>
      </c>
      <c r="K28" s="10" t="s">
        <v>22</v>
      </c>
      <c r="L28" s="13" t="s">
        <v>46</v>
      </c>
      <c r="M28" s="10" t="s">
        <v>23</v>
      </c>
      <c r="N28" s="13" t="s">
        <v>32</v>
      </c>
      <c r="O28" s="14">
        <v>0.35</v>
      </c>
      <c r="P28" s="15">
        <f t="shared" si="1"/>
        <v>115.85</v>
      </c>
    </row>
    <row r="29" spans="1:18" x14ac:dyDescent="0.2">
      <c r="A29" s="23" t="s">
        <v>84</v>
      </c>
      <c r="B29" s="45" t="s">
        <v>85</v>
      </c>
      <c r="C29" s="22">
        <v>500</v>
      </c>
      <c r="D29" s="22"/>
      <c r="E29" s="13" t="s">
        <v>57</v>
      </c>
      <c r="F29" s="13" t="s">
        <v>19</v>
      </c>
      <c r="G29" s="13">
        <v>1</v>
      </c>
      <c r="H29" s="20">
        <v>2004</v>
      </c>
      <c r="I29" s="13" t="s">
        <v>86</v>
      </c>
      <c r="J29" s="19" t="s">
        <v>21</v>
      </c>
      <c r="K29" s="10" t="s">
        <v>22</v>
      </c>
      <c r="L29" s="13"/>
      <c r="M29" s="10" t="s">
        <v>23</v>
      </c>
      <c r="N29" s="13"/>
      <c r="O29" s="14">
        <v>0.35</v>
      </c>
      <c r="P29" s="15">
        <f t="shared" si="1"/>
        <v>175</v>
      </c>
    </row>
    <row r="30" spans="1:18" x14ac:dyDescent="0.2">
      <c r="A30" s="17" t="s">
        <v>87</v>
      </c>
      <c r="B30" s="17" t="s">
        <v>88</v>
      </c>
      <c r="C30" s="18">
        <v>270</v>
      </c>
      <c r="D30" s="18"/>
      <c r="E30" s="19" t="s">
        <v>18</v>
      </c>
      <c r="F30" s="19" t="s">
        <v>19</v>
      </c>
      <c r="G30" s="19">
        <v>5</v>
      </c>
      <c r="H30" s="20">
        <v>2004</v>
      </c>
      <c r="I30" s="19" t="s">
        <v>89</v>
      </c>
      <c r="J30" s="19" t="s">
        <v>21</v>
      </c>
      <c r="K30" s="10" t="s">
        <v>22</v>
      </c>
      <c r="L30" s="13"/>
      <c r="M30" s="10" t="s">
        <v>23</v>
      </c>
      <c r="N30" s="13" t="s">
        <v>28</v>
      </c>
      <c r="O30" s="14">
        <v>0.35</v>
      </c>
      <c r="P30" s="15">
        <f t="shared" si="1"/>
        <v>94.5</v>
      </c>
    </row>
    <row r="31" spans="1:18" x14ac:dyDescent="0.2">
      <c r="A31" s="7" t="s">
        <v>90</v>
      </c>
      <c r="B31" s="7" t="s">
        <v>91</v>
      </c>
      <c r="C31" s="22">
        <v>500</v>
      </c>
      <c r="D31" s="22"/>
      <c r="E31" s="9" t="s">
        <v>18</v>
      </c>
      <c r="F31" s="10" t="s">
        <v>19</v>
      </c>
      <c r="G31" s="11" t="s">
        <v>109</v>
      </c>
      <c r="H31" s="12">
        <v>2004</v>
      </c>
      <c r="I31" s="10" t="s">
        <v>45</v>
      </c>
      <c r="J31" s="10" t="s">
        <v>21</v>
      </c>
      <c r="K31" s="10" t="s">
        <v>22</v>
      </c>
      <c r="L31" s="13"/>
      <c r="M31" s="10" t="s">
        <v>23</v>
      </c>
      <c r="N31" s="13" t="s">
        <v>32</v>
      </c>
      <c r="O31" s="14">
        <v>0.35</v>
      </c>
      <c r="P31" s="15">
        <f t="shared" si="1"/>
        <v>175</v>
      </c>
      <c r="R31" t="s">
        <v>128</v>
      </c>
    </row>
    <row r="32" spans="1:18" x14ac:dyDescent="0.2">
      <c r="A32" s="7" t="s">
        <v>92</v>
      </c>
      <c r="B32" s="7" t="s">
        <v>93</v>
      </c>
      <c r="C32" s="8">
        <v>510</v>
      </c>
      <c r="D32" s="8"/>
      <c r="E32" s="9" t="s">
        <v>18</v>
      </c>
      <c r="F32" s="10" t="s">
        <v>19</v>
      </c>
      <c r="G32" s="11" t="s">
        <v>109</v>
      </c>
      <c r="H32" s="12">
        <v>2004</v>
      </c>
      <c r="I32" s="10" t="s">
        <v>94</v>
      </c>
      <c r="J32" s="10" t="s">
        <v>21</v>
      </c>
      <c r="K32" s="10" t="s">
        <v>22</v>
      </c>
      <c r="L32" s="13"/>
      <c r="M32" s="10" t="s">
        <v>23</v>
      </c>
      <c r="N32" s="13" t="s">
        <v>77</v>
      </c>
      <c r="O32" s="14">
        <v>0.35</v>
      </c>
      <c r="P32" s="15">
        <f t="shared" si="1"/>
        <v>178.5</v>
      </c>
    </row>
    <row r="33" spans="1:18" x14ac:dyDescent="0.2">
      <c r="A33" s="7" t="s">
        <v>95</v>
      </c>
      <c r="B33" s="7" t="s">
        <v>96</v>
      </c>
      <c r="C33" s="29">
        <v>1100</v>
      </c>
      <c r="D33" s="29"/>
      <c r="E33" s="9" t="s">
        <v>18</v>
      </c>
      <c r="F33" s="10" t="s">
        <v>19</v>
      </c>
      <c r="G33" s="11" t="s">
        <v>117</v>
      </c>
      <c r="H33" s="12">
        <v>2004</v>
      </c>
      <c r="I33" s="10" t="s">
        <v>42</v>
      </c>
      <c r="J33" s="10" t="s">
        <v>21</v>
      </c>
      <c r="K33" s="10" t="s">
        <v>22</v>
      </c>
      <c r="L33" s="13"/>
      <c r="M33" s="10" t="s">
        <v>23</v>
      </c>
      <c r="N33" s="13" t="s">
        <v>24</v>
      </c>
      <c r="O33" s="14">
        <v>0.35</v>
      </c>
      <c r="P33" s="15">
        <f t="shared" si="1"/>
        <v>385</v>
      </c>
      <c r="Q33" t="s">
        <v>130</v>
      </c>
      <c r="R33" t="s">
        <v>129</v>
      </c>
    </row>
    <row r="34" spans="1:18" x14ac:dyDescent="0.2">
      <c r="A34" s="23" t="s">
        <v>97</v>
      </c>
      <c r="B34" s="23" t="s">
        <v>98</v>
      </c>
      <c r="C34" s="29">
        <v>270</v>
      </c>
      <c r="D34" s="29"/>
      <c r="E34" s="13" t="s">
        <v>18</v>
      </c>
      <c r="F34" s="13" t="s">
        <v>19</v>
      </c>
      <c r="G34" s="13">
        <v>6</v>
      </c>
      <c r="H34" s="33">
        <v>2004</v>
      </c>
      <c r="I34" s="13" t="s">
        <v>99</v>
      </c>
      <c r="J34" s="19" t="s">
        <v>21</v>
      </c>
      <c r="K34" s="10" t="s">
        <v>22</v>
      </c>
      <c r="L34" s="13"/>
      <c r="M34" s="10" t="s">
        <v>23</v>
      </c>
      <c r="N34" s="13" t="s">
        <v>28</v>
      </c>
      <c r="O34" s="14">
        <v>0.35</v>
      </c>
      <c r="P34" s="15">
        <f t="shared" si="1"/>
        <v>94.5</v>
      </c>
    </row>
    <row r="35" spans="1:18" ht="13.5" thickBot="1" x14ac:dyDescent="0.25">
      <c r="A35" s="7" t="s">
        <v>100</v>
      </c>
      <c r="B35" s="7" t="s">
        <v>101</v>
      </c>
      <c r="C35" s="52">
        <v>350</v>
      </c>
      <c r="D35" s="29" t="s">
        <v>113</v>
      </c>
      <c r="E35" s="9" t="s">
        <v>102</v>
      </c>
      <c r="F35" s="10" t="s">
        <v>19</v>
      </c>
      <c r="G35" s="11" t="s">
        <v>109</v>
      </c>
      <c r="H35" s="12">
        <v>2004</v>
      </c>
      <c r="I35" s="10" t="s">
        <v>103</v>
      </c>
      <c r="J35" s="10" t="s">
        <v>21</v>
      </c>
      <c r="K35" s="10" t="s">
        <v>22</v>
      </c>
      <c r="L35" s="13"/>
      <c r="M35" s="10" t="s">
        <v>23</v>
      </c>
      <c r="N35" s="13" t="s">
        <v>50</v>
      </c>
      <c r="O35" s="14">
        <v>0.35</v>
      </c>
      <c r="P35" s="35">
        <f t="shared" si="1"/>
        <v>122.49999999999999</v>
      </c>
      <c r="Q35" t="s">
        <v>115</v>
      </c>
      <c r="R35" t="s">
        <v>114</v>
      </c>
    </row>
    <row r="36" spans="1:18" ht="13.5" thickTop="1" x14ac:dyDescent="0.2">
      <c r="A36" s="28"/>
      <c r="B36" s="36" t="s">
        <v>68</v>
      </c>
      <c r="C36" s="37">
        <f>SUM(C26:C35)</f>
        <v>4891</v>
      </c>
      <c r="D36" s="37"/>
      <c r="E36" s="13"/>
      <c r="F36" s="13"/>
      <c r="G36" s="13"/>
      <c r="H36" s="13"/>
      <c r="I36" s="13"/>
      <c r="J36" s="13"/>
      <c r="K36" s="13"/>
      <c r="L36" s="13"/>
      <c r="M36" s="13"/>
      <c r="N36" s="13"/>
      <c r="O36" s="46" t="s">
        <v>68</v>
      </c>
      <c r="P36" s="47">
        <f>SUM(P26:P35)</f>
        <v>1711.85</v>
      </c>
    </row>
    <row r="37" spans="1:18" x14ac:dyDescent="0.2">
      <c r="A37" s="28"/>
      <c r="B37" s="48" t="s">
        <v>69</v>
      </c>
      <c r="C37" s="49">
        <f>C33</f>
        <v>1100</v>
      </c>
      <c r="D37" s="49"/>
      <c r="E37" s="13"/>
      <c r="F37" s="13"/>
      <c r="G37" s="13"/>
      <c r="H37" s="13"/>
      <c r="I37" s="13"/>
      <c r="J37" s="13"/>
      <c r="K37" s="13"/>
      <c r="L37" s="13"/>
      <c r="M37" s="13"/>
      <c r="N37" s="13"/>
      <c r="O37" s="48" t="s">
        <v>69</v>
      </c>
      <c r="P37" s="49">
        <f>P33</f>
        <v>385</v>
      </c>
    </row>
    <row r="38" spans="1:18" x14ac:dyDescent="0.2">
      <c r="B38" s="48" t="s">
        <v>104</v>
      </c>
      <c r="C38" s="50">
        <f>C26+C32</f>
        <v>1030</v>
      </c>
      <c r="D38" s="50"/>
      <c r="O38" s="48" t="s">
        <v>104</v>
      </c>
      <c r="P38" s="50">
        <f>P26+P32</f>
        <v>360.5</v>
      </c>
    </row>
    <row r="39" spans="1:18" x14ac:dyDescent="0.2">
      <c r="B39" s="48" t="s">
        <v>71</v>
      </c>
      <c r="C39" s="50">
        <f>C35</f>
        <v>350</v>
      </c>
      <c r="D39" s="50"/>
      <c r="O39" s="48" t="s">
        <v>71</v>
      </c>
      <c r="P39" s="50">
        <f>P35</f>
        <v>122.49999999999999</v>
      </c>
    </row>
    <row r="40" spans="1:18" x14ac:dyDescent="0.2">
      <c r="B40" s="48" t="s">
        <v>105</v>
      </c>
      <c r="C40" s="50">
        <f>C27</f>
        <v>540</v>
      </c>
      <c r="D40" s="50"/>
      <c r="O40" s="48" t="s">
        <v>105</v>
      </c>
      <c r="P40" s="50">
        <f>P27</f>
        <v>189</v>
      </c>
    </row>
    <row r="41" spans="1:18" x14ac:dyDescent="0.2">
      <c r="B41" s="48" t="s">
        <v>72</v>
      </c>
      <c r="C41" s="50">
        <f>C28+C31</f>
        <v>831</v>
      </c>
      <c r="D41" s="50"/>
      <c r="O41" s="48" t="s">
        <v>72</v>
      </c>
      <c r="P41" s="50">
        <f>P28+P31</f>
        <v>290.85000000000002</v>
      </c>
    </row>
    <row r="42" spans="1:18" x14ac:dyDescent="0.2">
      <c r="B42" s="48" t="s">
        <v>73</v>
      </c>
      <c r="C42" s="50">
        <f>C30+C34</f>
        <v>540</v>
      </c>
      <c r="D42" s="50"/>
      <c r="O42" s="48" t="s">
        <v>73</v>
      </c>
      <c r="P42" s="50">
        <f>P30+P34</f>
        <v>189</v>
      </c>
    </row>
    <row r="43" spans="1:18" x14ac:dyDescent="0.2">
      <c r="C43" s="51"/>
      <c r="D43" s="51"/>
    </row>
    <row r="44" spans="1:18" x14ac:dyDescent="0.2">
      <c r="A44" t="s">
        <v>134</v>
      </c>
      <c r="B44" s="7" t="s">
        <v>135</v>
      </c>
      <c r="C44">
        <v>550</v>
      </c>
      <c r="E44" t="s">
        <v>18</v>
      </c>
      <c r="F44" t="s">
        <v>19</v>
      </c>
      <c r="I44" t="s">
        <v>136</v>
      </c>
      <c r="J44" t="s">
        <v>21</v>
      </c>
      <c r="K44" t="s">
        <v>22</v>
      </c>
    </row>
    <row r="45" spans="1:18" x14ac:dyDescent="0.2">
      <c r="B45" s="28"/>
    </row>
    <row r="46" spans="1:18" x14ac:dyDescent="0.2">
      <c r="A46" t="s">
        <v>142</v>
      </c>
      <c r="B46" s="7" t="s">
        <v>143</v>
      </c>
      <c r="C46">
        <v>500</v>
      </c>
      <c r="D46" t="s">
        <v>144</v>
      </c>
      <c r="E46" t="s">
        <v>18</v>
      </c>
      <c r="F46" t="s">
        <v>19</v>
      </c>
      <c r="H46">
        <v>2005</v>
      </c>
      <c r="I46" t="s">
        <v>145</v>
      </c>
      <c r="J46" t="s">
        <v>21</v>
      </c>
      <c r="K46" t="s">
        <v>22</v>
      </c>
      <c r="Q46" t="s">
        <v>146</v>
      </c>
    </row>
    <row r="47" spans="1:18" x14ac:dyDescent="0.2">
      <c r="A47" t="s">
        <v>97</v>
      </c>
      <c r="B47" s="28" t="s">
        <v>147</v>
      </c>
      <c r="C47">
        <v>250</v>
      </c>
      <c r="E47" t="s">
        <v>18</v>
      </c>
      <c r="F47" t="s">
        <v>19</v>
      </c>
      <c r="H47">
        <v>2004</v>
      </c>
      <c r="I47" t="s">
        <v>153</v>
      </c>
      <c r="J47" t="s">
        <v>21</v>
      </c>
      <c r="K47" t="s">
        <v>22</v>
      </c>
      <c r="Q47" t="s">
        <v>149</v>
      </c>
      <c r="R47" t="s">
        <v>150</v>
      </c>
    </row>
    <row r="48" spans="1:18" x14ac:dyDescent="0.2">
      <c r="A48" t="s">
        <v>151</v>
      </c>
      <c r="B48" s="7" t="s">
        <v>152</v>
      </c>
      <c r="C48">
        <v>1100</v>
      </c>
      <c r="E48" t="s">
        <v>18</v>
      </c>
      <c r="F48" t="s">
        <v>19</v>
      </c>
      <c r="I48" t="s">
        <v>148</v>
      </c>
      <c r="J48" t="s">
        <v>21</v>
      </c>
      <c r="K48" t="s">
        <v>22</v>
      </c>
      <c r="Q48" t="s">
        <v>155</v>
      </c>
      <c r="R48" t="s">
        <v>154</v>
      </c>
    </row>
  </sheetData>
  <mergeCells count="1">
    <mergeCell ref="A1:R1"/>
  </mergeCells>
  <phoneticPr fontId="0" type="noConversion"/>
  <pageMargins left="0.75" right="0.75" top="1" bottom="1" header="0.5" footer="0.5"/>
  <pageSetup scale="91" fitToWidth="2"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Sheet3</vt:lpstr>
      <vt:lpstr>Sheet2</vt:lpstr>
      <vt:lpstr>Sheet1</vt:lpstr>
      <vt:lpstr>Sheet1!Print_Area</vt:lpstr>
      <vt:lpstr>Sheet2!Print_Area</vt:lpstr>
      <vt:lpstr>Sheet3!Print_Area</vt:lpstr>
    </vt:vector>
  </TitlesOfParts>
  <Company>Enron Corp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Eric Irani</dc:creator>
  <cp:lastModifiedBy>Jan Havlíček</cp:lastModifiedBy>
  <cp:lastPrinted>2001-10-10T20:53:36Z</cp:lastPrinted>
  <dcterms:created xsi:type="dcterms:W3CDTF">2001-10-09T16:34:51Z</dcterms:created>
  <dcterms:modified xsi:type="dcterms:W3CDTF">2023-09-13T21:46:31Z</dcterms:modified>
</cp:coreProperties>
</file>