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365B90-A67D-4643-919D-64E97400165B}" xr6:coauthVersionLast="47" xr6:coauthVersionMax="47" xr10:uidLastSave="{00000000-0000-0000-0000-000000000000}"/>
  <bookViews>
    <workbookView xWindow="-120" yWindow="-120" windowWidth="38640" windowHeight="15720" activeTab="2"/>
  </bookViews>
  <sheets>
    <sheet name="PJM" sheetId="3" r:id="rId1"/>
    <sheet name="NYPP" sheetId="57260" r:id="rId2"/>
    <sheet name="NEPOOL" sheetId="124" r:id="rId3"/>
  </sheets>
  <definedNames>
    <definedName name="_xlnm.Print_Area" localSheetId="2">NEPOOL!$A$1:$V$70</definedName>
    <definedName name="_xlnm.Print_Area" localSheetId="1">NYPP!$A$1:$V$70</definedName>
    <definedName name="_xlnm.Print_Area" localSheetId="0">PJM!$A$1:$V$70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24" l="1"/>
  <c r="L58" i="124"/>
  <c r="M58" i="124"/>
  <c r="B61" i="124"/>
  <c r="C61" i="124"/>
  <c r="D61" i="124"/>
  <c r="E61" i="124"/>
  <c r="F61" i="124"/>
  <c r="G61" i="124"/>
  <c r="J61" i="124"/>
  <c r="K61" i="124"/>
  <c r="L61" i="124"/>
  <c r="M61" i="124"/>
  <c r="N61" i="124"/>
  <c r="O61" i="124"/>
  <c r="P61" i="124"/>
  <c r="Q61" i="124"/>
  <c r="R61" i="124"/>
  <c r="S61" i="124"/>
  <c r="T61" i="124"/>
  <c r="U61" i="124"/>
  <c r="V61" i="124"/>
  <c r="B62" i="124"/>
  <c r="C62" i="124"/>
  <c r="D62" i="124"/>
  <c r="E62" i="124"/>
  <c r="F62" i="124"/>
  <c r="G62" i="124"/>
  <c r="J62" i="124"/>
  <c r="K62" i="124"/>
  <c r="L62" i="124"/>
  <c r="M62" i="124"/>
  <c r="N62" i="124"/>
  <c r="O62" i="124"/>
  <c r="P62" i="124"/>
  <c r="Q62" i="124"/>
  <c r="R62" i="124"/>
  <c r="S62" i="124"/>
  <c r="T62" i="124"/>
  <c r="U62" i="124"/>
  <c r="V62" i="124"/>
  <c r="B63" i="124"/>
  <c r="C63" i="124"/>
  <c r="D63" i="124"/>
  <c r="E63" i="124"/>
  <c r="F63" i="124"/>
  <c r="G63" i="124"/>
  <c r="J63" i="124"/>
  <c r="K63" i="124"/>
  <c r="L63" i="124"/>
  <c r="M63" i="124"/>
  <c r="N63" i="124"/>
  <c r="O63" i="124"/>
  <c r="P63" i="124"/>
  <c r="Q63" i="124"/>
  <c r="R63" i="124"/>
  <c r="S63" i="124"/>
  <c r="T63" i="124"/>
  <c r="U63" i="124"/>
  <c r="V63" i="124"/>
  <c r="B64" i="124"/>
  <c r="C64" i="124"/>
  <c r="D64" i="124"/>
  <c r="E64" i="124"/>
  <c r="F64" i="124"/>
  <c r="G64" i="124"/>
  <c r="J64" i="124"/>
  <c r="K64" i="124"/>
  <c r="L64" i="124"/>
  <c r="M64" i="124"/>
  <c r="N64" i="124"/>
  <c r="O64" i="124"/>
  <c r="P64" i="124"/>
  <c r="Q64" i="124"/>
  <c r="R64" i="124"/>
  <c r="S64" i="124"/>
  <c r="T64" i="124"/>
  <c r="U64" i="124"/>
  <c r="V64" i="124"/>
  <c r="B65" i="124"/>
  <c r="C65" i="124"/>
  <c r="D65" i="124"/>
  <c r="E65" i="124"/>
  <c r="F65" i="124"/>
  <c r="G65" i="124"/>
  <c r="J65" i="124"/>
  <c r="K65" i="124"/>
  <c r="L65" i="124"/>
  <c r="M65" i="124"/>
  <c r="N65" i="124"/>
  <c r="O65" i="124"/>
  <c r="P65" i="124"/>
  <c r="Q65" i="124"/>
  <c r="R65" i="124"/>
  <c r="S65" i="124"/>
  <c r="T65" i="124"/>
  <c r="U65" i="124"/>
  <c r="V65" i="124"/>
  <c r="G58" i="57260"/>
  <c r="L58" i="57260"/>
  <c r="M58" i="57260"/>
  <c r="B61" i="57260"/>
  <c r="C61" i="57260"/>
  <c r="D61" i="57260"/>
  <c r="E61" i="57260"/>
  <c r="F61" i="57260"/>
  <c r="G61" i="57260"/>
  <c r="J61" i="57260"/>
  <c r="K61" i="57260"/>
  <c r="L61" i="57260"/>
  <c r="M61" i="57260"/>
  <c r="N61" i="57260"/>
  <c r="O61" i="57260"/>
  <c r="P61" i="57260"/>
  <c r="Q61" i="57260"/>
  <c r="R61" i="57260"/>
  <c r="S61" i="57260"/>
  <c r="T61" i="57260"/>
  <c r="U61" i="57260"/>
  <c r="V61" i="57260"/>
  <c r="B62" i="57260"/>
  <c r="C62" i="57260"/>
  <c r="D62" i="57260"/>
  <c r="E62" i="57260"/>
  <c r="F62" i="57260"/>
  <c r="G62" i="57260"/>
  <c r="J62" i="57260"/>
  <c r="K62" i="57260"/>
  <c r="L62" i="57260"/>
  <c r="M62" i="57260"/>
  <c r="N62" i="57260"/>
  <c r="O62" i="57260"/>
  <c r="P62" i="57260"/>
  <c r="Q62" i="57260"/>
  <c r="R62" i="57260"/>
  <c r="S62" i="57260"/>
  <c r="T62" i="57260"/>
  <c r="U62" i="57260"/>
  <c r="V62" i="57260"/>
  <c r="B63" i="57260"/>
  <c r="C63" i="57260"/>
  <c r="D63" i="57260"/>
  <c r="E63" i="57260"/>
  <c r="F63" i="57260"/>
  <c r="G63" i="57260"/>
  <c r="J63" i="57260"/>
  <c r="K63" i="57260"/>
  <c r="L63" i="57260"/>
  <c r="M63" i="57260"/>
  <c r="N63" i="57260"/>
  <c r="O63" i="57260"/>
  <c r="P63" i="57260"/>
  <c r="Q63" i="57260"/>
  <c r="R63" i="57260"/>
  <c r="S63" i="57260"/>
  <c r="T63" i="57260"/>
  <c r="U63" i="57260"/>
  <c r="V63" i="57260"/>
  <c r="B64" i="57260"/>
  <c r="C64" i="57260"/>
  <c r="D64" i="57260"/>
  <c r="E64" i="57260"/>
  <c r="F64" i="57260"/>
  <c r="G64" i="57260"/>
  <c r="J64" i="57260"/>
  <c r="K64" i="57260"/>
  <c r="L64" i="57260"/>
  <c r="M64" i="57260"/>
  <c r="N64" i="57260"/>
  <c r="O64" i="57260"/>
  <c r="P64" i="57260"/>
  <c r="Q64" i="57260"/>
  <c r="R64" i="57260"/>
  <c r="S64" i="57260"/>
  <c r="T64" i="57260"/>
  <c r="U64" i="57260"/>
  <c r="V64" i="57260"/>
  <c r="B65" i="57260"/>
  <c r="C65" i="57260"/>
  <c r="D65" i="57260"/>
  <c r="E65" i="57260"/>
  <c r="F65" i="57260"/>
  <c r="G65" i="57260"/>
  <c r="J65" i="57260"/>
  <c r="K65" i="57260"/>
  <c r="L65" i="57260"/>
  <c r="M65" i="57260"/>
  <c r="N65" i="57260"/>
  <c r="O65" i="57260"/>
  <c r="P65" i="57260"/>
  <c r="Q65" i="57260"/>
  <c r="R65" i="57260"/>
  <c r="S65" i="57260"/>
  <c r="T65" i="57260"/>
  <c r="U65" i="57260"/>
  <c r="V65" i="57260"/>
  <c r="G58" i="3"/>
  <c r="L58" i="3"/>
  <c r="M58" i="3"/>
  <c r="B61" i="3"/>
  <c r="C61" i="3"/>
  <c r="D61" i="3"/>
  <c r="E61" i="3"/>
  <c r="F61" i="3"/>
  <c r="G61" i="3"/>
  <c r="I61" i="3"/>
  <c r="K61" i="3"/>
  <c r="M61" i="3"/>
  <c r="N61" i="3"/>
  <c r="O61" i="3"/>
  <c r="P61" i="3"/>
  <c r="Q61" i="3"/>
  <c r="R61" i="3"/>
  <c r="S61" i="3"/>
  <c r="T61" i="3"/>
  <c r="U61" i="3"/>
  <c r="V61" i="3"/>
  <c r="B62" i="3"/>
  <c r="C62" i="3"/>
  <c r="D62" i="3"/>
  <c r="E62" i="3"/>
  <c r="F62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B63" i="3"/>
  <c r="C63" i="3"/>
  <c r="D63" i="3"/>
  <c r="E63" i="3"/>
  <c r="F63" i="3"/>
  <c r="G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H70" i="3"/>
  <c r="I70" i="3"/>
</calcChain>
</file>

<file path=xl/sharedStrings.xml><?xml version="1.0" encoding="utf-8"?>
<sst xmlns="http://schemas.openxmlformats.org/spreadsheetml/2006/main" count="132" uniqueCount="42">
  <si>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</si>
  <si>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</si>
  <si>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</si>
  <si>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</si>
  <si>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</si>
  <si>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</si>
  <si>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</si>
  <si>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</si>
  <si>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Heat Rates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</si>
  <si>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</si>
  <si>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</si>
  <si>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</si>
  <si>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</si>
  <si>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</si>
  <si>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</si>
  <si>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</si>
  <si>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</si>
  <si>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</si>
  <si>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</si>
  <si>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</si>
  <si>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</si>
  <si>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</si>
  <si>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</si>
  <si>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</si>
  <si>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</si>
  <si>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</si>
  <si>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NYPP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</si>
  <si>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</si>
  <si>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</si>
  <si>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</si>
  <si>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</si>
  <si>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</si>
  <si>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</si>
  <si>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</si>
  <si>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</si>
  <si>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</si>
  <si>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</si>
  <si>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2001 Sep-Dec</t>
  </si>
  <si>
    <t>DA</t>
  </si>
  <si>
    <t>RT</t>
  </si>
  <si>
    <t>Actual Prices</t>
  </si>
  <si>
    <t>Cal 2003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</si>
</sst>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7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color indexed="61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3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2" fillId="2" borderId="11" xfId="1" applyFont="1" applyFill="1" applyBorder="1" applyAlignment="1">
      <alignment horizontal="center"/>
    </xf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1" fillId="3" borderId="2" xfId="1" applyFill="1" applyBorder="1"/>
    <xf numFmtId="165" fontId="1" fillId="3" borderId="4" xfId="1" applyNumberFormat="1" applyFill="1" applyBorder="1"/>
    <xf numFmtId="43" fontId="0" fillId="3" borderId="3" xfId="0" applyNumberFormat="1" applyFill="1" applyBorder="1"/>
    <xf numFmtId="43" fontId="0" fillId="3" borderId="1" xfId="0" applyNumberFormat="1" applyFill="1" applyBorder="1"/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2" xfId="1" applyNumberFormat="1" applyFont="1" applyFill="1" applyBorder="1"/>
    <xf numFmtId="43" fontId="5" fillId="7" borderId="3" xfId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166" fontId="6" fillId="7" borderId="3" xfId="0" applyNumberFormat="1" applyFont="1" applyFill="1" applyBorder="1" applyAlignment="1">
      <alignment horizontal="right"/>
    </xf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70"/>
  <sheetViews>
    <sheetView topLeftCell="A28" zoomScale="65" workbookViewId="0">
      <selection activeCell="E69" sqref="E69"/>
    </sheetView>
  </sheetViews>
  <sheetFormatPr defaultColWidth="9" defaultRowHeight="12.75" x14ac:dyDescent="0.2"/>
  <cols>
    <col min="1" max="1" width="18.28515625" style="2" customWidth="1"/>
    <col min="2" max="4" width="10.42578125" style="85" customWidth="1"/>
    <col min="5" max="7" width="10.42578125" style="86" customWidth="1"/>
    <col min="8" max="8" width="10.85546875" style="86" customWidth="1"/>
    <col min="9" max="9" width="10.28515625" style="86" customWidth="1"/>
    <col min="10" max="10" width="11.5703125" style="86" customWidth="1"/>
    <col min="11" max="11" width="10.42578125" style="86" customWidth="1"/>
    <col min="12" max="20" width="10.42578125" style="85" customWidth="1"/>
    <col min="21" max="21" width="14.140625" style="85" customWidth="1"/>
    <col min="22" max="22" width="12" style="85" customWidth="1"/>
  </cols>
  <sheetData>
    <row r="1" spans="1:22" x14ac:dyDescent="0.2">
      <c r="A1" s="148" t="s">
        <v>18</v>
      </c>
      <c r="B1" s="139"/>
      <c r="C1" s="140"/>
      <c r="D1" s="141"/>
      <c r="E1" s="142"/>
      <c r="F1" s="143"/>
      <c r="G1" s="144"/>
      <c r="H1" s="104"/>
      <c r="I1" s="104"/>
      <c r="J1" s="142" t="s">
        <v>11</v>
      </c>
      <c r="K1" s="144"/>
      <c r="L1" s="139"/>
      <c r="M1" s="141"/>
      <c r="N1" s="139" t="s">
        <v>35</v>
      </c>
      <c r="O1" s="140"/>
      <c r="P1" s="140"/>
      <c r="Q1" s="141"/>
      <c r="R1" s="139" t="s">
        <v>36</v>
      </c>
      <c r="S1" s="140"/>
      <c r="T1" s="140"/>
      <c r="U1" s="141"/>
      <c r="V1" s="10"/>
    </row>
    <row r="2" spans="1:22" x14ac:dyDescent="0.2">
      <c r="A2" s="149"/>
      <c r="B2" s="136" t="s">
        <v>1</v>
      </c>
      <c r="C2" s="137"/>
      <c r="D2" s="138"/>
      <c r="E2" s="145" t="s">
        <v>4</v>
      </c>
      <c r="F2" s="146"/>
      <c r="G2" s="147"/>
      <c r="H2" s="145" t="s">
        <v>40</v>
      </c>
      <c r="I2" s="147"/>
      <c r="J2" s="28" t="s">
        <v>23</v>
      </c>
      <c r="K2" s="1" t="s">
        <v>34</v>
      </c>
      <c r="L2" s="136" t="s">
        <v>8</v>
      </c>
      <c r="M2" s="138"/>
      <c r="N2" s="137" t="s">
        <v>22</v>
      </c>
      <c r="O2" s="137"/>
      <c r="P2" s="137" t="s">
        <v>19</v>
      </c>
      <c r="Q2" s="138"/>
      <c r="R2" s="136" t="s">
        <v>22</v>
      </c>
      <c r="S2" s="137"/>
      <c r="T2" s="137" t="s">
        <v>19</v>
      </c>
      <c r="U2" s="138"/>
      <c r="V2" s="27"/>
    </row>
    <row r="3" spans="1:22" x14ac:dyDescent="0.2">
      <c r="A3" s="150"/>
      <c r="B3" s="6" t="s">
        <v>2</v>
      </c>
      <c r="C3" s="3" t="s">
        <v>13</v>
      </c>
      <c r="D3" s="5" t="s">
        <v>3</v>
      </c>
      <c r="E3" s="7" t="s">
        <v>5</v>
      </c>
      <c r="F3" s="4" t="s">
        <v>6</v>
      </c>
      <c r="G3" s="8" t="s">
        <v>7</v>
      </c>
      <c r="H3" s="4" t="s">
        <v>38</v>
      </c>
      <c r="I3" s="4" t="s">
        <v>39</v>
      </c>
      <c r="J3" s="7" t="s">
        <v>9</v>
      </c>
      <c r="K3" s="8" t="s">
        <v>10</v>
      </c>
      <c r="L3" s="6" t="s">
        <v>9</v>
      </c>
      <c r="M3" s="5" t="s">
        <v>10</v>
      </c>
      <c r="N3" s="6" t="s">
        <v>5</v>
      </c>
      <c r="O3" s="3" t="s">
        <v>6</v>
      </c>
      <c r="P3" s="3" t="s">
        <v>20</v>
      </c>
      <c r="Q3" s="5" t="s">
        <v>21</v>
      </c>
      <c r="R3" s="6" t="s">
        <v>5</v>
      </c>
      <c r="S3" s="3" t="s">
        <v>6</v>
      </c>
      <c r="T3" s="3" t="s">
        <v>20</v>
      </c>
      <c r="U3" s="5" t="s">
        <v>21</v>
      </c>
      <c r="V3" s="9" t="s">
        <v>0</v>
      </c>
    </row>
    <row r="4" spans="1:22" x14ac:dyDescent="0.2">
      <c r="A4" s="11">
        <v>35431</v>
      </c>
      <c r="B4" s="29">
        <v>34914.322580645159</v>
      </c>
      <c r="C4" s="30">
        <v>32524.824596774193</v>
      </c>
      <c r="D4" s="31">
        <v>27032.266129032258</v>
      </c>
      <c r="E4" s="32">
        <v>31.31</v>
      </c>
      <c r="F4" s="33">
        <v>28.88</v>
      </c>
      <c r="G4" s="34">
        <v>30.094999999999999</v>
      </c>
      <c r="H4" s="33"/>
      <c r="I4" s="33"/>
      <c r="J4" s="32"/>
      <c r="K4" s="34">
        <v>2.9204706184904201</v>
      </c>
      <c r="L4" s="29"/>
      <c r="M4" s="31">
        <v>10304.84600990644</v>
      </c>
      <c r="N4" s="29">
        <v>39.838709677419352</v>
      </c>
      <c r="O4" s="30">
        <v>25.06451612903226</v>
      </c>
      <c r="P4" s="30">
        <v>-56</v>
      </c>
      <c r="Q4" s="31">
        <v>0</v>
      </c>
      <c r="R4" s="29">
        <v>44.516129032258064</v>
      </c>
      <c r="S4" s="30">
        <v>29.419354838709676</v>
      </c>
      <c r="T4" s="30">
        <v>-65</v>
      </c>
      <c r="U4" s="31">
        <v>0</v>
      </c>
      <c r="V4" s="35">
        <v>1363</v>
      </c>
    </row>
    <row r="5" spans="1:22" x14ac:dyDescent="0.2">
      <c r="A5" s="12">
        <v>35462</v>
      </c>
      <c r="B5" s="36">
        <v>32698.107142857141</v>
      </c>
      <c r="C5" s="37">
        <v>30439.450892857141</v>
      </c>
      <c r="D5" s="38">
        <v>25187.9375</v>
      </c>
      <c r="E5" s="39">
        <v>24.18</v>
      </c>
      <c r="F5" s="40">
        <v>21.99</v>
      </c>
      <c r="G5" s="41">
        <v>23.085000000000001</v>
      </c>
      <c r="H5" s="40"/>
      <c r="I5" s="40"/>
      <c r="J5" s="39"/>
      <c r="K5" s="41">
        <v>2.6630106619684524</v>
      </c>
      <c r="L5" s="36"/>
      <c r="M5" s="38">
        <v>8668.759885075322</v>
      </c>
      <c r="N5" s="36">
        <v>48.321428571428569</v>
      </c>
      <c r="O5" s="37">
        <v>31.678571428571427</v>
      </c>
      <c r="P5" s="37">
        <v>-200</v>
      </c>
      <c r="Q5" s="38">
        <v>0</v>
      </c>
      <c r="R5" s="36">
        <v>52.75</v>
      </c>
      <c r="S5" s="37">
        <v>36.571428571428569</v>
      </c>
      <c r="T5" s="37">
        <v>-195</v>
      </c>
      <c r="U5" s="38">
        <v>0</v>
      </c>
      <c r="V5" s="42">
        <v>1474.7142857142858</v>
      </c>
    </row>
    <row r="6" spans="1:22" x14ac:dyDescent="0.2">
      <c r="A6" s="13">
        <v>35490</v>
      </c>
      <c r="B6" s="43">
        <v>30681.612903225807</v>
      </c>
      <c r="C6" s="44">
        <v>28657.219758064515</v>
      </c>
      <c r="D6" s="45">
        <v>23607.108870967742</v>
      </c>
      <c r="E6" s="46">
        <v>23.06</v>
      </c>
      <c r="F6" s="47">
        <v>21.51</v>
      </c>
      <c r="G6" s="48">
        <v>22.285</v>
      </c>
      <c r="H6" s="47"/>
      <c r="I6" s="47"/>
      <c r="J6" s="46"/>
      <c r="K6" s="48">
        <v>2.4579600817224572</v>
      </c>
      <c r="L6" s="43"/>
      <c r="M6" s="45">
        <v>9066.4613171355541</v>
      </c>
      <c r="N6" s="43">
        <v>53.677419354838712</v>
      </c>
      <c r="O6" s="44">
        <v>34.41935483870968</v>
      </c>
      <c r="P6" s="44">
        <v>-46</v>
      </c>
      <c r="Q6" s="45">
        <v>-1</v>
      </c>
      <c r="R6" s="43">
        <v>57.935483870967744</v>
      </c>
      <c r="S6" s="44">
        <v>39.451612903225808</v>
      </c>
      <c r="T6" s="44">
        <v>-38</v>
      </c>
      <c r="U6" s="45">
        <v>1</v>
      </c>
      <c r="V6" s="49">
        <v>3507.2666666666669</v>
      </c>
    </row>
    <row r="7" spans="1:22" x14ac:dyDescent="0.2">
      <c r="A7" s="12">
        <v>35521</v>
      </c>
      <c r="B7" s="36">
        <v>29454.333333333332</v>
      </c>
      <c r="C7" s="37">
        <v>27426.158333333333</v>
      </c>
      <c r="D7" s="38">
        <v>22133.287499999999</v>
      </c>
      <c r="E7" s="39">
        <v>21.06</v>
      </c>
      <c r="F7" s="40">
        <v>19.28</v>
      </c>
      <c r="G7" s="41">
        <v>20.170000000000002</v>
      </c>
      <c r="H7" s="40"/>
      <c r="I7" s="40">
        <v>21.053125000000001</v>
      </c>
      <c r="J7" s="39"/>
      <c r="K7" s="41">
        <v>2.3523830954524025</v>
      </c>
      <c r="L7" s="36"/>
      <c r="M7" s="38">
        <v>8574.283686612267</v>
      </c>
      <c r="N7" s="36">
        <v>61.266666666666666</v>
      </c>
      <c r="O7" s="37">
        <v>41.4</v>
      </c>
      <c r="P7" s="37">
        <v>30</v>
      </c>
      <c r="Q7" s="38">
        <v>-9</v>
      </c>
      <c r="R7" s="36">
        <v>63.93333333333333</v>
      </c>
      <c r="S7" s="37">
        <v>43.966666666666669</v>
      </c>
      <c r="T7" s="37">
        <v>77</v>
      </c>
      <c r="U7" s="38">
        <v>-9</v>
      </c>
      <c r="V7" s="42">
        <v>6118.2666666666664</v>
      </c>
    </row>
    <row r="8" spans="1:22" x14ac:dyDescent="0.2">
      <c r="A8" s="13">
        <v>35551</v>
      </c>
      <c r="B8" s="43">
        <v>28566.741935483871</v>
      </c>
      <c r="C8" s="44">
        <v>26951.695564516129</v>
      </c>
      <c r="D8" s="45">
        <v>21168.399193548386</v>
      </c>
      <c r="E8" s="46">
        <v>21.06</v>
      </c>
      <c r="F8" s="47">
        <v>19.600000000000001</v>
      </c>
      <c r="G8" s="48">
        <v>20.329999999999998</v>
      </c>
      <c r="H8" s="47"/>
      <c r="I8" s="47">
        <v>20.285795454545461</v>
      </c>
      <c r="J8" s="46"/>
      <c r="K8" s="48">
        <v>2.4849763887953427</v>
      </c>
      <c r="L8" s="43"/>
      <c r="M8" s="45">
        <v>8181.1642523716282</v>
      </c>
      <c r="N8" s="43">
        <v>69.387096774193552</v>
      </c>
      <c r="O8" s="44">
        <v>49.483870967741936</v>
      </c>
      <c r="P8" s="44">
        <v>62</v>
      </c>
      <c r="Q8" s="45">
        <v>-53</v>
      </c>
      <c r="R8" s="43">
        <v>74</v>
      </c>
      <c r="S8" s="44">
        <v>51.774193548387096</v>
      </c>
      <c r="T8" s="44">
        <v>60</v>
      </c>
      <c r="U8" s="45">
        <v>-52</v>
      </c>
      <c r="V8" s="49">
        <v>3257.5625</v>
      </c>
    </row>
    <row r="9" spans="1:22" x14ac:dyDescent="0.2">
      <c r="A9" s="12">
        <v>35582</v>
      </c>
      <c r="B9" s="36">
        <v>35145.633333333331</v>
      </c>
      <c r="C9" s="37">
        <v>32325.927083333332</v>
      </c>
      <c r="D9" s="38">
        <v>24668.9375</v>
      </c>
      <c r="E9" s="39">
        <v>29.3</v>
      </c>
      <c r="F9" s="40">
        <v>23.08</v>
      </c>
      <c r="G9" s="41">
        <v>26.19</v>
      </c>
      <c r="H9" s="40"/>
      <c r="I9" s="40">
        <v>26.842857142857167</v>
      </c>
      <c r="J9" s="39"/>
      <c r="K9" s="41">
        <v>2.5341819896275344</v>
      </c>
      <c r="L9" s="36"/>
      <c r="M9" s="38">
        <v>10334.695813953485</v>
      </c>
      <c r="N9" s="36">
        <v>81.466666666666669</v>
      </c>
      <c r="O9" s="37">
        <v>60.7</v>
      </c>
      <c r="P9" s="37">
        <v>32</v>
      </c>
      <c r="Q9" s="38">
        <v>15</v>
      </c>
      <c r="R9" s="36">
        <v>82.63333333333334</v>
      </c>
      <c r="S9" s="37">
        <v>63.6</v>
      </c>
      <c r="T9" s="37">
        <v>33</v>
      </c>
      <c r="U9" s="38">
        <v>-36</v>
      </c>
      <c r="V9" s="42">
        <v>1574.2</v>
      </c>
    </row>
    <row r="10" spans="1:22" x14ac:dyDescent="0.2">
      <c r="A10" s="13">
        <v>35612</v>
      </c>
      <c r="B10" s="43">
        <v>39312.451612903227</v>
      </c>
      <c r="C10" s="44">
        <v>35774.717741935485</v>
      </c>
      <c r="D10" s="45">
        <v>27810.762096774193</v>
      </c>
      <c r="E10" s="46">
        <v>44.69</v>
      </c>
      <c r="F10" s="47">
        <v>36.090000000000003</v>
      </c>
      <c r="G10" s="48">
        <v>40.39</v>
      </c>
      <c r="H10" s="47"/>
      <c r="I10" s="47">
        <v>38.230434782608683</v>
      </c>
      <c r="J10" s="46"/>
      <c r="K10" s="48">
        <v>2.63008443701513</v>
      </c>
      <c r="L10" s="43"/>
      <c r="M10" s="45">
        <v>15356.921409655735</v>
      </c>
      <c r="N10" s="43">
        <v>87.129032258064512</v>
      </c>
      <c r="O10" s="44">
        <v>67.774193548387103</v>
      </c>
      <c r="P10" s="44">
        <v>2</v>
      </c>
      <c r="Q10" s="45">
        <v>35</v>
      </c>
      <c r="R10" s="43">
        <v>90.290322580645167</v>
      </c>
      <c r="S10" s="44">
        <v>70.41935483870968</v>
      </c>
      <c r="T10" s="44">
        <v>0</v>
      </c>
      <c r="U10" s="45">
        <v>19</v>
      </c>
      <c r="V10" s="49">
        <v>1333.6666666666667</v>
      </c>
    </row>
    <row r="11" spans="1:22" x14ac:dyDescent="0.2">
      <c r="A11" s="12">
        <v>35643</v>
      </c>
      <c r="B11" s="36">
        <v>36110.612903225803</v>
      </c>
      <c r="C11" s="37">
        <v>33140.161290322583</v>
      </c>
      <c r="D11" s="38">
        <v>25901.528225806451</v>
      </c>
      <c r="E11" s="39">
        <v>24.31</v>
      </c>
      <c r="F11" s="40">
        <v>21.52</v>
      </c>
      <c r="G11" s="41">
        <v>22.914999999999999</v>
      </c>
      <c r="H11" s="40"/>
      <c r="I11" s="40">
        <v>24.204464285714277</v>
      </c>
      <c r="J11" s="39"/>
      <c r="K11" s="41">
        <v>2.552142969398981</v>
      </c>
      <c r="L11" s="36"/>
      <c r="M11" s="38">
        <v>8978.7289641521875</v>
      </c>
      <c r="N11" s="36">
        <v>82.967741935483872</v>
      </c>
      <c r="O11" s="37">
        <v>64.677419354838705</v>
      </c>
      <c r="P11" s="37">
        <v>-2</v>
      </c>
      <c r="Q11" s="38">
        <v>-47</v>
      </c>
      <c r="R11" s="36">
        <v>87.322580645161295</v>
      </c>
      <c r="S11" s="37">
        <v>67.903225806451616</v>
      </c>
      <c r="T11" s="37">
        <v>0</v>
      </c>
      <c r="U11" s="38">
        <v>-20</v>
      </c>
      <c r="V11" s="42">
        <v>1342.75</v>
      </c>
    </row>
    <row r="12" spans="1:22" x14ac:dyDescent="0.2">
      <c r="A12" s="13">
        <v>35674</v>
      </c>
      <c r="B12" s="43">
        <v>32268.233333333334</v>
      </c>
      <c r="C12" s="44">
        <v>30201.931250000001</v>
      </c>
      <c r="D12" s="45">
        <v>22821.604166666668</v>
      </c>
      <c r="E12" s="46">
        <v>22.55</v>
      </c>
      <c r="F12" s="47">
        <v>19.96</v>
      </c>
      <c r="G12" s="48">
        <v>21.254999999999999</v>
      </c>
      <c r="H12" s="47"/>
      <c r="I12" s="47">
        <v>24.520454545454541</v>
      </c>
      <c r="J12" s="46"/>
      <c r="K12" s="48">
        <v>2.6131354632061838</v>
      </c>
      <c r="L12" s="43"/>
      <c r="M12" s="45">
        <v>8133.9066800315059</v>
      </c>
      <c r="N12" s="43">
        <v>75.900000000000006</v>
      </c>
      <c r="O12" s="44">
        <v>58.2</v>
      </c>
      <c r="P12" s="44">
        <v>3</v>
      </c>
      <c r="Q12" s="45">
        <v>-31</v>
      </c>
      <c r="R12" s="43">
        <v>79.766666666666666</v>
      </c>
      <c r="S12" s="44">
        <v>61.06666666666667</v>
      </c>
      <c r="T12" s="44">
        <v>4</v>
      </c>
      <c r="U12" s="45">
        <v>-19</v>
      </c>
      <c r="V12" s="49">
        <v>4891.0666666666666</v>
      </c>
    </row>
    <row r="13" spans="1:22" x14ac:dyDescent="0.2">
      <c r="A13" s="12">
        <v>35704</v>
      </c>
      <c r="B13" s="36">
        <v>30805.516129032258</v>
      </c>
      <c r="C13" s="37">
        <v>28799.169354838708</v>
      </c>
      <c r="D13" s="38">
        <v>22454.975806451614</v>
      </c>
      <c r="E13" s="39">
        <v>30.66</v>
      </c>
      <c r="F13" s="40">
        <v>25.93</v>
      </c>
      <c r="G13" s="41">
        <v>28.295000000000002</v>
      </c>
      <c r="H13" s="40"/>
      <c r="I13" s="40">
        <v>31.266847826086952</v>
      </c>
      <c r="J13" s="39"/>
      <c r="K13" s="41">
        <v>3.0355520024052094</v>
      </c>
      <c r="L13" s="36"/>
      <c r="M13" s="38">
        <v>9321.204175576815</v>
      </c>
      <c r="N13" s="36">
        <v>66.838709677419359</v>
      </c>
      <c r="O13" s="37">
        <v>47.774193548387096</v>
      </c>
      <c r="P13" s="37">
        <v>6</v>
      </c>
      <c r="Q13" s="38">
        <v>32</v>
      </c>
      <c r="R13" s="36">
        <v>68.870967741935488</v>
      </c>
      <c r="S13" s="37">
        <v>50.29032258064516</v>
      </c>
      <c r="T13" s="37">
        <v>49</v>
      </c>
      <c r="U13" s="38">
        <v>41</v>
      </c>
      <c r="V13" s="42">
        <v>6681.666666666667</v>
      </c>
    </row>
    <row r="14" spans="1:22" x14ac:dyDescent="0.2">
      <c r="A14" s="13">
        <v>35735</v>
      </c>
      <c r="B14" s="43">
        <v>31032.400000000001</v>
      </c>
      <c r="C14" s="44">
        <v>28561.077083333334</v>
      </c>
      <c r="D14" s="45">
        <v>23875.674999999999</v>
      </c>
      <c r="E14" s="46">
        <v>27.74</v>
      </c>
      <c r="F14" s="47">
        <v>25.56</v>
      </c>
      <c r="G14" s="48">
        <v>26.65</v>
      </c>
      <c r="H14" s="47"/>
      <c r="I14" s="47">
        <v>27.189062499999999</v>
      </c>
      <c r="J14" s="46"/>
      <c r="K14" s="48">
        <v>3.0632825187280641</v>
      </c>
      <c r="L14" s="43"/>
      <c r="M14" s="45">
        <v>8699.81787088499</v>
      </c>
      <c r="N14" s="43">
        <v>51.06666666666667</v>
      </c>
      <c r="O14" s="44">
        <v>37.56666666666667</v>
      </c>
      <c r="P14" s="44">
        <v>68</v>
      </c>
      <c r="Q14" s="45">
        <v>-2</v>
      </c>
      <c r="R14" s="43">
        <v>53.06666666666667</v>
      </c>
      <c r="S14" s="44">
        <v>39.200000000000003</v>
      </c>
      <c r="T14" s="44">
        <v>119</v>
      </c>
      <c r="U14" s="45">
        <v>0</v>
      </c>
      <c r="V14" s="49">
        <v>4984.4666666666662</v>
      </c>
    </row>
    <row r="15" spans="1:22" x14ac:dyDescent="0.2">
      <c r="A15" s="14">
        <v>35765</v>
      </c>
      <c r="B15" s="50">
        <v>32854.612903225803</v>
      </c>
      <c r="C15" s="51">
        <v>30196.413306451614</v>
      </c>
      <c r="D15" s="52">
        <v>25031.665322580644</v>
      </c>
      <c r="E15" s="53">
        <v>22.65</v>
      </c>
      <c r="F15" s="54">
        <v>20.6</v>
      </c>
      <c r="G15" s="55">
        <v>21.625</v>
      </c>
      <c r="H15" s="54"/>
      <c r="I15" s="54">
        <v>21.106521739130436</v>
      </c>
      <c r="J15" s="53"/>
      <c r="K15" s="55">
        <v>2.4988213107024992</v>
      </c>
      <c r="L15" s="50"/>
      <c r="M15" s="52">
        <v>8654.0801886792433</v>
      </c>
      <c r="N15" s="50">
        <v>45.548387096774192</v>
      </c>
      <c r="O15" s="51">
        <v>31.548387096774192</v>
      </c>
      <c r="P15" s="51">
        <v>-78</v>
      </c>
      <c r="Q15" s="52">
        <v>0</v>
      </c>
      <c r="R15" s="50">
        <v>48.161290322580648</v>
      </c>
      <c r="S15" s="51">
        <v>33.838709677419352</v>
      </c>
      <c r="T15" s="51">
        <v>-43</v>
      </c>
      <c r="U15" s="52">
        <v>0</v>
      </c>
      <c r="V15" s="56">
        <v>1935.625</v>
      </c>
    </row>
    <row r="16" spans="1:22" x14ac:dyDescent="0.2">
      <c r="A16" s="15">
        <v>35796</v>
      </c>
      <c r="B16" s="57">
        <v>32228.709677419356</v>
      </c>
      <c r="C16" s="58">
        <v>29976.334677419356</v>
      </c>
      <c r="D16" s="59">
        <v>24889.814516129034</v>
      </c>
      <c r="E16" s="60">
        <v>21.05</v>
      </c>
      <c r="F16" s="61">
        <v>19.64</v>
      </c>
      <c r="G16" s="62">
        <v>20.344999999999999</v>
      </c>
      <c r="H16" s="61"/>
      <c r="I16" s="61">
        <v>20.391761363636363</v>
      </c>
      <c r="J16" s="60">
        <v>2.3650000000000002</v>
      </c>
      <c r="K16" s="62">
        <v>2.1475719000471476</v>
      </c>
      <c r="L16" s="57">
        <v>8602.5369978858325</v>
      </c>
      <c r="M16" s="59">
        <v>9473.4895718990101</v>
      </c>
      <c r="N16" s="57">
        <v>47.967741935483872</v>
      </c>
      <c r="O16" s="58">
        <v>33.87096774193548</v>
      </c>
      <c r="P16" s="58">
        <v>-320</v>
      </c>
      <c r="Q16" s="59">
        <v>0</v>
      </c>
      <c r="R16" s="57">
        <v>49.838709677419352</v>
      </c>
      <c r="S16" s="58">
        <v>35.903225806451616</v>
      </c>
      <c r="T16" s="58">
        <v>-247</v>
      </c>
      <c r="U16" s="59">
        <v>0</v>
      </c>
      <c r="V16" s="63">
        <v>1411.5625</v>
      </c>
    </row>
    <row r="17" spans="1:22" x14ac:dyDescent="0.2">
      <c r="A17" s="16">
        <v>35827</v>
      </c>
      <c r="B17" s="64">
        <v>32352.357142857141</v>
      </c>
      <c r="C17" s="65">
        <v>30190.283482142859</v>
      </c>
      <c r="D17" s="66">
        <v>25198.165178571428</v>
      </c>
      <c r="E17" s="67">
        <v>20.05</v>
      </c>
      <c r="F17" s="68">
        <v>19.149999999999999</v>
      </c>
      <c r="G17" s="69">
        <v>19.600000000000001</v>
      </c>
      <c r="H17" s="68"/>
      <c r="I17" s="68">
        <v>19.2190625</v>
      </c>
      <c r="J17" s="67">
        <v>2.412962962962963</v>
      </c>
      <c r="K17" s="69">
        <v>1.8639833908202845</v>
      </c>
      <c r="L17" s="64">
        <v>8122.7935533384507</v>
      </c>
      <c r="M17" s="66">
        <v>10515.115154204574</v>
      </c>
      <c r="N17" s="64">
        <v>49.178571428571431</v>
      </c>
      <c r="O17" s="65">
        <v>34.321428571428569</v>
      </c>
      <c r="P17" s="65">
        <v>-247</v>
      </c>
      <c r="Q17" s="66">
        <v>0</v>
      </c>
      <c r="R17" s="64">
        <v>50.071428571428569</v>
      </c>
      <c r="S17" s="65">
        <v>36.571428571428569</v>
      </c>
      <c r="T17" s="65">
        <v>-154</v>
      </c>
      <c r="U17" s="66">
        <v>0</v>
      </c>
      <c r="V17" s="70">
        <v>1581.2142857142858</v>
      </c>
    </row>
    <row r="18" spans="1:22" x14ac:dyDescent="0.2">
      <c r="A18" s="17">
        <v>35855</v>
      </c>
      <c r="B18" s="71">
        <v>31408.096774193549</v>
      </c>
      <c r="C18" s="72">
        <v>29325.788306451614</v>
      </c>
      <c r="D18" s="73">
        <v>24849.28629032258</v>
      </c>
      <c r="E18" s="74">
        <v>23.47</v>
      </c>
      <c r="F18" s="75">
        <v>21.41</v>
      </c>
      <c r="G18" s="76">
        <v>22.44</v>
      </c>
      <c r="H18" s="75"/>
      <c r="I18" s="75">
        <v>21.960795454545462</v>
      </c>
      <c r="J18" s="74">
        <v>2.4609677419354834</v>
      </c>
      <c r="K18" s="76">
        <v>1.8417913219893416</v>
      </c>
      <c r="L18" s="71">
        <v>9118.3641368462468</v>
      </c>
      <c r="M18" s="73">
        <v>12183.790710753419</v>
      </c>
      <c r="N18" s="71">
        <v>53.70967741935484</v>
      </c>
      <c r="O18" s="72">
        <v>37.225806451612904</v>
      </c>
      <c r="P18" s="72">
        <v>-71</v>
      </c>
      <c r="Q18" s="73">
        <v>19</v>
      </c>
      <c r="R18" s="71">
        <v>55.12903225806452</v>
      </c>
      <c r="S18" s="72">
        <v>38.677419354838712</v>
      </c>
      <c r="T18" s="72">
        <v>41</v>
      </c>
      <c r="U18" s="73">
        <v>27</v>
      </c>
      <c r="V18" s="77">
        <v>2969.8666666666668</v>
      </c>
    </row>
    <row r="19" spans="1:22" x14ac:dyDescent="0.2">
      <c r="A19" s="16">
        <v>35886</v>
      </c>
      <c r="B19" s="64">
        <v>28886.233333333334</v>
      </c>
      <c r="C19" s="65">
        <v>27422.639583333334</v>
      </c>
      <c r="D19" s="66">
        <v>21858.647916666665</v>
      </c>
      <c r="E19" s="67">
        <v>21.95</v>
      </c>
      <c r="F19" s="68">
        <v>19.54</v>
      </c>
      <c r="G19" s="69">
        <v>20.745000000000001</v>
      </c>
      <c r="H19" s="68"/>
      <c r="I19" s="68">
        <v>22.521647727272736</v>
      </c>
      <c r="J19" s="67">
        <v>2.6638888888888883</v>
      </c>
      <c r="K19" s="69">
        <v>2.2140649439093565</v>
      </c>
      <c r="L19" s="64">
        <v>7787.4869655891562</v>
      </c>
      <c r="M19" s="66">
        <v>9369.6438566841316</v>
      </c>
      <c r="N19" s="64">
        <v>64.63333333333334</v>
      </c>
      <c r="O19" s="65">
        <v>45.9</v>
      </c>
      <c r="P19" s="65">
        <v>-87</v>
      </c>
      <c r="Q19" s="66">
        <v>-6</v>
      </c>
      <c r="R19" s="64">
        <v>66</v>
      </c>
      <c r="S19" s="65">
        <v>47.033333333333331</v>
      </c>
      <c r="T19" s="65">
        <v>6</v>
      </c>
      <c r="U19" s="66">
        <v>1</v>
      </c>
      <c r="V19" s="70">
        <v>5390.9333333333334</v>
      </c>
    </row>
    <row r="20" spans="1:22" x14ac:dyDescent="0.2">
      <c r="A20" s="17">
        <v>35916</v>
      </c>
      <c r="B20" s="71">
        <v>31223.548387096773</v>
      </c>
      <c r="C20" s="72">
        <v>29138.941532258064</v>
      </c>
      <c r="D20" s="73">
        <v>22549.532258064515</v>
      </c>
      <c r="E20" s="74">
        <v>32.99</v>
      </c>
      <c r="F20" s="75">
        <v>26.71</v>
      </c>
      <c r="G20" s="76">
        <v>29.85</v>
      </c>
      <c r="H20" s="75"/>
      <c r="I20" s="75">
        <v>32.689791666666629</v>
      </c>
      <c r="J20" s="74">
        <v>2.3515000000000001</v>
      </c>
      <c r="K20" s="76">
        <v>2.1359971711456858</v>
      </c>
      <c r="L20" s="71">
        <v>12694.02509036785</v>
      </c>
      <c r="M20" s="73">
        <v>13974.737608846805</v>
      </c>
      <c r="N20" s="71">
        <v>75.838709677419359</v>
      </c>
      <c r="O20" s="72">
        <v>56.645161290322584</v>
      </c>
      <c r="P20" s="72">
        <v>-50</v>
      </c>
      <c r="Q20" s="73">
        <v>52</v>
      </c>
      <c r="R20" s="71">
        <v>75.838709677419359</v>
      </c>
      <c r="S20" s="72">
        <v>59.12903225806452</v>
      </c>
      <c r="T20" s="72">
        <v>-5</v>
      </c>
      <c r="U20" s="73">
        <v>28</v>
      </c>
      <c r="V20" s="77">
        <v>4122.875</v>
      </c>
    </row>
    <row r="21" spans="1:22" x14ac:dyDescent="0.2">
      <c r="A21" s="16">
        <v>35947</v>
      </c>
      <c r="B21" s="64">
        <v>35079.23333333333</v>
      </c>
      <c r="C21" s="65">
        <v>32372.204166666666</v>
      </c>
      <c r="D21" s="66">
        <v>25090.745833333334</v>
      </c>
      <c r="E21" s="67">
        <v>42.92</v>
      </c>
      <c r="F21" s="68">
        <v>34.58</v>
      </c>
      <c r="G21" s="69">
        <v>38.75</v>
      </c>
      <c r="H21" s="68"/>
      <c r="I21" s="68">
        <v>34.942102272727276</v>
      </c>
      <c r="J21" s="67">
        <v>2.3174999999999999</v>
      </c>
      <c r="K21" s="69">
        <v>2.0918163244895922</v>
      </c>
      <c r="L21" s="64">
        <v>16720.604099244876</v>
      </c>
      <c r="M21" s="66">
        <v>18524.570989498843</v>
      </c>
      <c r="N21" s="64">
        <v>79.900000000000006</v>
      </c>
      <c r="O21" s="65">
        <v>63.133333333333333</v>
      </c>
      <c r="P21" s="65">
        <v>4</v>
      </c>
      <c r="Q21" s="66">
        <v>1</v>
      </c>
      <c r="R21" s="64">
        <v>81.13333333333334</v>
      </c>
      <c r="S21" s="65">
        <v>64.766666666666666</v>
      </c>
      <c r="T21" s="65">
        <v>13</v>
      </c>
      <c r="U21" s="66">
        <v>-61</v>
      </c>
      <c r="V21" s="70">
        <v>646</v>
      </c>
    </row>
    <row r="22" spans="1:22" x14ac:dyDescent="0.2">
      <c r="A22" s="17">
        <v>35977</v>
      </c>
      <c r="B22" s="71">
        <v>39389.096774193546</v>
      </c>
      <c r="C22" s="72">
        <v>35790.235887096773</v>
      </c>
      <c r="D22" s="73">
        <v>27742.475806451614</v>
      </c>
      <c r="E22" s="74">
        <v>62.77</v>
      </c>
      <c r="F22" s="75">
        <v>47.94</v>
      </c>
      <c r="G22" s="76">
        <v>55.354999999999997</v>
      </c>
      <c r="H22" s="75"/>
      <c r="I22" s="75">
        <v>51.463070652173926</v>
      </c>
      <c r="J22" s="74">
        <v>2.4195000000000002</v>
      </c>
      <c r="K22" s="76">
        <v>2.0903876101895902</v>
      </c>
      <c r="L22" s="71">
        <v>22878.693945029965</v>
      </c>
      <c r="M22" s="73">
        <v>26480.734831268695</v>
      </c>
      <c r="N22" s="71">
        <v>86.290322580645167</v>
      </c>
      <c r="O22" s="72">
        <v>68.709677419354833</v>
      </c>
      <c r="P22" s="72">
        <v>0</v>
      </c>
      <c r="Q22" s="73">
        <v>35</v>
      </c>
      <c r="R22" s="71">
        <v>87.870967741935488</v>
      </c>
      <c r="S22" s="72">
        <v>69.903225806451616</v>
      </c>
      <c r="T22" s="72">
        <v>0</v>
      </c>
      <c r="U22" s="73">
        <v>-27</v>
      </c>
      <c r="V22" s="77">
        <v>1.1333333333333333</v>
      </c>
    </row>
    <row r="23" spans="1:22" x14ac:dyDescent="0.2">
      <c r="A23" s="16">
        <v>36008</v>
      </c>
      <c r="B23" s="64">
        <v>39850.06451612903</v>
      </c>
      <c r="C23" s="65">
        <v>36136.487903225803</v>
      </c>
      <c r="D23" s="66">
        <v>28066.790322580644</v>
      </c>
      <c r="E23" s="67">
        <v>36.07</v>
      </c>
      <c r="F23" s="68">
        <v>29</v>
      </c>
      <c r="G23" s="69">
        <v>32.534999999999997</v>
      </c>
      <c r="H23" s="68"/>
      <c r="I23" s="68">
        <v>42.051428571428566</v>
      </c>
      <c r="J23" s="67">
        <v>2.040322580645161</v>
      </c>
      <c r="K23" s="69">
        <v>1.6984351496374128</v>
      </c>
      <c r="L23" s="64">
        <v>15946.007905138342</v>
      </c>
      <c r="M23" s="66">
        <v>19155.868274950426</v>
      </c>
      <c r="N23" s="64">
        <v>87.516129032258064</v>
      </c>
      <c r="O23" s="65">
        <v>68.451612903225808</v>
      </c>
      <c r="P23" s="65">
        <v>-2</v>
      </c>
      <c r="Q23" s="66">
        <v>83</v>
      </c>
      <c r="R23" s="64">
        <v>89.032258064516128</v>
      </c>
      <c r="S23" s="65">
        <v>69.838709677419359</v>
      </c>
      <c r="T23" s="65">
        <v>0</v>
      </c>
      <c r="U23" s="66">
        <v>37</v>
      </c>
      <c r="V23" s="70">
        <v>13.125</v>
      </c>
    </row>
    <row r="24" spans="1:22" x14ac:dyDescent="0.2">
      <c r="A24" s="17">
        <v>36039</v>
      </c>
      <c r="B24" s="71">
        <v>35157.26666666667</v>
      </c>
      <c r="C24" s="72">
        <v>32486.5625</v>
      </c>
      <c r="D24" s="73">
        <v>25056.575000000001</v>
      </c>
      <c r="E24" s="74">
        <v>29.97</v>
      </c>
      <c r="F24" s="75">
        <v>25.14</v>
      </c>
      <c r="G24" s="76">
        <v>27.555</v>
      </c>
      <c r="H24" s="75"/>
      <c r="I24" s="75">
        <v>30.444573863636368</v>
      </c>
      <c r="J24" s="74">
        <v>2.1777586206896551</v>
      </c>
      <c r="K24" s="76">
        <v>1.8129363956803839</v>
      </c>
      <c r="L24" s="71">
        <v>12652.917425381997</v>
      </c>
      <c r="M24" s="73">
        <v>15199.09913312694</v>
      </c>
      <c r="N24" s="71">
        <v>81.099999999999994</v>
      </c>
      <c r="O24" s="72">
        <v>62.5</v>
      </c>
      <c r="P24" s="72">
        <v>-32</v>
      </c>
      <c r="Q24" s="73">
        <v>79</v>
      </c>
      <c r="R24" s="71">
        <v>85.166666666666671</v>
      </c>
      <c r="S24" s="72">
        <v>65.63333333333334</v>
      </c>
      <c r="T24" s="72">
        <v>-8</v>
      </c>
      <c r="U24" s="73">
        <v>119</v>
      </c>
      <c r="V24" s="77">
        <v>1775.1333333333334</v>
      </c>
    </row>
    <row r="25" spans="1:22" x14ac:dyDescent="0.2">
      <c r="A25" s="16">
        <v>36069</v>
      </c>
      <c r="B25" s="64">
        <v>29813.774193548386</v>
      </c>
      <c r="C25" s="65">
        <v>27864.802419354837</v>
      </c>
      <c r="D25" s="66">
        <v>21907.453629032258</v>
      </c>
      <c r="E25" s="67">
        <v>23.64</v>
      </c>
      <c r="F25" s="68">
        <v>21.45</v>
      </c>
      <c r="G25" s="69">
        <v>22.545000000000002</v>
      </c>
      <c r="H25" s="68"/>
      <c r="I25" s="68">
        <v>22.245028409090924</v>
      </c>
      <c r="J25" s="67">
        <v>2.1037096774193551</v>
      </c>
      <c r="K25" s="69">
        <v>1.9028688583144027</v>
      </c>
      <c r="L25" s="64">
        <v>10716.782948708118</v>
      </c>
      <c r="M25" s="66">
        <v>11847.900028155796</v>
      </c>
      <c r="N25" s="64">
        <v>66.58064516129032</v>
      </c>
      <c r="O25" s="65">
        <v>49.87096774193548</v>
      </c>
      <c r="P25" s="65">
        <v>-66</v>
      </c>
      <c r="Q25" s="66">
        <v>-14</v>
      </c>
      <c r="R25" s="64">
        <v>68.612903225806448</v>
      </c>
      <c r="S25" s="65">
        <v>51.451612903225808</v>
      </c>
      <c r="T25" s="65">
        <v>-25</v>
      </c>
      <c r="U25" s="66">
        <v>-22</v>
      </c>
      <c r="V25" s="70">
        <v>6655.4666666666662</v>
      </c>
    </row>
    <row r="26" spans="1:22" x14ac:dyDescent="0.2">
      <c r="A26" s="17">
        <v>36100</v>
      </c>
      <c r="B26" s="71">
        <v>31153.633333333335</v>
      </c>
      <c r="C26" s="72">
        <v>28562.170833333334</v>
      </c>
      <c r="D26" s="73">
        <v>23261.208333333332</v>
      </c>
      <c r="E26" s="74">
        <v>23.33</v>
      </c>
      <c r="F26" s="75">
        <v>21.66</v>
      </c>
      <c r="G26" s="76">
        <v>22.495000000000001</v>
      </c>
      <c r="H26" s="75"/>
      <c r="I26" s="75">
        <v>20.092083333333317</v>
      </c>
      <c r="J26" s="74">
        <v>2.3405357142857142</v>
      </c>
      <c r="K26" s="76">
        <v>1.7405311959767402</v>
      </c>
      <c r="L26" s="71">
        <v>9611.0475318532081</v>
      </c>
      <c r="M26" s="73">
        <v>12924.215349887134</v>
      </c>
      <c r="N26" s="71">
        <v>56.866666666666667</v>
      </c>
      <c r="O26" s="72">
        <v>39.5</v>
      </c>
      <c r="P26" s="72">
        <v>-50</v>
      </c>
      <c r="Q26" s="73">
        <v>-2</v>
      </c>
      <c r="R26" s="71">
        <v>59.43333333333333</v>
      </c>
      <c r="S26" s="72">
        <v>41.133333333333333</v>
      </c>
      <c r="T26" s="72">
        <v>-6</v>
      </c>
      <c r="U26" s="73">
        <v>0</v>
      </c>
      <c r="V26" s="77">
        <v>4471.8666666666668</v>
      </c>
    </row>
    <row r="27" spans="1:22" x14ac:dyDescent="0.2">
      <c r="A27" s="18">
        <v>36130</v>
      </c>
      <c r="B27" s="78">
        <v>33719.161290322583</v>
      </c>
      <c r="C27" s="79">
        <v>30756.332661290322</v>
      </c>
      <c r="D27" s="80">
        <v>25104.842741935485</v>
      </c>
      <c r="E27" s="81">
        <v>21.68</v>
      </c>
      <c r="F27" s="82">
        <v>20.100000000000001</v>
      </c>
      <c r="G27" s="83">
        <v>20.89</v>
      </c>
      <c r="H27" s="82"/>
      <c r="I27" s="82">
        <v>18.632364130434777</v>
      </c>
      <c r="J27" s="81">
        <v>1.9146551724137928</v>
      </c>
      <c r="K27" s="83">
        <v>1.5862300515765859</v>
      </c>
      <c r="L27" s="78">
        <v>10910.580819450701</v>
      </c>
      <c r="M27" s="80">
        <v>13169.590362530964</v>
      </c>
      <c r="N27" s="78">
        <v>49.516129032258064</v>
      </c>
      <c r="O27" s="79">
        <v>34.483870967741936</v>
      </c>
      <c r="P27" s="79">
        <v>-187</v>
      </c>
      <c r="Q27" s="80">
        <v>0</v>
      </c>
      <c r="R27" s="78">
        <v>51.967741935483872</v>
      </c>
      <c r="S27" s="79">
        <v>36.967741935483872</v>
      </c>
      <c r="T27" s="79">
        <v>-148</v>
      </c>
      <c r="U27" s="80">
        <v>5</v>
      </c>
      <c r="V27" s="84">
        <v>1578.9375</v>
      </c>
    </row>
    <row r="28" spans="1:22" x14ac:dyDescent="0.2">
      <c r="A28" s="11">
        <v>36161</v>
      </c>
      <c r="B28" s="29">
        <v>35256.903225806454</v>
      </c>
      <c r="C28" s="30">
        <v>32716.739919354837</v>
      </c>
      <c r="D28" s="31">
        <v>27478.302419354837</v>
      </c>
      <c r="E28" s="32">
        <v>24.76</v>
      </c>
      <c r="F28" s="33">
        <v>22.63</v>
      </c>
      <c r="G28" s="34">
        <v>23.695</v>
      </c>
      <c r="H28" s="33"/>
      <c r="I28" s="33">
        <v>22.778273809523814</v>
      </c>
      <c r="J28" s="32">
        <v>2.3665517241379304</v>
      </c>
      <c r="K28" s="34">
        <v>1.7262628518490946</v>
      </c>
      <c r="L28" s="29">
        <v>10012.458108698824</v>
      </c>
      <c r="M28" s="31">
        <v>13726.183109726882</v>
      </c>
      <c r="N28" s="29">
        <v>43.096774193548384</v>
      </c>
      <c r="O28" s="30">
        <v>26.93548387096774</v>
      </c>
      <c r="P28" s="30">
        <v>-137</v>
      </c>
      <c r="Q28" s="31">
        <v>0</v>
      </c>
      <c r="R28" s="29">
        <v>46.354838709677416</v>
      </c>
      <c r="S28" s="30">
        <v>29.903225806451612</v>
      </c>
      <c r="T28" s="30">
        <v>-100</v>
      </c>
      <c r="U28" s="31">
        <v>0</v>
      </c>
      <c r="V28" s="35">
        <v>902.75</v>
      </c>
    </row>
    <row r="29" spans="1:22" x14ac:dyDescent="0.2">
      <c r="A29" s="12">
        <v>36192</v>
      </c>
      <c r="B29" s="36">
        <v>33869.392857142855</v>
      </c>
      <c r="C29" s="37">
        <v>31647.332589285714</v>
      </c>
      <c r="D29" s="38">
        <v>26504.276785714286</v>
      </c>
      <c r="E29" s="39">
        <v>19.16</v>
      </c>
      <c r="F29" s="40">
        <v>18.11</v>
      </c>
      <c r="G29" s="41">
        <v>18.635000000000002</v>
      </c>
      <c r="H29" s="40"/>
      <c r="I29" s="40">
        <v>17.243906249999998</v>
      </c>
      <c r="J29" s="39">
        <v>2.0049999999999999</v>
      </c>
      <c r="K29" s="41">
        <v>1.371208549426371</v>
      </c>
      <c r="L29" s="36">
        <v>9294.2643391521196</v>
      </c>
      <c r="M29" s="38">
        <v>13590.201146131805</v>
      </c>
      <c r="N29" s="36">
        <v>46.571428571428569</v>
      </c>
      <c r="O29" s="37">
        <v>29.285714285714285</v>
      </c>
      <c r="P29" s="37">
        <v>-140</v>
      </c>
      <c r="Q29" s="38">
        <v>0</v>
      </c>
      <c r="R29" s="36">
        <v>49.25</v>
      </c>
      <c r="S29" s="37">
        <v>32.607142857142854</v>
      </c>
      <c r="T29" s="37">
        <v>-89</v>
      </c>
      <c r="U29" s="38">
        <v>0</v>
      </c>
      <c r="V29" s="42">
        <v>2491.5</v>
      </c>
    </row>
    <row r="30" spans="1:22" x14ac:dyDescent="0.2">
      <c r="A30" s="13">
        <v>36220</v>
      </c>
      <c r="B30" s="43">
        <v>32749.193548387098</v>
      </c>
      <c r="C30" s="44">
        <v>30654.866935483871</v>
      </c>
      <c r="D30" s="45">
        <v>25707.294354838708</v>
      </c>
      <c r="E30" s="46">
        <v>21.91</v>
      </c>
      <c r="F30" s="47">
        <v>20.27</v>
      </c>
      <c r="G30" s="48">
        <v>21.09</v>
      </c>
      <c r="H30" s="47"/>
      <c r="I30" s="47">
        <v>20.94875</v>
      </c>
      <c r="J30" s="46">
        <v>2.0109677419354832</v>
      </c>
      <c r="K30" s="48">
        <v>1.7600051930658904</v>
      </c>
      <c r="L30" s="43">
        <v>10487.487969201158</v>
      </c>
      <c r="M30" s="45">
        <v>11982.919188585849</v>
      </c>
      <c r="N30" s="43">
        <v>51.612903225806448</v>
      </c>
      <c r="O30" s="44">
        <v>33.161290322580648</v>
      </c>
      <c r="P30" s="44">
        <v>9</v>
      </c>
      <c r="Q30" s="45">
        <v>-1</v>
      </c>
      <c r="R30" s="43">
        <v>53.387096774193552</v>
      </c>
      <c r="S30" s="44">
        <v>35.548387096774192</v>
      </c>
      <c r="T30" s="44">
        <v>91</v>
      </c>
      <c r="U30" s="45">
        <v>0</v>
      </c>
      <c r="V30" s="49">
        <v>6485.2666666666664</v>
      </c>
    </row>
    <row r="31" spans="1:22" x14ac:dyDescent="0.2">
      <c r="A31" s="12">
        <v>36251</v>
      </c>
      <c r="B31" s="36">
        <v>28931.266666666666</v>
      </c>
      <c r="C31" s="37">
        <v>27466.704166666666</v>
      </c>
      <c r="D31" s="38">
        <v>22275.089583333334</v>
      </c>
      <c r="E31" s="39">
        <v>25.66</v>
      </c>
      <c r="F31" s="40">
        <v>24.05</v>
      </c>
      <c r="G31" s="41">
        <v>24.855</v>
      </c>
      <c r="H31" s="40"/>
      <c r="I31" s="40">
        <v>25.66909090909088</v>
      </c>
      <c r="J31" s="39">
        <v>2.3126666666666669</v>
      </c>
      <c r="K31" s="41">
        <v>2.0518548453484802</v>
      </c>
      <c r="L31" s="36">
        <v>10747.333525511674</v>
      </c>
      <c r="M31" s="38">
        <v>12113.429980851646</v>
      </c>
      <c r="N31" s="36">
        <v>63.366666666666667</v>
      </c>
      <c r="O31" s="37">
        <v>43.56666666666667</v>
      </c>
      <c r="P31" s="37">
        <v>-33</v>
      </c>
      <c r="Q31" s="38">
        <v>-9</v>
      </c>
      <c r="R31" s="36">
        <v>66.400000000000006</v>
      </c>
      <c r="S31" s="37">
        <v>46.633333333333333</v>
      </c>
      <c r="T31" s="37">
        <v>0</v>
      </c>
      <c r="U31" s="38">
        <v>-5</v>
      </c>
      <c r="V31" s="42">
        <v>9075.8666666666668</v>
      </c>
    </row>
    <row r="32" spans="1:22" x14ac:dyDescent="0.2">
      <c r="A32" s="13">
        <v>36281</v>
      </c>
      <c r="B32" s="43">
        <v>29711.16129032258</v>
      </c>
      <c r="C32" s="44">
        <v>28057.169354838708</v>
      </c>
      <c r="D32" s="45">
        <v>21935.91129032258</v>
      </c>
      <c r="E32" s="46">
        <v>27.74</v>
      </c>
      <c r="F32" s="47">
        <v>25.67</v>
      </c>
      <c r="G32" s="48">
        <v>26.704999999999998</v>
      </c>
      <c r="H32" s="47"/>
      <c r="I32" s="47">
        <v>27.042946428571401</v>
      </c>
      <c r="J32" s="46">
        <v>2.4338709677419357</v>
      </c>
      <c r="K32" s="48">
        <v>2.1723243752946719</v>
      </c>
      <c r="L32" s="43">
        <v>10972.233267064279</v>
      </c>
      <c r="M32" s="45">
        <v>12293.283776451439</v>
      </c>
      <c r="N32" s="43">
        <v>73.774193548387103</v>
      </c>
      <c r="O32" s="44">
        <v>54.064516129032256</v>
      </c>
      <c r="P32" s="44">
        <v>-44</v>
      </c>
      <c r="Q32" s="45">
        <v>-11</v>
      </c>
      <c r="R32" s="43">
        <v>77.870967741935488</v>
      </c>
      <c r="S32" s="44">
        <v>56.741935483870968</v>
      </c>
      <c r="T32" s="44">
        <v>-22</v>
      </c>
      <c r="U32" s="45">
        <v>8</v>
      </c>
      <c r="V32" s="49">
        <v>9024.625</v>
      </c>
    </row>
    <row r="33" spans="1:22" x14ac:dyDescent="0.2">
      <c r="A33" s="12">
        <v>36312</v>
      </c>
      <c r="B33" s="36">
        <v>37451.1</v>
      </c>
      <c r="C33" s="37">
        <v>34363.70208333333</v>
      </c>
      <c r="D33" s="38">
        <v>26565.662499999999</v>
      </c>
      <c r="E33" s="39">
        <v>55.67</v>
      </c>
      <c r="F33" s="40">
        <v>41.64</v>
      </c>
      <c r="G33" s="41">
        <v>48.655000000000001</v>
      </c>
      <c r="H33" s="40"/>
      <c r="I33" s="40">
        <v>57.363721590909115</v>
      </c>
      <c r="J33" s="39">
        <v>2.4821666666666671</v>
      </c>
      <c r="K33" s="41">
        <v>2.2961224693897964</v>
      </c>
      <c r="L33" s="36">
        <v>19601.826361377825</v>
      </c>
      <c r="M33" s="38">
        <v>21190.071805242278</v>
      </c>
      <c r="N33" s="36">
        <v>82.033333333333331</v>
      </c>
      <c r="O33" s="37">
        <v>63.733333333333334</v>
      </c>
      <c r="P33" s="37">
        <v>-10</v>
      </c>
      <c r="Q33" s="38">
        <v>31</v>
      </c>
      <c r="R33" s="36">
        <v>83.63333333333334</v>
      </c>
      <c r="S33" s="37">
        <v>65.666666666666671</v>
      </c>
      <c r="T33" s="37">
        <v>4</v>
      </c>
      <c r="U33" s="38">
        <v>-17</v>
      </c>
      <c r="V33" s="42">
        <v>2451.8000000000002</v>
      </c>
    </row>
    <row r="34" spans="1:22" x14ac:dyDescent="0.2">
      <c r="A34" s="13">
        <v>36342</v>
      </c>
      <c r="B34" s="43">
        <v>44289.096774193546</v>
      </c>
      <c r="C34" s="44">
        <v>40095.155241935485</v>
      </c>
      <c r="D34" s="45">
        <v>31460.649193548386</v>
      </c>
      <c r="E34" s="46">
        <v>138.87</v>
      </c>
      <c r="F34" s="47">
        <v>107.63</v>
      </c>
      <c r="G34" s="48">
        <v>123.25</v>
      </c>
      <c r="H34" s="47"/>
      <c r="I34" s="47">
        <v>159.50497159090912</v>
      </c>
      <c r="J34" s="46">
        <v>2.5511290322580638</v>
      </c>
      <c r="K34" s="48">
        <v>2.575155474731146</v>
      </c>
      <c r="L34" s="43">
        <v>48311.942846304628</v>
      </c>
      <c r="M34" s="45">
        <v>47861.187881429825</v>
      </c>
      <c r="N34" s="43">
        <v>91.064516129032256</v>
      </c>
      <c r="O34" s="44">
        <v>71.193548387096769</v>
      </c>
      <c r="P34" s="44">
        <v>0</v>
      </c>
      <c r="Q34" s="45">
        <v>146</v>
      </c>
      <c r="R34" s="43">
        <v>92.806451612903231</v>
      </c>
      <c r="S34" s="44">
        <v>73.064516129032256</v>
      </c>
      <c r="T34" s="44">
        <v>0</v>
      </c>
      <c r="U34" s="45">
        <v>99</v>
      </c>
      <c r="V34" s="49">
        <v>1251.5333333333333</v>
      </c>
    </row>
    <row r="35" spans="1:22" x14ac:dyDescent="0.2">
      <c r="A35" s="12">
        <v>36373</v>
      </c>
      <c r="B35" s="36">
        <v>40021.483870967742</v>
      </c>
      <c r="C35" s="37">
        <v>36322.971774193546</v>
      </c>
      <c r="D35" s="38">
        <v>28538.052419354837</v>
      </c>
      <c r="E35" s="39">
        <v>62.83</v>
      </c>
      <c r="F35" s="40">
        <v>48.37</v>
      </c>
      <c r="G35" s="41">
        <v>55.6</v>
      </c>
      <c r="H35" s="40"/>
      <c r="I35" s="40">
        <v>44.121477272727219</v>
      </c>
      <c r="J35" s="39">
        <v>2.9966129032258055</v>
      </c>
      <c r="K35" s="41">
        <v>2.9261854756904269</v>
      </c>
      <c r="L35" s="36">
        <v>18554.281715915826</v>
      </c>
      <c r="M35" s="38">
        <v>19000.846139761972</v>
      </c>
      <c r="N35" s="36">
        <v>85.967741935483872</v>
      </c>
      <c r="O35" s="37">
        <v>68.806451612903231</v>
      </c>
      <c r="P35" s="37">
        <v>-2</v>
      </c>
      <c r="Q35" s="38">
        <v>67</v>
      </c>
      <c r="R35" s="36">
        <v>88.774193548387103</v>
      </c>
      <c r="S35" s="37">
        <v>70.451612903225808</v>
      </c>
      <c r="T35" s="37">
        <v>0</v>
      </c>
      <c r="U35" s="38">
        <v>43</v>
      </c>
      <c r="V35" s="42">
        <v>649.8125</v>
      </c>
    </row>
    <row r="36" spans="1:22" x14ac:dyDescent="0.2">
      <c r="A36" s="13">
        <v>36404</v>
      </c>
      <c r="B36" s="43">
        <v>33975.133333333331</v>
      </c>
      <c r="C36" s="44">
        <v>31695.979166666668</v>
      </c>
      <c r="D36" s="45">
        <v>24670.087500000001</v>
      </c>
      <c r="E36" s="46">
        <v>27.43</v>
      </c>
      <c r="F36" s="47">
        <v>25.1</v>
      </c>
      <c r="G36" s="48">
        <v>26.265000000000001</v>
      </c>
      <c r="H36" s="47"/>
      <c r="I36" s="47">
        <v>26.86482954545454</v>
      </c>
      <c r="J36" s="46">
        <v>2.7894999999999994</v>
      </c>
      <c r="K36" s="48">
        <v>3.0614115833352042</v>
      </c>
      <c r="L36" s="43">
        <v>9415.6658899444374</v>
      </c>
      <c r="M36" s="45">
        <v>8579.3756523864813</v>
      </c>
      <c r="N36" s="43">
        <v>77.733333333333334</v>
      </c>
      <c r="O36" s="44">
        <v>62.06666666666667</v>
      </c>
      <c r="P36" s="44">
        <v>-23</v>
      </c>
      <c r="Q36" s="45">
        <v>33</v>
      </c>
      <c r="R36" s="43">
        <v>77.666666666666671</v>
      </c>
      <c r="S36" s="44">
        <v>62.466666666666669</v>
      </c>
      <c r="T36" s="44">
        <v>12</v>
      </c>
      <c r="U36" s="45">
        <v>-20</v>
      </c>
      <c r="V36" s="49">
        <v>3385.2666666666669</v>
      </c>
    </row>
    <row r="37" spans="1:22" x14ac:dyDescent="0.2">
      <c r="A37" s="12">
        <v>36434</v>
      </c>
      <c r="B37" s="36">
        <v>30365.322580645163</v>
      </c>
      <c r="C37" s="37">
        <v>28474.905241935485</v>
      </c>
      <c r="D37" s="38">
        <v>22884.082661290322</v>
      </c>
      <c r="E37" s="39">
        <v>25.41</v>
      </c>
      <c r="F37" s="40">
        <v>23.61</v>
      </c>
      <c r="G37" s="41">
        <v>24.51</v>
      </c>
      <c r="H37" s="40"/>
      <c r="I37" s="40">
        <v>23.967232142857132</v>
      </c>
      <c r="J37" s="39">
        <v>2.9454838709677422</v>
      </c>
      <c r="K37" s="41">
        <v>3.0554245900780548</v>
      </c>
      <c r="L37" s="36">
        <v>8321.2134486912692</v>
      </c>
      <c r="M37" s="38">
        <v>8021.7983711958868</v>
      </c>
      <c r="N37" s="36">
        <v>65.193548387096769</v>
      </c>
      <c r="O37" s="37">
        <v>46.903225806451616</v>
      </c>
      <c r="P37" s="37">
        <v>3</v>
      </c>
      <c r="Q37" s="38">
        <v>-13</v>
      </c>
      <c r="R37" s="36">
        <v>65.903225806451616</v>
      </c>
      <c r="S37" s="37">
        <v>48.387096774193552</v>
      </c>
      <c r="T37" s="37">
        <v>62</v>
      </c>
      <c r="U37" s="38">
        <v>-25</v>
      </c>
      <c r="V37" s="42">
        <v>6526.7333333333336</v>
      </c>
    </row>
    <row r="38" spans="1:22" x14ac:dyDescent="0.2">
      <c r="A38" s="13">
        <v>36465</v>
      </c>
      <c r="B38" s="43">
        <v>32070.3</v>
      </c>
      <c r="C38" s="44">
        <v>29293.439583333333</v>
      </c>
      <c r="D38" s="45">
        <v>23735.466666666667</v>
      </c>
      <c r="E38" s="46">
        <v>22.12</v>
      </c>
      <c r="F38" s="47">
        <v>20.88</v>
      </c>
      <c r="G38" s="48">
        <v>21.5</v>
      </c>
      <c r="H38" s="47"/>
      <c r="I38" s="47">
        <v>21.305284090909101</v>
      </c>
      <c r="J38" s="46">
        <v>2.5771666666666655</v>
      </c>
      <c r="K38" s="48">
        <v>3.0679317931793175</v>
      </c>
      <c r="L38" s="43">
        <v>8342.4949880359618</v>
      </c>
      <c r="M38" s="45">
        <v>7007.9784849843127</v>
      </c>
      <c r="N38" s="43">
        <v>59.133333333333333</v>
      </c>
      <c r="O38" s="44">
        <v>42.666666666666664</v>
      </c>
      <c r="P38" s="44">
        <v>-130</v>
      </c>
      <c r="Q38" s="45">
        <v>-2</v>
      </c>
      <c r="R38" s="43">
        <v>61.8</v>
      </c>
      <c r="S38" s="44">
        <v>44.43333333333333</v>
      </c>
      <c r="T38" s="44">
        <v>-91</v>
      </c>
      <c r="U38" s="45">
        <v>0</v>
      </c>
      <c r="V38" s="49">
        <v>2939.2666666666669</v>
      </c>
    </row>
    <row r="39" spans="1:22" x14ac:dyDescent="0.2">
      <c r="A39" s="12">
        <v>36495</v>
      </c>
      <c r="B39" s="36">
        <v>34946</v>
      </c>
      <c r="C39" s="37">
        <v>31929.510080645163</v>
      </c>
      <c r="D39" s="38">
        <v>26512.826612903227</v>
      </c>
      <c r="E39" s="39">
        <v>22.82</v>
      </c>
      <c r="F39" s="40">
        <v>21.31</v>
      </c>
      <c r="G39" s="41">
        <v>22.065000000000001</v>
      </c>
      <c r="H39" s="40"/>
      <c r="I39" s="40">
        <v>20.654211956521745</v>
      </c>
      <c r="J39" s="39">
        <v>2.8133870967741927</v>
      </c>
      <c r="K39" s="41">
        <v>3.0187542563780188</v>
      </c>
      <c r="L39" s="36">
        <v>7842.8595998394785</v>
      </c>
      <c r="M39" s="38">
        <v>7309.3064642082418</v>
      </c>
      <c r="N39" s="36">
        <v>47.225806451612904</v>
      </c>
      <c r="O39" s="37">
        <v>32.516129032258064</v>
      </c>
      <c r="P39" s="37">
        <v>-121</v>
      </c>
      <c r="Q39" s="38">
        <v>0</v>
      </c>
      <c r="R39" s="36">
        <v>49.354838709677416</v>
      </c>
      <c r="S39" s="37">
        <v>34.548387096774192</v>
      </c>
      <c r="T39" s="37">
        <v>-72</v>
      </c>
      <c r="U39" s="38">
        <v>0</v>
      </c>
      <c r="V39" s="42">
        <v>1359</v>
      </c>
    </row>
    <row r="40" spans="1:22" x14ac:dyDescent="0.2">
      <c r="A40" s="15">
        <v>36526</v>
      </c>
      <c r="B40" s="57">
        <v>37023.354838709674</v>
      </c>
      <c r="C40" s="58">
        <v>34287.010080645159</v>
      </c>
      <c r="D40" s="59">
        <v>29066.766129032258</v>
      </c>
      <c r="E40" s="60">
        <v>31.47</v>
      </c>
      <c r="F40" s="61">
        <v>26.97</v>
      </c>
      <c r="G40" s="62">
        <v>29.22</v>
      </c>
      <c r="H40" s="61"/>
      <c r="I40" s="61">
        <v>29.357023809523803</v>
      </c>
      <c r="J40" s="60">
        <v>4.8898387096774183</v>
      </c>
      <c r="K40" s="62">
        <v>3.4204736263099988</v>
      </c>
      <c r="L40" s="57">
        <v>5975.6572220206499</v>
      </c>
      <c r="M40" s="59">
        <v>8542.6765975454946</v>
      </c>
      <c r="N40" s="57">
        <v>39.612903225806448</v>
      </c>
      <c r="O40" s="58">
        <v>24.64516129032258</v>
      </c>
      <c r="P40" s="58">
        <v>-49</v>
      </c>
      <c r="Q40" s="59">
        <v>0</v>
      </c>
      <c r="R40" s="57">
        <v>43.225806451612904</v>
      </c>
      <c r="S40" s="58">
        <v>28.451612903225808</v>
      </c>
      <c r="T40" s="58">
        <v>-30</v>
      </c>
      <c r="U40" s="59">
        <v>0</v>
      </c>
      <c r="V40" s="63">
        <v>134.6875</v>
      </c>
    </row>
    <row r="41" spans="1:22" x14ac:dyDescent="0.2">
      <c r="A41" s="16">
        <v>36557</v>
      </c>
      <c r="B41" s="64">
        <v>35102.724137931036</v>
      </c>
      <c r="C41" s="65">
        <v>32750.101293103449</v>
      </c>
      <c r="D41" s="66">
        <v>27725.478448275862</v>
      </c>
      <c r="E41" s="67">
        <v>27.4</v>
      </c>
      <c r="F41" s="68">
        <v>25.08</v>
      </c>
      <c r="G41" s="69">
        <v>26.24</v>
      </c>
      <c r="H41" s="68"/>
      <c r="I41" s="68">
        <v>27.591249999999999</v>
      </c>
      <c r="J41" s="67">
        <v>4.0739655172413798</v>
      </c>
      <c r="K41" s="69">
        <v>3.5993242181360992</v>
      </c>
      <c r="L41" s="64">
        <v>6440.8988954251126</v>
      </c>
      <c r="M41" s="66">
        <v>7290.2573954808422</v>
      </c>
      <c r="N41" s="64">
        <v>45.655172413793103</v>
      </c>
      <c r="O41" s="65">
        <v>29.206896551724139</v>
      </c>
      <c r="P41" s="65">
        <v>-98</v>
      </c>
      <c r="Q41" s="66">
        <v>0</v>
      </c>
      <c r="R41" s="64">
        <v>51.172413793103445</v>
      </c>
      <c r="S41" s="65">
        <v>33.655172413793103</v>
      </c>
      <c r="T41" s="65">
        <v>-109</v>
      </c>
      <c r="U41" s="66">
        <v>0</v>
      </c>
      <c r="V41" s="70">
        <v>757</v>
      </c>
    </row>
    <row r="42" spans="1:22" x14ac:dyDescent="0.2">
      <c r="A42" s="17">
        <v>36586</v>
      </c>
      <c r="B42" s="71">
        <v>31899.322580645163</v>
      </c>
      <c r="C42" s="72">
        <v>29846.872983870966</v>
      </c>
      <c r="D42" s="73">
        <v>24554.919354838708</v>
      </c>
      <c r="E42" s="74">
        <v>27.83</v>
      </c>
      <c r="F42" s="75">
        <v>25.68</v>
      </c>
      <c r="G42" s="76">
        <v>26.754999999999999</v>
      </c>
      <c r="H42" s="75"/>
      <c r="I42" s="75">
        <v>27.068586956521763</v>
      </c>
      <c r="J42" s="74">
        <v>3.0354838709677416</v>
      </c>
      <c r="K42" s="76">
        <v>3.309896207012005</v>
      </c>
      <c r="L42" s="71">
        <v>8814.0807651434661</v>
      </c>
      <c r="M42" s="73">
        <v>8083.3350433526011</v>
      </c>
      <c r="N42" s="71">
        <v>58.451612903225808</v>
      </c>
      <c r="O42" s="72">
        <v>37.548387096774192</v>
      </c>
      <c r="P42" s="72">
        <v>-167</v>
      </c>
      <c r="Q42" s="73">
        <v>-1</v>
      </c>
      <c r="R42" s="71">
        <v>61.645161290322584</v>
      </c>
      <c r="S42" s="72">
        <v>41.677419354838712</v>
      </c>
      <c r="T42" s="72">
        <v>-127</v>
      </c>
      <c r="U42" s="73">
        <v>4</v>
      </c>
      <c r="V42" s="77">
        <v>5368.5</v>
      </c>
    </row>
    <row r="43" spans="1:22" x14ac:dyDescent="0.2">
      <c r="A43" s="16">
        <v>36617</v>
      </c>
      <c r="B43" s="64">
        <v>29908.666666666668</v>
      </c>
      <c r="C43" s="65">
        <v>28223.427083333332</v>
      </c>
      <c r="D43" s="66">
        <v>23079.179166666665</v>
      </c>
      <c r="E43" s="67">
        <v>29.3</v>
      </c>
      <c r="F43" s="68">
        <v>27.41</v>
      </c>
      <c r="G43" s="69">
        <v>28.355</v>
      </c>
      <c r="H43" s="68"/>
      <c r="I43" s="68">
        <v>30.504812499999993</v>
      </c>
      <c r="J43" s="67">
        <v>3.3315000000000006</v>
      </c>
      <c r="K43" s="69">
        <v>3.2972282190625077</v>
      </c>
      <c r="L43" s="64">
        <v>8511.1811496322971</v>
      </c>
      <c r="M43" s="66">
        <v>8599.6473753527753</v>
      </c>
      <c r="N43" s="64">
        <v>61.56666666666667</v>
      </c>
      <c r="O43" s="65">
        <v>43.533333333333331</v>
      </c>
      <c r="P43" s="65">
        <v>-6</v>
      </c>
      <c r="Q43" s="66">
        <v>-6</v>
      </c>
      <c r="R43" s="64">
        <v>64.5</v>
      </c>
      <c r="S43" s="65">
        <v>46.7</v>
      </c>
      <c r="T43" s="65">
        <v>30</v>
      </c>
      <c r="U43" s="66">
        <v>-4</v>
      </c>
      <c r="V43" s="70">
        <v>8390.7333333333336</v>
      </c>
    </row>
    <row r="44" spans="1:22" x14ac:dyDescent="0.2">
      <c r="A44" s="17">
        <v>36647</v>
      </c>
      <c r="B44" s="71">
        <v>32156.483870967742</v>
      </c>
      <c r="C44" s="72">
        <v>30208.366935483871</v>
      </c>
      <c r="D44" s="73">
        <v>23598.290322580644</v>
      </c>
      <c r="E44" s="74">
        <v>51.8</v>
      </c>
      <c r="F44" s="75">
        <v>42.1</v>
      </c>
      <c r="G44" s="76">
        <v>46.95</v>
      </c>
      <c r="H44" s="75"/>
      <c r="I44" s="75">
        <v>40.674374999999998</v>
      </c>
      <c r="J44" s="74">
        <v>3.8035483870967757</v>
      </c>
      <c r="K44" s="76">
        <v>3.8639578243538635</v>
      </c>
      <c r="L44" s="71">
        <v>12343.736748367395</v>
      </c>
      <c r="M44" s="73">
        <v>12150.753743760401</v>
      </c>
      <c r="N44" s="71">
        <v>73.838709677419359</v>
      </c>
      <c r="O44" s="72">
        <v>54.41935483870968</v>
      </c>
      <c r="P44" s="72">
        <v>-11</v>
      </c>
      <c r="Q44" s="73">
        <v>27</v>
      </c>
      <c r="R44" s="71">
        <v>77</v>
      </c>
      <c r="S44" s="72">
        <v>58.645161290322584</v>
      </c>
      <c r="T44" s="72">
        <v>-6</v>
      </c>
      <c r="U44" s="73">
        <v>39</v>
      </c>
      <c r="V44" s="77">
        <v>5001.7333333333336</v>
      </c>
    </row>
    <row r="45" spans="1:22" x14ac:dyDescent="0.2">
      <c r="A45" s="16">
        <v>36678</v>
      </c>
      <c r="B45" s="64">
        <v>38739.9</v>
      </c>
      <c r="C45" s="65">
        <v>35514.464583333334</v>
      </c>
      <c r="D45" s="66">
        <v>27479.320833333335</v>
      </c>
      <c r="E45" s="67">
        <v>47.27</v>
      </c>
      <c r="F45" s="68">
        <v>38.17</v>
      </c>
      <c r="G45" s="69">
        <v>42.72</v>
      </c>
      <c r="H45" s="68">
        <v>35.895937500000002</v>
      </c>
      <c r="I45" s="68">
        <v>28.606562499999999</v>
      </c>
      <c r="J45" s="67">
        <v>4.5834999999999999</v>
      </c>
      <c r="K45" s="69">
        <v>4.2598902747417595</v>
      </c>
      <c r="L45" s="64">
        <v>9320.3883495145619</v>
      </c>
      <c r="M45" s="66">
        <v>10028.427317318577</v>
      </c>
      <c r="N45" s="64">
        <v>81.966666666666669</v>
      </c>
      <c r="O45" s="65">
        <v>63.1</v>
      </c>
      <c r="P45" s="65">
        <v>6</v>
      </c>
      <c r="Q45" s="66">
        <v>36</v>
      </c>
      <c r="R45" s="64">
        <v>82.833333333333329</v>
      </c>
      <c r="S45" s="65">
        <v>66.533333333333331</v>
      </c>
      <c r="T45" s="65">
        <v>3</v>
      </c>
      <c r="U45" s="66">
        <v>-18</v>
      </c>
      <c r="V45" s="70">
        <v>2076.1333333333332</v>
      </c>
    </row>
    <row r="46" spans="1:22" x14ac:dyDescent="0.2">
      <c r="A46" s="17">
        <v>36708</v>
      </c>
      <c r="B46" s="71">
        <v>37710.225806451614</v>
      </c>
      <c r="C46" s="72">
        <v>34489.56451612903</v>
      </c>
      <c r="D46" s="73">
        <v>27096.516129032258</v>
      </c>
      <c r="E46" s="74">
        <v>35.93</v>
      </c>
      <c r="F46" s="75">
        <v>31.91</v>
      </c>
      <c r="G46" s="76">
        <v>33.92</v>
      </c>
      <c r="H46" s="75">
        <v>36.994583333333352</v>
      </c>
      <c r="I46" s="75">
        <v>33.729999999999997</v>
      </c>
      <c r="J46" s="74">
        <v>4.2843548387096773</v>
      </c>
      <c r="K46" s="76">
        <v>3.8402524462972609</v>
      </c>
      <c r="L46" s="71">
        <v>7917.1780295900317</v>
      </c>
      <c r="M46" s="73">
        <v>8832.7526573690175</v>
      </c>
      <c r="N46" s="71">
        <v>81.677419354838705</v>
      </c>
      <c r="O46" s="72">
        <v>66.387096774193552</v>
      </c>
      <c r="P46" s="72">
        <v>0</v>
      </c>
      <c r="Q46" s="73">
        <v>-76</v>
      </c>
      <c r="R46" s="71">
        <v>82.161290322580641</v>
      </c>
      <c r="S46" s="72">
        <v>67.129032258064512</v>
      </c>
      <c r="T46" s="72">
        <v>0</v>
      </c>
      <c r="U46" s="73">
        <v>-158</v>
      </c>
      <c r="V46" s="77">
        <v>239.375</v>
      </c>
    </row>
    <row r="47" spans="1:22" x14ac:dyDescent="0.2">
      <c r="A47" s="16">
        <v>36739</v>
      </c>
      <c r="B47" s="64">
        <v>38947.838709677417</v>
      </c>
      <c r="C47" s="65">
        <v>35756.977822580644</v>
      </c>
      <c r="D47" s="66">
        <v>28009.197580645163</v>
      </c>
      <c r="E47" s="67">
        <v>47.05</v>
      </c>
      <c r="F47" s="68">
        <v>40.880000000000003</v>
      </c>
      <c r="G47" s="69">
        <v>43.965000000000003</v>
      </c>
      <c r="H47" s="68">
        <v>47.031195652173935</v>
      </c>
      <c r="I47" s="68">
        <v>40.768016304347832</v>
      </c>
      <c r="J47" s="67">
        <v>4.6298387096774185</v>
      </c>
      <c r="K47" s="69">
        <v>3.8500433894321104</v>
      </c>
      <c r="L47" s="64">
        <v>9496.0111478836461</v>
      </c>
      <c r="M47" s="66">
        <v>11419.351823586832</v>
      </c>
      <c r="N47" s="64">
        <v>81.354838709677423</v>
      </c>
      <c r="O47" s="65">
        <v>66.741935483870961</v>
      </c>
      <c r="P47" s="65">
        <v>-2</v>
      </c>
      <c r="Q47" s="66">
        <v>-41</v>
      </c>
      <c r="R47" s="64">
        <v>82.387096774193552</v>
      </c>
      <c r="S47" s="65">
        <v>67.774193548387103</v>
      </c>
      <c r="T47" s="65">
        <v>0</v>
      </c>
      <c r="U47" s="66">
        <v>-100</v>
      </c>
      <c r="V47" s="70">
        <v>16</v>
      </c>
    </row>
    <row r="48" spans="1:22" x14ac:dyDescent="0.2">
      <c r="A48" s="17">
        <v>36770</v>
      </c>
      <c r="B48" s="71">
        <v>34584</v>
      </c>
      <c r="C48" s="72">
        <v>32219.043750000001</v>
      </c>
      <c r="D48" s="73">
        <v>25207.387500000001</v>
      </c>
      <c r="E48" s="74">
        <v>30.28</v>
      </c>
      <c r="F48" s="75">
        <v>27.73</v>
      </c>
      <c r="G48" s="76">
        <v>29.004999999999999</v>
      </c>
      <c r="H48" s="75">
        <v>29.701964285714272</v>
      </c>
      <c r="I48" s="75">
        <v>30.424404761904746</v>
      </c>
      <c r="J48" s="74">
        <v>5.3603333333333323</v>
      </c>
      <c r="K48" s="76">
        <v>4.6238016658808716</v>
      </c>
      <c r="L48" s="71">
        <v>5411.0440892979304</v>
      </c>
      <c r="M48" s="73">
        <v>6272.9766750223089</v>
      </c>
      <c r="N48" s="71">
        <v>74.86666666666666</v>
      </c>
      <c r="O48" s="72">
        <v>57.9</v>
      </c>
      <c r="P48" s="72">
        <v>35</v>
      </c>
      <c r="Q48" s="73">
        <v>-21</v>
      </c>
      <c r="R48" s="71">
        <v>75.533333333333331</v>
      </c>
      <c r="S48" s="72">
        <v>59.7</v>
      </c>
      <c r="T48" s="72">
        <v>53</v>
      </c>
      <c r="U48" s="73">
        <v>-57</v>
      </c>
      <c r="V48" s="77">
        <v>2438.5333333333333</v>
      </c>
    </row>
    <row r="49" spans="1:22" x14ac:dyDescent="0.2">
      <c r="A49" s="16">
        <v>36800</v>
      </c>
      <c r="B49" s="64">
        <v>31341.032258064515</v>
      </c>
      <c r="C49" s="65">
        <v>29319.429435483871</v>
      </c>
      <c r="D49" s="66">
        <v>23295.608870967742</v>
      </c>
      <c r="E49" s="67">
        <v>38.22</v>
      </c>
      <c r="F49" s="68">
        <v>34.869999999999997</v>
      </c>
      <c r="G49" s="69">
        <v>36.545000000000002</v>
      </c>
      <c r="H49" s="68">
        <v>42.543977272727268</v>
      </c>
      <c r="I49" s="68">
        <v>41.645397727272744</v>
      </c>
      <c r="J49" s="67">
        <v>5.4124193548387112</v>
      </c>
      <c r="K49" s="69">
        <v>4.6297486891546304</v>
      </c>
      <c r="L49" s="64">
        <v>6752.0636528891118</v>
      </c>
      <c r="M49" s="66">
        <v>7893.5170035488345</v>
      </c>
      <c r="N49" s="64">
        <v>67.354838709677423</v>
      </c>
      <c r="O49" s="65">
        <v>48.096774193548384</v>
      </c>
      <c r="P49" s="65">
        <v>-42</v>
      </c>
      <c r="Q49" s="66">
        <v>-5</v>
      </c>
      <c r="R49" s="64">
        <v>69.967741935483872</v>
      </c>
      <c r="S49" s="65">
        <v>50.322580645161288</v>
      </c>
      <c r="T49" s="65">
        <v>-10</v>
      </c>
      <c r="U49" s="66">
        <v>-2</v>
      </c>
      <c r="V49" s="70">
        <v>6382.25</v>
      </c>
    </row>
    <row r="50" spans="1:22" x14ac:dyDescent="0.2">
      <c r="A50" s="17">
        <v>36831</v>
      </c>
      <c r="B50" s="71">
        <v>33418</v>
      </c>
      <c r="C50" s="72">
        <v>30788.535416666666</v>
      </c>
      <c r="D50" s="73">
        <v>25401.554166666665</v>
      </c>
      <c r="E50" s="74">
        <v>44.76</v>
      </c>
      <c r="F50" s="75">
        <v>41.36</v>
      </c>
      <c r="G50" s="76">
        <v>43.06</v>
      </c>
      <c r="H50" s="75">
        <v>42.867812499999999</v>
      </c>
      <c r="I50" s="75">
        <v>40.105198863636389</v>
      </c>
      <c r="J50" s="74">
        <v>5.9036666666666635</v>
      </c>
      <c r="K50" s="76">
        <v>4.4778406412069778</v>
      </c>
      <c r="L50" s="71">
        <v>7293.7722319462518</v>
      </c>
      <c r="M50" s="73">
        <v>9616.242168991841</v>
      </c>
      <c r="N50" s="71">
        <v>53.133333333333333</v>
      </c>
      <c r="O50" s="72">
        <v>37.56666666666667</v>
      </c>
      <c r="P50" s="72">
        <v>34</v>
      </c>
      <c r="Q50" s="73">
        <v>-2</v>
      </c>
      <c r="R50" s="71">
        <v>55.1</v>
      </c>
      <c r="S50" s="72">
        <v>38.166666666666664</v>
      </c>
      <c r="T50" s="72">
        <v>102</v>
      </c>
      <c r="U50" s="73">
        <v>0</v>
      </c>
      <c r="V50" s="77">
        <v>4284.1333333333332</v>
      </c>
    </row>
    <row r="51" spans="1:22" x14ac:dyDescent="0.2">
      <c r="A51" s="18">
        <v>36861</v>
      </c>
      <c r="B51" s="78">
        <v>38075.806451612902</v>
      </c>
      <c r="C51" s="79">
        <v>34857.600806451614</v>
      </c>
      <c r="D51" s="80">
        <v>29922.415322580644</v>
      </c>
      <c r="E51" s="81">
        <v>62.76</v>
      </c>
      <c r="F51" s="82">
        <v>56.09</v>
      </c>
      <c r="G51" s="83">
        <v>59.424999999999997</v>
      </c>
      <c r="H51" s="82">
        <v>64.366726190476101</v>
      </c>
      <c r="I51" s="82">
        <v>54.908482142857167</v>
      </c>
      <c r="J51" s="81">
        <v>11.538387096774192</v>
      </c>
      <c r="K51" s="83">
        <v>4.0161873330190163</v>
      </c>
      <c r="L51" s="78">
        <v>5150.1998937627559</v>
      </c>
      <c r="M51" s="80">
        <v>14796.371551555467</v>
      </c>
      <c r="N51" s="78">
        <v>37.967741935483872</v>
      </c>
      <c r="O51" s="79">
        <v>24.548387096774192</v>
      </c>
      <c r="P51" s="79">
        <v>146</v>
      </c>
      <c r="Q51" s="80">
        <v>0</v>
      </c>
      <c r="R51" s="78">
        <v>38.548387096774192</v>
      </c>
      <c r="S51" s="79">
        <v>25.032258064516128</v>
      </c>
      <c r="T51" s="79">
        <v>243</v>
      </c>
      <c r="U51" s="80">
        <v>0</v>
      </c>
      <c r="V51" s="84">
        <v>768.86666666666667</v>
      </c>
    </row>
    <row r="52" spans="1:22" x14ac:dyDescent="0.2">
      <c r="A52" s="13">
        <v>36892</v>
      </c>
      <c r="B52" s="43">
        <v>37276.387096774197</v>
      </c>
      <c r="C52" s="44">
        <v>34588.955645161288</v>
      </c>
      <c r="D52" s="45">
        <v>29388.826612903227</v>
      </c>
      <c r="E52" s="46">
        <v>49.02</v>
      </c>
      <c r="F52" s="47">
        <v>45.37</v>
      </c>
      <c r="G52" s="48">
        <v>47.195</v>
      </c>
      <c r="H52" s="47">
        <v>46.832907608695699</v>
      </c>
      <c r="I52" s="47">
        <v>44.699748445652176</v>
      </c>
      <c r="J52" s="46">
        <v>9.9474193548387095</v>
      </c>
      <c r="K52" s="48">
        <v>3.9742409615111169</v>
      </c>
      <c r="L52" s="43">
        <v>4744.4466063495156</v>
      </c>
      <c r="M52" s="45">
        <v>11875.223585349779</v>
      </c>
      <c r="N52" s="43">
        <v>39.29032258064516</v>
      </c>
      <c r="O52" s="44">
        <v>25.677419354838708</v>
      </c>
      <c r="P52" s="44">
        <v>-58</v>
      </c>
      <c r="Q52" s="45">
        <v>0</v>
      </c>
      <c r="R52" s="43">
        <v>42.806451612903224</v>
      </c>
      <c r="S52" s="44">
        <v>28.225806451612904</v>
      </c>
      <c r="T52" s="44">
        <v>-22</v>
      </c>
      <c r="U52" s="45">
        <v>0</v>
      </c>
      <c r="V52" s="49">
        <v>234.3125</v>
      </c>
    </row>
    <row r="53" spans="1:22" x14ac:dyDescent="0.2">
      <c r="A53" s="12">
        <v>36923</v>
      </c>
      <c r="B53" s="36">
        <v>35360.035714285717</v>
      </c>
      <c r="C53" s="37">
        <v>32968.276785714283</v>
      </c>
      <c r="D53" s="38">
        <v>27851.388392857141</v>
      </c>
      <c r="E53" s="39">
        <v>36.76</v>
      </c>
      <c r="F53" s="40">
        <v>34.340000000000003</v>
      </c>
      <c r="G53" s="41">
        <v>35.549999999999997</v>
      </c>
      <c r="H53" s="40">
        <v>36.237875000000024</v>
      </c>
      <c r="I53" s="40">
        <v>33.475500000000025</v>
      </c>
      <c r="J53" s="39">
        <v>6.1733928571428551</v>
      </c>
      <c r="K53" s="41">
        <v>3.6669644408049815</v>
      </c>
      <c r="L53" s="36">
        <v>5758.5837840964987</v>
      </c>
      <c r="M53" s="38">
        <v>9694.6672305870434</v>
      </c>
      <c r="N53" s="36">
        <v>45.071428571428569</v>
      </c>
      <c r="O53" s="37">
        <v>29.571428571428573</v>
      </c>
      <c r="P53" s="37">
        <v>-123</v>
      </c>
      <c r="Q53" s="38">
        <v>0</v>
      </c>
      <c r="R53" s="36">
        <v>49.928571428571431</v>
      </c>
      <c r="S53" s="37">
        <v>31.785714285714285</v>
      </c>
      <c r="T53" s="37">
        <v>-88</v>
      </c>
      <c r="U53" s="38">
        <v>0</v>
      </c>
      <c r="V53" s="42">
        <v>1646.5</v>
      </c>
    </row>
    <row r="54" spans="1:22" x14ac:dyDescent="0.2">
      <c r="A54" s="13">
        <v>36951</v>
      </c>
      <c r="B54" s="43">
        <v>33931.290322580644</v>
      </c>
      <c r="C54" s="44">
        <v>31771.40120967742</v>
      </c>
      <c r="D54" s="45">
        <v>26853.560483870966</v>
      </c>
      <c r="E54" s="46">
        <v>43.57</v>
      </c>
      <c r="F54" s="47">
        <v>40.74</v>
      </c>
      <c r="G54" s="48">
        <v>42.155000000000001</v>
      </c>
      <c r="H54" s="47">
        <v>45.028750000000002</v>
      </c>
      <c r="I54" s="47">
        <v>43.231903409090918</v>
      </c>
      <c r="J54" s="46">
        <v>5.6453225806451615</v>
      </c>
      <c r="K54" s="48">
        <v>3.6685811438286682</v>
      </c>
      <c r="L54" s="43">
        <v>7467.243793034485</v>
      </c>
      <c r="M54" s="45">
        <v>11490.81847921332</v>
      </c>
      <c r="N54" s="43">
        <v>48.322580645161288</v>
      </c>
      <c r="O54" s="44">
        <v>33.838709677419352</v>
      </c>
      <c r="P54" s="44">
        <v>47</v>
      </c>
      <c r="Q54" s="45">
        <v>-1</v>
      </c>
      <c r="R54" s="43">
        <v>52.258064516129032</v>
      </c>
      <c r="S54" s="44">
        <v>35.225806451612904</v>
      </c>
      <c r="T54" s="44">
        <v>112</v>
      </c>
      <c r="U54" s="45">
        <v>0</v>
      </c>
      <c r="V54" s="49">
        <v>7146.8666666666668</v>
      </c>
    </row>
    <row r="55" spans="1:22" x14ac:dyDescent="0.2">
      <c r="A55" s="12">
        <v>36982</v>
      </c>
      <c r="B55" s="36">
        <v>30771.266666666666</v>
      </c>
      <c r="C55" s="37">
        <v>28903.904166666667</v>
      </c>
      <c r="D55" s="38">
        <v>23594.966666666667</v>
      </c>
      <c r="E55" s="39">
        <v>47.79</v>
      </c>
      <c r="F55" s="40">
        <v>44.87</v>
      </c>
      <c r="G55" s="41">
        <v>46.33</v>
      </c>
      <c r="H55" s="40">
        <v>47.817500000000003</v>
      </c>
      <c r="I55" s="40">
        <v>46.215089285714299</v>
      </c>
      <c r="J55" s="39">
        <v>5.6358333333333324</v>
      </c>
      <c r="K55" s="41">
        <v>3.5816438786735807</v>
      </c>
      <c r="L55" s="36">
        <v>8220.6121543693644</v>
      </c>
      <c r="M55" s="38">
        <v>12935.401053093465</v>
      </c>
      <c r="N55" s="36">
        <v>64.466666666666669</v>
      </c>
      <c r="O55" s="37">
        <v>45.2</v>
      </c>
      <c r="P55" s="37">
        <v>-56</v>
      </c>
      <c r="Q55" s="38">
        <v>13</v>
      </c>
      <c r="R55" s="36">
        <v>68</v>
      </c>
      <c r="S55" s="37">
        <v>47.133333333333333</v>
      </c>
      <c r="T55" s="37">
        <v>-5</v>
      </c>
      <c r="U55" s="38">
        <v>22</v>
      </c>
      <c r="V55" s="42">
        <v>11264.133333333333</v>
      </c>
    </row>
    <row r="56" spans="1:22" x14ac:dyDescent="0.2">
      <c r="A56" s="13">
        <v>37012</v>
      </c>
      <c r="B56" s="43">
        <v>31624.548387096773</v>
      </c>
      <c r="C56" s="44">
        <v>29807.171370967742</v>
      </c>
      <c r="D56" s="45">
        <v>23286.798387096773</v>
      </c>
      <c r="E56" s="46">
        <v>38.67</v>
      </c>
      <c r="F56" s="47">
        <v>35.53</v>
      </c>
      <c r="G56" s="48">
        <v>37.1</v>
      </c>
      <c r="H56" s="47">
        <v>40.414347826087038</v>
      </c>
      <c r="I56" s="47">
        <v>36.327554347826094</v>
      </c>
      <c r="J56" s="46">
        <v>4.5435483870967737</v>
      </c>
      <c r="K56" s="48">
        <v>3.6410783935536402</v>
      </c>
      <c r="L56" s="43">
        <v>8165.4242101526452</v>
      </c>
      <c r="M56" s="45">
        <v>10189.288993525606</v>
      </c>
      <c r="N56" s="43">
        <v>74.322580645161295</v>
      </c>
      <c r="O56" s="44">
        <v>55</v>
      </c>
      <c r="P56" s="44">
        <v>-47</v>
      </c>
      <c r="Q56" s="45">
        <v>10</v>
      </c>
      <c r="R56" s="43">
        <v>75.032258064516128</v>
      </c>
      <c r="S56" s="44">
        <v>56.741935483870968</v>
      </c>
      <c r="T56" s="44">
        <v>0</v>
      </c>
      <c r="U56" s="45">
        <v>-16</v>
      </c>
      <c r="V56" s="49">
        <v>5408.9375</v>
      </c>
    </row>
    <row r="57" spans="1:22" x14ac:dyDescent="0.2">
      <c r="A57" s="12">
        <v>37043</v>
      </c>
      <c r="B57" s="36">
        <v>39353.23333333333</v>
      </c>
      <c r="C57" s="37">
        <v>35929.92291666667</v>
      </c>
      <c r="D57" s="38">
        <v>27685.420833333334</v>
      </c>
      <c r="E57" s="39">
        <v>39.28</v>
      </c>
      <c r="F57" s="40">
        <v>36.409999999999997</v>
      </c>
      <c r="G57" s="41">
        <v>37.844999999999999</v>
      </c>
      <c r="H57" s="40">
        <v>40.932232142857139</v>
      </c>
      <c r="I57" s="40">
        <v>35.389255952380935</v>
      </c>
      <c r="J57" s="39">
        <v>4.0363333333333342</v>
      </c>
      <c r="K57" s="41">
        <v>3.2054736085853484</v>
      </c>
      <c r="L57" s="36">
        <v>9376.0839045338162</v>
      </c>
      <c r="M57" s="38">
        <v>11806.367676413938</v>
      </c>
      <c r="N57" s="36">
        <v>84</v>
      </c>
      <c r="O57" s="37">
        <v>66.333333333333329</v>
      </c>
      <c r="P57" s="37">
        <v>-9</v>
      </c>
      <c r="Q57" s="38">
        <v>101</v>
      </c>
      <c r="R57" s="36">
        <v>83.533333333333331</v>
      </c>
      <c r="S57" s="37">
        <v>66.833333333333329</v>
      </c>
      <c r="T57" s="37">
        <v>5</v>
      </c>
      <c r="U57" s="38">
        <v>0</v>
      </c>
      <c r="V57" s="42">
        <v>205.8</v>
      </c>
    </row>
    <row r="58" spans="1:22" x14ac:dyDescent="0.2">
      <c r="A58" s="19">
        <v>37073</v>
      </c>
      <c r="B58" s="105">
        <v>38966.096774193546</v>
      </c>
      <c r="C58" s="106">
        <v>35884.677419354841</v>
      </c>
      <c r="D58" s="107">
        <v>32676.466397849468</v>
      </c>
      <c r="E58" s="108">
        <v>38.46</v>
      </c>
      <c r="F58" s="109">
        <v>35.31</v>
      </c>
      <c r="G58" s="110">
        <f>AVERAGE(E58:F58)</f>
        <v>36.885000000000005</v>
      </c>
      <c r="H58" s="109">
        <v>39.010397727272739</v>
      </c>
      <c r="I58" s="109">
        <v>40.402727272727319</v>
      </c>
      <c r="J58" s="108">
        <v>3.33</v>
      </c>
      <c r="K58" s="110">
        <v>3.02</v>
      </c>
      <c r="L58" s="105">
        <f>E58/J58*1000</f>
        <v>11549.549549549549</v>
      </c>
      <c r="M58" s="107">
        <f>F58/K58*1000</f>
        <v>11692.05298013245</v>
      </c>
      <c r="N58" s="105">
        <v>84</v>
      </c>
      <c r="O58" s="106">
        <v>67</v>
      </c>
      <c r="P58" s="106">
        <v>0</v>
      </c>
      <c r="Q58" s="107">
        <v>-32</v>
      </c>
      <c r="R58" s="105">
        <v>84</v>
      </c>
      <c r="S58" s="106">
        <v>67</v>
      </c>
      <c r="T58" s="106">
        <v>0</v>
      </c>
      <c r="U58" s="107">
        <v>-142</v>
      </c>
      <c r="V58" s="111">
        <v>460</v>
      </c>
    </row>
    <row r="59" spans="1:22" x14ac:dyDescent="0.2">
      <c r="A59" s="121" t="s">
        <v>37</v>
      </c>
      <c r="B59" s="114"/>
      <c r="C59" s="115"/>
      <c r="D59" s="116"/>
      <c r="E59" s="114"/>
      <c r="F59" s="115"/>
      <c r="G59" s="116"/>
      <c r="H59" s="118"/>
      <c r="I59" s="118"/>
      <c r="J59" s="117"/>
      <c r="K59" s="119"/>
      <c r="L59" s="114"/>
      <c r="M59" s="116"/>
      <c r="N59" s="114"/>
      <c r="O59" s="115"/>
      <c r="P59" s="115"/>
      <c r="Q59" s="116"/>
      <c r="R59" s="114"/>
      <c r="S59" s="115"/>
      <c r="T59" s="115"/>
      <c r="U59" s="116"/>
      <c r="V59" s="120"/>
    </row>
    <row r="60" spans="1:22" x14ac:dyDescent="0.2">
      <c r="A60" s="20"/>
    </row>
    <row r="61" spans="1:22" x14ac:dyDescent="0.2">
      <c r="A61" s="21" t="s">
        <v>14</v>
      </c>
      <c r="B61" s="57">
        <f>AVERAGE(B4:B15)</f>
        <v>32820.38150921659</v>
      </c>
      <c r="C61" s="58">
        <f t="shared" ref="C61:V61" si="0">AVERAGE(C4:C15)</f>
        <v>30416.562187980035</v>
      </c>
      <c r="D61" s="59">
        <f t="shared" si="0"/>
        <v>24307.845609319</v>
      </c>
      <c r="E61" s="60">
        <f t="shared" si="0"/>
        <v>26.880833333333332</v>
      </c>
      <c r="F61" s="61">
        <f t="shared" si="0"/>
        <v>23.666666666666668</v>
      </c>
      <c r="G61" s="62">
        <f t="shared" si="0"/>
        <v>25.273749999999996</v>
      </c>
      <c r="H61" s="61"/>
      <c r="I61" s="61">
        <f>AVERAGE(I4:I15)</f>
        <v>26.077729252933057</v>
      </c>
      <c r="J61" s="60"/>
      <c r="K61" s="62">
        <f t="shared" si="0"/>
        <v>2.650500128126057</v>
      </c>
      <c r="L61" s="57"/>
      <c r="M61" s="59">
        <f t="shared" si="0"/>
        <v>9522.9058545029311</v>
      </c>
      <c r="N61" s="57">
        <f t="shared" si="0"/>
        <v>63.617377112135181</v>
      </c>
      <c r="O61" s="58">
        <f t="shared" si="0"/>
        <v>45.857264464925755</v>
      </c>
      <c r="P61" s="58">
        <f>SUM(P4:P15)</f>
        <v>-179</v>
      </c>
      <c r="Q61" s="59">
        <f>SUM(Q4:Q15)</f>
        <v>-61</v>
      </c>
      <c r="R61" s="57">
        <f t="shared" si="0"/>
        <v>66.937231182795699</v>
      </c>
      <c r="S61" s="58">
        <f t="shared" si="0"/>
        <v>48.958461341525869</v>
      </c>
      <c r="T61" s="58">
        <f>SUM(T4:T15)</f>
        <v>1</v>
      </c>
      <c r="U61" s="59">
        <f>SUM(U4:U15)</f>
        <v>-75</v>
      </c>
      <c r="V61" s="59">
        <f t="shared" si="0"/>
        <v>3205.3543154761905</v>
      </c>
    </row>
    <row r="62" spans="1:22" x14ac:dyDescent="0.2">
      <c r="A62" s="22" t="s">
        <v>15</v>
      </c>
      <c r="B62" s="64">
        <f>AVERAGE(B16:B27)</f>
        <v>33355.09795186892</v>
      </c>
      <c r="C62" s="65">
        <f t="shared" ref="C62:V62" si="1">AVERAGE(C16:C27)</f>
        <v>30835.231996047747</v>
      </c>
      <c r="D62" s="66">
        <f t="shared" si="1"/>
        <v>24631.294818868406</v>
      </c>
      <c r="E62" s="67">
        <f t="shared" si="1"/>
        <v>29.990833333333331</v>
      </c>
      <c r="F62" s="68">
        <f t="shared" si="1"/>
        <v>25.526666666666671</v>
      </c>
      <c r="G62" s="69">
        <f t="shared" si="1"/>
        <v>27.758750000000003</v>
      </c>
      <c r="H62" s="68"/>
      <c r="I62" s="68">
        <f>AVERAGE(I16:I27)</f>
        <v>28.054475828745534</v>
      </c>
      <c r="J62" s="67">
        <f t="shared" si="1"/>
        <v>2.2973584466034178</v>
      </c>
      <c r="K62" s="69">
        <f t="shared" si="1"/>
        <v>1.9272178594813767</v>
      </c>
      <c r="L62" s="64">
        <f t="shared" si="1"/>
        <v>12146.820118236226</v>
      </c>
      <c r="M62" s="66">
        <f t="shared" si="1"/>
        <v>14401.562989317224</v>
      </c>
      <c r="N62" s="64">
        <f t="shared" si="1"/>
        <v>66.591493855606771</v>
      </c>
      <c r="O62" s="65">
        <f t="shared" si="1"/>
        <v>49.551068868407576</v>
      </c>
      <c r="P62" s="65">
        <f>SUM(P16:P27)</f>
        <v>-1108</v>
      </c>
      <c r="Q62" s="66">
        <f>SUM(Q16:Q27)</f>
        <v>247</v>
      </c>
      <c r="R62" s="64">
        <f t="shared" si="1"/>
        <v>68.341257040450586</v>
      </c>
      <c r="S62" s="65">
        <f t="shared" si="1"/>
        <v>51.417421915002564</v>
      </c>
      <c r="T62" s="65">
        <f>SUM(T16:T27)</f>
        <v>-533</v>
      </c>
      <c r="U62" s="66">
        <f>SUM(U16:U27)</f>
        <v>107</v>
      </c>
      <c r="V62" s="66">
        <f t="shared" si="1"/>
        <v>2551.5095238095237</v>
      </c>
    </row>
    <row r="63" spans="1:22" x14ac:dyDescent="0.2">
      <c r="A63" s="23" t="s">
        <v>16</v>
      </c>
      <c r="B63" s="71">
        <f>AVERAGE(B28:B39)</f>
        <v>34469.696178955455</v>
      </c>
      <c r="C63" s="72">
        <f t="shared" ref="C63:V63" si="2">AVERAGE(C28:C39)</f>
        <v>31893.206344806069</v>
      </c>
      <c r="D63" s="73">
        <f t="shared" si="2"/>
        <v>25688.975165610598</v>
      </c>
      <c r="E63" s="74">
        <f t="shared" si="2"/>
        <v>39.531666666666666</v>
      </c>
      <c r="F63" s="75">
        <f t="shared" si="2"/>
        <v>33.272500000000001</v>
      </c>
      <c r="G63" s="76">
        <f t="shared" si="2"/>
        <v>36.40208333333333</v>
      </c>
      <c r="H63" s="75"/>
      <c r="I63" s="75">
        <f>AVERAGE(I28:I39)</f>
        <v>38.955391298956172</v>
      </c>
      <c r="J63" s="74">
        <f t="shared" si="2"/>
        <v>2.5237086114200964</v>
      </c>
      <c r="K63" s="76">
        <f t="shared" si="2"/>
        <v>2.4235534548138724</v>
      </c>
      <c r="L63" s="71">
        <f t="shared" si="2"/>
        <v>14325.338504978126</v>
      </c>
      <c r="M63" s="73">
        <f t="shared" si="2"/>
        <v>15223.048500079718</v>
      </c>
      <c r="N63" s="71">
        <f t="shared" si="2"/>
        <v>65.564464925755246</v>
      </c>
      <c r="O63" s="72">
        <f t="shared" si="2"/>
        <v>47.908307731694826</v>
      </c>
      <c r="P63" s="72">
        <f>SUM(P28:P39)</f>
        <v>-628</v>
      </c>
      <c r="Q63" s="73">
        <f>SUM(Q28:Q39)</f>
        <v>241</v>
      </c>
      <c r="R63" s="71">
        <f t="shared" si="2"/>
        <v>67.766801075268816</v>
      </c>
      <c r="S63" s="72">
        <f t="shared" si="2"/>
        <v>50.037692012288773</v>
      </c>
      <c r="T63" s="72">
        <f>SUM(T28:T39)</f>
        <v>-205</v>
      </c>
      <c r="U63" s="73">
        <f>SUM(U28:U39)</f>
        <v>83</v>
      </c>
      <c r="V63" s="73">
        <f t="shared" si="2"/>
        <v>3878.6184027777776</v>
      </c>
    </row>
    <row r="64" spans="1:22" x14ac:dyDescent="0.2">
      <c r="A64" s="22" t="s">
        <v>17</v>
      </c>
      <c r="B64" s="64">
        <f>AVERAGE(B40:B51)</f>
        <v>34908.946276727227</v>
      </c>
      <c r="C64" s="65">
        <f t="shared" ref="C64:V64" si="3">AVERAGE(C40:C51)</f>
        <v>32355.116225590158</v>
      </c>
      <c r="D64" s="66">
        <f t="shared" si="3"/>
        <v>26203.052818718326</v>
      </c>
      <c r="E64" s="67">
        <f t="shared" si="3"/>
        <v>39.505833333333335</v>
      </c>
      <c r="F64" s="68">
        <f t="shared" si="3"/>
        <v>34.854166666666664</v>
      </c>
      <c r="G64" s="69">
        <f t="shared" si="3"/>
        <v>37.18</v>
      </c>
      <c r="H64" s="68">
        <f>AVERAGE(H40:H51)</f>
        <v>42.771742390632134</v>
      </c>
      <c r="I64" s="68">
        <f>AVERAGE(I40:I51)</f>
        <v>35.44867588050537</v>
      </c>
      <c r="J64" s="67">
        <f t="shared" si="3"/>
        <v>5.0705697070819431</v>
      </c>
      <c r="K64" s="69">
        <f t="shared" si="3"/>
        <v>3.9323870445505924</v>
      </c>
      <c r="L64" s="64">
        <f t="shared" si="3"/>
        <v>7785.5176812894324</v>
      </c>
      <c r="M64" s="66">
        <f t="shared" si="3"/>
        <v>9460.525779407084</v>
      </c>
      <c r="N64" s="64">
        <f t="shared" si="3"/>
        <v>63.120547521937958</v>
      </c>
      <c r="O64" s="65">
        <f t="shared" si="3"/>
        <v>46.141166110493145</v>
      </c>
      <c r="P64" s="65">
        <f>SUM(P40:P51)</f>
        <v>-154</v>
      </c>
      <c r="Q64" s="66">
        <f>SUM(Q40:Q51)</f>
        <v>-89</v>
      </c>
      <c r="R64" s="64">
        <f t="shared" si="3"/>
        <v>65.339547027561494</v>
      </c>
      <c r="S64" s="65">
        <f t="shared" si="3"/>
        <v>48.648952539859096</v>
      </c>
      <c r="T64" s="65">
        <f>SUM(T40:T51)</f>
        <v>149</v>
      </c>
      <c r="U64" s="66">
        <f>SUM(U40:U51)</f>
        <v>-296</v>
      </c>
      <c r="V64" s="66">
        <f t="shared" si="3"/>
        <v>2988.1621527777775</v>
      </c>
    </row>
    <row r="65" spans="1:22" s="100" customFormat="1" x14ac:dyDescent="0.2">
      <c r="A65" s="24" t="s">
        <v>24</v>
      </c>
      <c r="B65" s="87">
        <f>AVERAGE(B52:B58)</f>
        <v>35326.122613561551</v>
      </c>
      <c r="C65" s="88">
        <f t="shared" ref="C65:V65" si="4">AVERAGE(C52:C58)</f>
        <v>32836.329930601278</v>
      </c>
      <c r="D65" s="89">
        <f t="shared" si="4"/>
        <v>27333.918253511081</v>
      </c>
      <c r="E65" s="90">
        <f t="shared" si="4"/>
        <v>41.93571428571429</v>
      </c>
      <c r="F65" s="91">
        <f t="shared" si="4"/>
        <v>38.938571428571436</v>
      </c>
      <c r="G65" s="92">
        <f t="shared" si="4"/>
        <v>40.437142857142859</v>
      </c>
      <c r="H65" s="91">
        <f>AVERAGE(H52:H58)</f>
        <v>42.324858614987519</v>
      </c>
      <c r="I65" s="91">
        <f>AVERAGE(I52:I58)</f>
        <v>39.963111244770246</v>
      </c>
      <c r="J65" s="90">
        <f t="shared" si="4"/>
        <v>5.6159785494843097</v>
      </c>
      <c r="K65" s="92">
        <f t="shared" si="4"/>
        <v>3.5368546324224761</v>
      </c>
      <c r="L65" s="87">
        <f t="shared" si="4"/>
        <v>7897.4205717265531</v>
      </c>
      <c r="M65" s="89">
        <f t="shared" si="4"/>
        <v>11383.402856902228</v>
      </c>
      <c r="N65" s="87">
        <f t="shared" si="4"/>
        <v>62.781939872723285</v>
      </c>
      <c r="O65" s="88">
        <f t="shared" si="4"/>
        <v>46.088698705288564</v>
      </c>
      <c r="P65" s="88">
        <f>SUM(P52:P58)</f>
        <v>-246</v>
      </c>
      <c r="Q65" s="89">
        <f>SUM(Q52:Q58)</f>
        <v>91</v>
      </c>
      <c r="R65" s="87">
        <f t="shared" si="4"/>
        <v>65.079811279350452</v>
      </c>
      <c r="S65" s="88">
        <f t="shared" si="4"/>
        <v>47.563704191353963</v>
      </c>
      <c r="T65" s="88">
        <f>SUM(T52:T58)</f>
        <v>2</v>
      </c>
      <c r="U65" s="89">
        <f>SUM(U52:U58)</f>
        <v>-136</v>
      </c>
      <c r="V65" s="89">
        <f t="shared" si="4"/>
        <v>3766.65</v>
      </c>
    </row>
    <row r="66" spans="1:22" s="100" customFormat="1" x14ac:dyDescent="0.2">
      <c r="A66" s="101"/>
      <c r="B66" s="102"/>
      <c r="C66" s="102"/>
      <c r="D66" s="102"/>
      <c r="E66" s="103"/>
      <c r="F66" s="103"/>
      <c r="G66" s="103"/>
      <c r="H66" s="103"/>
      <c r="I66" s="103"/>
      <c r="J66" s="103"/>
      <c r="K66" s="10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x14ac:dyDescent="0.2">
      <c r="A67" s="124" t="s">
        <v>25</v>
      </c>
      <c r="B67" s="125"/>
      <c r="C67" s="126"/>
      <c r="D67" s="127"/>
      <c r="E67" s="128"/>
      <c r="F67" s="122"/>
      <c r="G67" s="123"/>
      <c r="H67" s="122"/>
      <c r="I67" s="122"/>
      <c r="J67" s="128"/>
      <c r="K67" s="123"/>
      <c r="L67" s="125"/>
      <c r="M67" s="127"/>
      <c r="N67" s="125"/>
      <c r="O67" s="126"/>
      <c r="P67" s="126"/>
      <c r="Q67" s="127"/>
      <c r="R67" s="125"/>
      <c r="S67" s="126"/>
      <c r="T67" s="126"/>
      <c r="U67" s="127"/>
      <c r="V67" s="127"/>
    </row>
    <row r="68" spans="1:22" x14ac:dyDescent="0.2">
      <c r="A68" s="129" t="s">
        <v>41</v>
      </c>
      <c r="B68" s="130"/>
      <c r="C68" s="131"/>
      <c r="D68" s="132"/>
      <c r="E68" s="133"/>
      <c r="F68" s="134"/>
      <c r="G68" s="135"/>
      <c r="H68" s="134"/>
      <c r="I68" s="134"/>
      <c r="J68" s="133"/>
      <c r="K68" s="135"/>
      <c r="L68" s="130"/>
      <c r="M68" s="132"/>
      <c r="N68" s="130"/>
      <c r="O68" s="131"/>
      <c r="P68" s="131"/>
      <c r="Q68" s="132"/>
      <c r="R68" s="130"/>
      <c r="S68" s="131"/>
      <c r="T68" s="131"/>
      <c r="U68" s="132"/>
      <c r="V68" s="132"/>
    </row>
    <row r="69" spans="1:22" x14ac:dyDescent="0.2">
      <c r="A69" s="25"/>
    </row>
    <row r="70" spans="1:22" x14ac:dyDescent="0.2">
      <c r="A70" s="26" t="s">
        <v>12</v>
      </c>
      <c r="B70" s="93">
        <v>34054.716434044887</v>
      </c>
      <c r="C70" s="94">
        <v>31565.677754046606</v>
      </c>
      <c r="D70" s="95">
        <v>25454.93239506087</v>
      </c>
      <c r="E70" s="96">
        <v>35.684833333333337</v>
      </c>
      <c r="F70" s="97">
        <v>31.372666666666667</v>
      </c>
      <c r="G70" s="98">
        <v>33.528750000000002</v>
      </c>
      <c r="H70" s="97">
        <f>AVERAGE(H61:H65)</f>
        <v>42.548300502809823</v>
      </c>
      <c r="I70" s="97">
        <f>AVERAGE(I61:I65)</f>
        <v>33.699876701182077</v>
      </c>
      <c r="J70" s="96">
        <v>3.9721529348759548</v>
      </c>
      <c r="K70" s="98">
        <v>2.911331111626291</v>
      </c>
      <c r="L70" s="93">
        <v>10386.602178314961</v>
      </c>
      <c r="M70" s="95">
        <v>11988.00085860083</v>
      </c>
      <c r="N70" s="93">
        <v>63.627895986722457</v>
      </c>
      <c r="O70" s="94">
        <v>46.412257799671593</v>
      </c>
      <c r="P70" s="94">
        <v>-42.683333333333337</v>
      </c>
      <c r="Q70" s="95">
        <v>9.7333333333333307</v>
      </c>
      <c r="R70" s="93">
        <v>66.062256563730415</v>
      </c>
      <c r="S70" s="94">
        <v>48.677369873051184</v>
      </c>
      <c r="T70" s="94">
        <v>-9.7333333333333307</v>
      </c>
      <c r="U70" s="95">
        <v>-2.8166666666666673</v>
      </c>
      <c r="V70" s="99">
        <v>3388.2805456349206</v>
      </c>
    </row>
  </sheetData>
  <mergeCells count="15">
    <mergeCell ref="L1:M1"/>
    <mergeCell ref="A1:A3"/>
    <mergeCell ref="P2:Q2"/>
    <mergeCell ref="N2:O2"/>
    <mergeCell ref="H2:I2"/>
    <mergeCell ref="R2:S2"/>
    <mergeCell ref="L2:M2"/>
    <mergeCell ref="B1:D1"/>
    <mergeCell ref="E1:G1"/>
    <mergeCell ref="N1:Q1"/>
    <mergeCell ref="R1:U1"/>
    <mergeCell ref="J1:K1"/>
    <mergeCell ref="T2:U2"/>
    <mergeCell ref="B2:D2"/>
    <mergeCell ref="E2:G2"/>
  </mergeCells>
  <phoneticPr fontId="0" type="noConversion"/>
  <pageMargins left="0.25" right="0.25" top="0.5" bottom="0.25" header="0.25" footer="0.25"/>
  <pageSetup scale="54" orientation="landscape" r:id="rId1"/>
  <headerFooter alignWithMargins="0">
    <oddHeader>&amp;C&amp;"Arial,Bold"&amp;12PJM Historical Data
&amp;10 1997-2001</oddHeader>
    <oddFooter>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V70"/>
  <sheetViews>
    <sheetView topLeftCell="A34" zoomScale="65" workbookViewId="0">
      <selection activeCell="D80" sqref="D80"/>
    </sheetView>
  </sheetViews>
  <sheetFormatPr defaultColWidth="9" defaultRowHeight="12.75" x14ac:dyDescent="0.2"/>
  <cols>
    <col min="1" max="1" width="18.28515625" style="2" customWidth="1"/>
    <col min="2" max="4" width="10.42578125" style="85" customWidth="1"/>
    <col min="5" max="7" width="10.42578125" style="86" customWidth="1"/>
    <col min="8" max="8" width="10.85546875" style="86" customWidth="1"/>
    <col min="9" max="9" width="10.28515625" style="86" customWidth="1"/>
    <col min="10" max="11" width="10.42578125" style="86" customWidth="1"/>
    <col min="12" max="22" width="10.42578125" style="85" customWidth="1"/>
  </cols>
  <sheetData>
    <row r="1" spans="1:22" x14ac:dyDescent="0.2">
      <c r="A1" s="148" t="s">
        <v>26</v>
      </c>
      <c r="B1" s="139"/>
      <c r="C1" s="140"/>
      <c r="D1" s="141"/>
      <c r="E1" s="142"/>
      <c r="F1" s="143"/>
      <c r="G1" s="144"/>
      <c r="H1" s="104"/>
      <c r="I1" s="104"/>
      <c r="J1" s="142" t="s">
        <v>11</v>
      </c>
      <c r="K1" s="144"/>
      <c r="L1" s="139"/>
      <c r="M1" s="141"/>
      <c r="N1" s="139" t="s">
        <v>27</v>
      </c>
      <c r="O1" s="140"/>
      <c r="P1" s="140"/>
      <c r="Q1" s="141"/>
      <c r="R1" s="139" t="s">
        <v>28</v>
      </c>
      <c r="S1" s="140"/>
      <c r="T1" s="140"/>
      <c r="U1" s="141"/>
      <c r="V1" s="10"/>
    </row>
    <row r="2" spans="1:22" x14ac:dyDescent="0.2">
      <c r="A2" s="149"/>
      <c r="B2" s="136" t="s">
        <v>1</v>
      </c>
      <c r="C2" s="137"/>
      <c r="D2" s="138"/>
      <c r="E2" s="145" t="s">
        <v>4</v>
      </c>
      <c r="F2" s="146"/>
      <c r="G2" s="147"/>
      <c r="H2" s="145" t="s">
        <v>40</v>
      </c>
      <c r="I2" s="147"/>
      <c r="J2" s="28" t="s">
        <v>29</v>
      </c>
      <c r="K2" s="1" t="s">
        <v>34</v>
      </c>
      <c r="L2" s="136" t="s">
        <v>8</v>
      </c>
      <c r="M2" s="138"/>
      <c r="N2" s="137" t="s">
        <v>22</v>
      </c>
      <c r="O2" s="137"/>
      <c r="P2" s="137" t="s">
        <v>19</v>
      </c>
      <c r="Q2" s="138"/>
      <c r="R2" s="136" t="s">
        <v>22</v>
      </c>
      <c r="S2" s="137"/>
      <c r="T2" s="137" t="s">
        <v>19</v>
      </c>
      <c r="U2" s="138"/>
      <c r="V2" s="27"/>
    </row>
    <row r="3" spans="1:22" x14ac:dyDescent="0.2">
      <c r="A3" s="150"/>
      <c r="B3" s="6" t="s">
        <v>2</v>
      </c>
      <c r="C3" s="3" t="s">
        <v>13</v>
      </c>
      <c r="D3" s="5" t="s">
        <v>3</v>
      </c>
      <c r="E3" s="7" t="s">
        <v>5</v>
      </c>
      <c r="F3" s="4" t="s">
        <v>6</v>
      </c>
      <c r="G3" s="8" t="s">
        <v>7</v>
      </c>
      <c r="H3" s="4" t="s">
        <v>38</v>
      </c>
      <c r="I3" s="4" t="s">
        <v>39</v>
      </c>
      <c r="J3" s="7" t="s">
        <v>9</v>
      </c>
      <c r="K3" s="8" t="s">
        <v>10</v>
      </c>
      <c r="L3" s="6" t="s">
        <v>9</v>
      </c>
      <c r="M3" s="5" t="s">
        <v>10</v>
      </c>
      <c r="N3" s="6" t="s">
        <v>5</v>
      </c>
      <c r="O3" s="3" t="s">
        <v>6</v>
      </c>
      <c r="P3" s="3" t="s">
        <v>20</v>
      </c>
      <c r="Q3" s="5" t="s">
        <v>21</v>
      </c>
      <c r="R3" s="6" t="s">
        <v>5</v>
      </c>
      <c r="S3" s="3" t="s">
        <v>6</v>
      </c>
      <c r="T3" s="3" t="s">
        <v>20</v>
      </c>
      <c r="U3" s="5" t="s">
        <v>21</v>
      </c>
      <c r="V3" s="9" t="s">
        <v>0</v>
      </c>
    </row>
    <row r="4" spans="1:22" x14ac:dyDescent="0.2">
      <c r="A4" s="11">
        <v>35431</v>
      </c>
      <c r="B4" s="29">
        <v>21005.548387096773</v>
      </c>
      <c r="C4" s="30">
        <v>19277.21875</v>
      </c>
      <c r="D4" s="31">
        <v>15475.006048387097</v>
      </c>
      <c r="E4" s="32">
        <v>27</v>
      </c>
      <c r="F4" s="33">
        <v>24.5</v>
      </c>
      <c r="G4" s="34">
        <v>25.75</v>
      </c>
      <c r="H4" s="33"/>
      <c r="I4" s="33"/>
      <c r="J4" s="32">
        <v>4.3724999999999996</v>
      </c>
      <c r="K4" s="34">
        <v>2.9204706184904201</v>
      </c>
      <c r="L4" s="29">
        <v>5889.0794739851353</v>
      </c>
      <c r="M4" s="31">
        <v>8817.0720968629612</v>
      </c>
      <c r="N4" s="29">
        <v>39.516129032258064</v>
      </c>
      <c r="O4" s="30">
        <v>25.903225806451612</v>
      </c>
      <c r="P4" s="30">
        <v>-33</v>
      </c>
      <c r="Q4" s="31">
        <v>0</v>
      </c>
      <c r="R4" s="29">
        <v>30.161290322580644</v>
      </c>
      <c r="S4" s="30">
        <v>15.096774193548388</v>
      </c>
      <c r="T4" s="30">
        <v>-55</v>
      </c>
      <c r="U4" s="31">
        <v>0</v>
      </c>
      <c r="V4" s="35">
        <v>156</v>
      </c>
    </row>
    <row r="5" spans="1:22" x14ac:dyDescent="0.2">
      <c r="A5" s="12">
        <v>35462</v>
      </c>
      <c r="B5" s="36">
        <v>19882</v>
      </c>
      <c r="C5" s="37">
        <v>18358.728794642859</v>
      </c>
      <c r="D5" s="38">
        <v>14763.741071428571</v>
      </c>
      <c r="E5" s="39">
        <v>21.85</v>
      </c>
      <c r="F5" s="40">
        <v>20.274999999999999</v>
      </c>
      <c r="G5" s="41">
        <v>21.0625</v>
      </c>
      <c r="H5" s="40"/>
      <c r="I5" s="40"/>
      <c r="J5" s="39">
        <v>2.8587500000000001</v>
      </c>
      <c r="K5" s="41">
        <v>2.6630106619684524</v>
      </c>
      <c r="L5" s="36">
        <v>7367.7306515085265</v>
      </c>
      <c r="M5" s="38">
        <v>7909.2811383755243</v>
      </c>
      <c r="N5" s="36">
        <v>47.428571428571431</v>
      </c>
      <c r="O5" s="37">
        <v>33.464285714285715</v>
      </c>
      <c r="P5" s="37">
        <v>-202</v>
      </c>
      <c r="Q5" s="38">
        <v>0</v>
      </c>
      <c r="R5" s="36">
        <v>38.5</v>
      </c>
      <c r="S5" s="37">
        <v>22.214285714285715</v>
      </c>
      <c r="T5" s="37">
        <v>-183</v>
      </c>
      <c r="U5" s="38">
        <v>0</v>
      </c>
      <c r="V5" s="42">
        <v>156</v>
      </c>
    </row>
    <row r="6" spans="1:22" x14ac:dyDescent="0.2">
      <c r="A6" s="13">
        <v>35490</v>
      </c>
      <c r="B6" s="43">
        <v>19169.419354838708</v>
      </c>
      <c r="C6" s="44">
        <v>17861.43245967742</v>
      </c>
      <c r="D6" s="45">
        <v>14380.83064516129</v>
      </c>
      <c r="E6" s="46"/>
      <c r="F6" s="47"/>
      <c r="G6" s="48"/>
      <c r="H6" s="47"/>
      <c r="I6" s="47"/>
      <c r="J6" s="46">
        <v>2.1869999999999994</v>
      </c>
      <c r="K6" s="48">
        <v>2.4579600817224572</v>
      </c>
      <c r="L6" s="43">
        <v>0</v>
      </c>
      <c r="M6" s="45">
        <v>0</v>
      </c>
      <c r="N6" s="43">
        <v>49.193548387096776</v>
      </c>
      <c r="O6" s="44">
        <v>34.838709677419352</v>
      </c>
      <c r="P6" s="44">
        <v>-8</v>
      </c>
      <c r="Q6" s="45">
        <v>0</v>
      </c>
      <c r="R6" s="43">
        <v>41.548387096774192</v>
      </c>
      <c r="S6" s="44">
        <v>24.774193548387096</v>
      </c>
      <c r="T6" s="44">
        <v>45</v>
      </c>
      <c r="U6" s="45">
        <v>0</v>
      </c>
      <c r="V6" s="49">
        <v>156</v>
      </c>
    </row>
    <row r="7" spans="1:22" x14ac:dyDescent="0.2">
      <c r="A7" s="12">
        <v>35521</v>
      </c>
      <c r="B7" s="36">
        <v>17987.400000000001</v>
      </c>
      <c r="C7" s="37">
        <v>16950.878124999999</v>
      </c>
      <c r="D7" s="38">
        <v>13524.427083333334</v>
      </c>
      <c r="E7" s="39">
        <v>20.136363636363637</v>
      </c>
      <c r="F7" s="40">
        <v>18.693181818181817</v>
      </c>
      <c r="G7" s="41">
        <v>19.414772727272727</v>
      </c>
      <c r="H7" s="40"/>
      <c r="I7" s="40"/>
      <c r="J7" s="39">
        <v>2.35</v>
      </c>
      <c r="K7" s="41">
        <v>2.3523830954524025</v>
      </c>
      <c r="L7" s="36">
        <v>8261.605415860733</v>
      </c>
      <c r="M7" s="38">
        <v>8253.2359481774547</v>
      </c>
      <c r="N7" s="36">
        <v>60.633333333333333</v>
      </c>
      <c r="O7" s="37">
        <v>44.5</v>
      </c>
      <c r="P7" s="37">
        <v>-31</v>
      </c>
      <c r="Q7" s="38">
        <v>-5</v>
      </c>
      <c r="R7" s="36">
        <v>54.9</v>
      </c>
      <c r="S7" s="37">
        <v>33.5</v>
      </c>
      <c r="T7" s="37">
        <v>74</v>
      </c>
      <c r="U7" s="38">
        <v>0</v>
      </c>
      <c r="V7" s="42">
        <v>331.46666666666664</v>
      </c>
    </row>
    <row r="8" spans="1:22" x14ac:dyDescent="0.2">
      <c r="A8" s="13">
        <v>35551</v>
      </c>
      <c r="B8" s="43">
        <v>17534.741935483871</v>
      </c>
      <c r="C8" s="44">
        <v>16517.433467741936</v>
      </c>
      <c r="D8" s="45">
        <v>12955.340725806451</v>
      </c>
      <c r="E8" s="46">
        <v>19.545652173913044</v>
      </c>
      <c r="F8" s="47">
        <v>18.304347826086957</v>
      </c>
      <c r="G8" s="48">
        <v>18.925000000000001</v>
      </c>
      <c r="H8" s="47"/>
      <c r="I8" s="47"/>
      <c r="J8" s="46">
        <v>2.4938888888888893</v>
      </c>
      <c r="K8" s="48">
        <v>2.4849763887953427</v>
      </c>
      <c r="L8" s="43">
        <v>7588.5497883715734</v>
      </c>
      <c r="M8" s="45">
        <v>7615.7665261255825</v>
      </c>
      <c r="N8" s="43">
        <v>67.806451612903231</v>
      </c>
      <c r="O8" s="44">
        <v>52.193548387096776</v>
      </c>
      <c r="P8" s="44">
        <v>21</v>
      </c>
      <c r="Q8" s="45">
        <v>-42</v>
      </c>
      <c r="R8" s="43">
        <v>63.483870967741936</v>
      </c>
      <c r="S8" s="44">
        <v>43.58064516129032</v>
      </c>
      <c r="T8" s="44">
        <v>120</v>
      </c>
      <c r="U8" s="45">
        <v>-15</v>
      </c>
      <c r="V8" s="49">
        <v>1644.75</v>
      </c>
    </row>
    <row r="9" spans="1:22" x14ac:dyDescent="0.2">
      <c r="A9" s="12">
        <v>35582</v>
      </c>
      <c r="B9" s="36">
        <v>20762.483333333334</v>
      </c>
      <c r="C9" s="37">
        <v>19206.256249999999</v>
      </c>
      <c r="D9" s="38">
        <v>14785.416666666666</v>
      </c>
      <c r="E9" s="39">
        <v>27.654761904761905</v>
      </c>
      <c r="F9" s="40">
        <v>24.511904761904763</v>
      </c>
      <c r="G9" s="41">
        <v>26.083333333333332</v>
      </c>
      <c r="H9" s="40"/>
      <c r="I9" s="40"/>
      <c r="J9" s="39">
        <v>2.4605555555555561</v>
      </c>
      <c r="K9" s="41">
        <v>2.5341819896275344</v>
      </c>
      <c r="L9" s="36">
        <v>10600.587039963872</v>
      </c>
      <c r="M9" s="38">
        <v>10292.60465116279</v>
      </c>
      <c r="N9" s="36">
        <v>80.233333333333334</v>
      </c>
      <c r="O9" s="37">
        <v>64.5</v>
      </c>
      <c r="P9" s="37">
        <v>17</v>
      </c>
      <c r="Q9" s="38">
        <v>60</v>
      </c>
      <c r="R9" s="36">
        <v>79.36666666666666</v>
      </c>
      <c r="S9" s="37">
        <v>56.366666666666667</v>
      </c>
      <c r="T9" s="37">
        <v>8</v>
      </c>
      <c r="U9" s="38">
        <v>37</v>
      </c>
      <c r="V9" s="42">
        <v>1254.8</v>
      </c>
    </row>
    <row r="10" spans="1:22" x14ac:dyDescent="0.2">
      <c r="A10" s="13">
        <v>35612</v>
      </c>
      <c r="B10" s="43">
        <v>22336.645161290322</v>
      </c>
      <c r="C10" s="44">
        <v>20565.490927419356</v>
      </c>
      <c r="D10" s="45">
        <v>16162.721774193549</v>
      </c>
      <c r="E10" s="46">
        <v>31</v>
      </c>
      <c r="F10" s="47">
        <v>28.15909090909091</v>
      </c>
      <c r="G10" s="48">
        <v>29.579545454545453</v>
      </c>
      <c r="H10" s="47"/>
      <c r="I10" s="47"/>
      <c r="J10" s="46">
        <v>2.4412500000000001</v>
      </c>
      <c r="K10" s="48">
        <v>2.63008443701513</v>
      </c>
      <c r="L10" s="43">
        <v>12116.5572778476</v>
      </c>
      <c r="M10" s="45">
        <v>11246.61438174781</v>
      </c>
      <c r="N10" s="43">
        <v>85.290322580645167</v>
      </c>
      <c r="O10" s="44">
        <v>68.838709677419359</v>
      </c>
      <c r="P10" s="44">
        <v>0</v>
      </c>
      <c r="Q10" s="45">
        <v>26</v>
      </c>
      <c r="R10" s="43">
        <v>82.516129032258064</v>
      </c>
      <c r="S10" s="44">
        <v>58.677419354838712</v>
      </c>
      <c r="T10" s="44">
        <v>6</v>
      </c>
      <c r="U10" s="45">
        <v>-27</v>
      </c>
      <c r="V10" s="49">
        <v>1172</v>
      </c>
    </row>
    <row r="11" spans="1:22" x14ac:dyDescent="0.2">
      <c r="A11" s="12">
        <v>35643</v>
      </c>
      <c r="B11" s="36">
        <v>21220.83870967742</v>
      </c>
      <c r="C11" s="37">
        <v>19675.065524193549</v>
      </c>
      <c r="D11" s="38">
        <v>15472.911290322581</v>
      </c>
      <c r="E11" s="39">
        <v>23.53125</v>
      </c>
      <c r="F11" s="40">
        <v>21.546875</v>
      </c>
      <c r="G11" s="41">
        <v>22.5390625</v>
      </c>
      <c r="H11" s="40"/>
      <c r="I11" s="40"/>
      <c r="J11" s="39">
        <v>2.6540000000000004</v>
      </c>
      <c r="K11" s="41">
        <v>2.552142969398981</v>
      </c>
      <c r="L11" s="36">
        <v>8492.4877543330804</v>
      </c>
      <c r="M11" s="38">
        <v>8831.4262838135037</v>
      </c>
      <c r="N11" s="36">
        <v>81.645161290322577</v>
      </c>
      <c r="O11" s="37">
        <v>68.41935483870968</v>
      </c>
      <c r="P11" s="37">
        <v>-2</v>
      </c>
      <c r="Q11" s="38">
        <v>-3</v>
      </c>
      <c r="R11" s="36">
        <v>78.935483870967744</v>
      </c>
      <c r="S11" s="37">
        <v>58.161290322580648</v>
      </c>
      <c r="T11" s="37">
        <v>5</v>
      </c>
      <c r="U11" s="38">
        <v>-26</v>
      </c>
      <c r="V11" s="42">
        <v>1294.125</v>
      </c>
    </row>
    <row r="12" spans="1:22" x14ac:dyDescent="0.2">
      <c r="A12" s="13">
        <v>35674</v>
      </c>
      <c r="B12" s="43">
        <v>19574.783333333333</v>
      </c>
      <c r="C12" s="44">
        <v>18339.248958333334</v>
      </c>
      <c r="D12" s="45">
        <v>14067.997916666667</v>
      </c>
      <c r="E12" s="46">
        <v>21.151785714285715</v>
      </c>
      <c r="F12" s="47">
        <v>19.401785714285715</v>
      </c>
      <c r="G12" s="48">
        <v>20.276785714285715</v>
      </c>
      <c r="H12" s="47"/>
      <c r="I12" s="47"/>
      <c r="J12" s="46">
        <v>3.1175000000000002</v>
      </c>
      <c r="K12" s="48">
        <v>2.6131354632061838</v>
      </c>
      <c r="L12" s="43">
        <v>6504.1814640852335</v>
      </c>
      <c r="M12" s="45">
        <v>7759.5616453067969</v>
      </c>
      <c r="N12" s="43">
        <v>75.333333333333329</v>
      </c>
      <c r="O12" s="44">
        <v>62.166666666666664</v>
      </c>
      <c r="P12" s="44">
        <v>-8</v>
      </c>
      <c r="Q12" s="45">
        <v>14</v>
      </c>
      <c r="R12" s="43">
        <v>70.966666666666669</v>
      </c>
      <c r="S12" s="44">
        <v>50.333333333333336</v>
      </c>
      <c r="T12" s="44">
        <v>19</v>
      </c>
      <c r="U12" s="45">
        <v>-2</v>
      </c>
      <c r="V12" s="49">
        <v>1529.8666666666666</v>
      </c>
    </row>
    <row r="13" spans="1:22" x14ac:dyDescent="0.2">
      <c r="A13" s="12">
        <v>35704</v>
      </c>
      <c r="B13" s="36">
        <v>18810.032258064515</v>
      </c>
      <c r="C13" s="37">
        <v>17551.510080645163</v>
      </c>
      <c r="D13" s="38">
        <v>13590.002016129032</v>
      </c>
      <c r="E13" s="39">
        <v>27.38</v>
      </c>
      <c r="F13" s="40">
        <v>25.13</v>
      </c>
      <c r="G13" s="41">
        <v>26.254999999999999</v>
      </c>
      <c r="H13" s="40"/>
      <c r="I13" s="40"/>
      <c r="J13" s="39">
        <v>3.2562500000000001</v>
      </c>
      <c r="K13" s="41">
        <v>3.0355520024052094</v>
      </c>
      <c r="L13" s="36">
        <v>8062.9558541266797</v>
      </c>
      <c r="M13" s="38">
        <v>8649.1682498593127</v>
      </c>
      <c r="N13" s="36">
        <v>64.612903225806448</v>
      </c>
      <c r="O13" s="37">
        <v>51.935483870967744</v>
      </c>
      <c r="P13" s="37">
        <v>0</v>
      </c>
      <c r="Q13" s="38">
        <v>24</v>
      </c>
      <c r="R13" s="36">
        <v>58.741935483870968</v>
      </c>
      <c r="S13" s="37">
        <v>37.225806451612904</v>
      </c>
      <c r="T13" s="37">
        <v>76</v>
      </c>
      <c r="U13" s="38">
        <v>1</v>
      </c>
      <c r="V13" s="42">
        <v>2116.4666666666667</v>
      </c>
    </row>
    <row r="14" spans="1:22" x14ac:dyDescent="0.2">
      <c r="A14" s="13">
        <v>35735</v>
      </c>
      <c r="B14" s="43">
        <v>19735.433333333334</v>
      </c>
      <c r="C14" s="44">
        <v>17881.148958333335</v>
      </c>
      <c r="D14" s="45">
        <v>14175.981250000001</v>
      </c>
      <c r="E14" s="46">
        <v>28.9375</v>
      </c>
      <c r="F14" s="47">
        <v>26.9</v>
      </c>
      <c r="G14" s="48">
        <v>27.918749999999999</v>
      </c>
      <c r="H14" s="47"/>
      <c r="I14" s="47"/>
      <c r="J14" s="46">
        <v>3.3630000000000004</v>
      </c>
      <c r="K14" s="48">
        <v>3.0632825187280641</v>
      </c>
      <c r="L14" s="43">
        <v>8301.7395182872424</v>
      </c>
      <c r="M14" s="45">
        <v>9113.997755451046</v>
      </c>
      <c r="N14" s="43">
        <v>50.43333333333333</v>
      </c>
      <c r="O14" s="44">
        <v>40.4</v>
      </c>
      <c r="P14" s="44">
        <v>66</v>
      </c>
      <c r="Q14" s="45">
        <v>-1</v>
      </c>
      <c r="R14" s="43">
        <v>42.966666666666669</v>
      </c>
      <c r="S14" s="44">
        <v>28.466666666666665</v>
      </c>
      <c r="T14" s="44">
        <v>126</v>
      </c>
      <c r="U14" s="45">
        <v>0</v>
      </c>
      <c r="V14" s="49">
        <v>2472.2666666666669</v>
      </c>
    </row>
    <row r="15" spans="1:22" x14ac:dyDescent="0.2">
      <c r="A15" s="14">
        <v>35765</v>
      </c>
      <c r="B15" s="50">
        <v>20844.435483870966</v>
      </c>
      <c r="C15" s="51">
        <v>18783.043346774193</v>
      </c>
      <c r="D15" s="52">
        <v>15024.516129032258</v>
      </c>
      <c r="E15" s="53">
        <v>25.074999999999999</v>
      </c>
      <c r="F15" s="54">
        <v>23.578125</v>
      </c>
      <c r="G15" s="55">
        <v>24.326562500000001</v>
      </c>
      <c r="H15" s="54"/>
      <c r="I15" s="54"/>
      <c r="J15" s="53">
        <v>2.7774999999999999</v>
      </c>
      <c r="K15" s="55">
        <v>2.4988213107024992</v>
      </c>
      <c r="L15" s="50">
        <v>8758.4383438343848</v>
      </c>
      <c r="M15" s="52">
        <v>9735.2149174528295</v>
      </c>
      <c r="N15" s="50">
        <v>44.032258064516128</v>
      </c>
      <c r="O15" s="51">
        <v>34.12903225806452</v>
      </c>
      <c r="P15" s="51">
        <v>-68</v>
      </c>
      <c r="Q15" s="52">
        <v>0</v>
      </c>
      <c r="R15" s="50">
        <v>36.258064516129032</v>
      </c>
      <c r="S15" s="51">
        <v>23.29032258064516</v>
      </c>
      <c r="T15" s="51">
        <v>-93</v>
      </c>
      <c r="U15" s="52">
        <v>0</v>
      </c>
      <c r="V15" s="56">
        <v>1020.3125</v>
      </c>
    </row>
    <row r="16" spans="1:22" x14ac:dyDescent="0.2">
      <c r="A16" s="15">
        <v>35796</v>
      </c>
      <c r="B16" s="57">
        <v>20189.225806451614</v>
      </c>
      <c r="C16" s="58">
        <v>18441.306451612902</v>
      </c>
      <c r="D16" s="59">
        <v>14712.741935483871</v>
      </c>
      <c r="E16" s="60">
        <v>21.776315789473685</v>
      </c>
      <c r="F16" s="61">
        <v>20.144736842105264</v>
      </c>
      <c r="G16" s="62">
        <v>20.960526315789473</v>
      </c>
      <c r="H16" s="61"/>
      <c r="I16" s="61"/>
      <c r="J16" s="60">
        <v>2.5708888888888897</v>
      </c>
      <c r="K16" s="62">
        <v>2.1475719000471476</v>
      </c>
      <c r="L16" s="57">
        <v>8153.0269185800498</v>
      </c>
      <c r="M16" s="59">
        <v>9760.1045698769431</v>
      </c>
      <c r="N16" s="57">
        <v>45.41935483870968</v>
      </c>
      <c r="O16" s="58">
        <v>35</v>
      </c>
      <c r="P16" s="58">
        <v>-266</v>
      </c>
      <c r="Q16" s="59">
        <v>0</v>
      </c>
      <c r="R16" s="57">
        <v>35.354838709677416</v>
      </c>
      <c r="S16" s="58">
        <v>22.451612903225808</v>
      </c>
      <c r="T16" s="58">
        <v>-250</v>
      </c>
      <c r="U16" s="59">
        <v>0</v>
      </c>
      <c r="V16" s="63">
        <v>1439.0625</v>
      </c>
    </row>
    <row r="17" spans="1:22" x14ac:dyDescent="0.2">
      <c r="A17" s="16">
        <v>35827</v>
      </c>
      <c r="B17" s="64">
        <v>19873.428571428572</v>
      </c>
      <c r="C17" s="65">
        <v>18365.859375</v>
      </c>
      <c r="D17" s="66">
        <v>14754.669642857143</v>
      </c>
      <c r="E17" s="67">
        <v>20.631818181818179</v>
      </c>
      <c r="F17" s="68">
        <v>19.818181818181817</v>
      </c>
      <c r="G17" s="69">
        <v>20.225000000000001</v>
      </c>
      <c r="H17" s="68"/>
      <c r="I17" s="68"/>
      <c r="J17" s="67">
        <v>2.4313333333333333</v>
      </c>
      <c r="K17" s="69">
        <v>1.8639833908202845</v>
      </c>
      <c r="L17" s="64">
        <v>8318.4809432410202</v>
      </c>
      <c r="M17" s="66">
        <v>10850.418571111608</v>
      </c>
      <c r="N17" s="64">
        <v>46.25</v>
      </c>
      <c r="O17" s="65">
        <v>35.321428571428569</v>
      </c>
      <c r="P17" s="65">
        <v>-211</v>
      </c>
      <c r="Q17" s="66">
        <v>0</v>
      </c>
      <c r="R17" s="64">
        <v>39.892857142857146</v>
      </c>
      <c r="S17" s="65">
        <v>23.607142857142858</v>
      </c>
      <c r="T17" s="65">
        <v>-224</v>
      </c>
      <c r="U17" s="66">
        <v>0</v>
      </c>
      <c r="V17" s="70">
        <v>1443.5</v>
      </c>
    </row>
    <row r="18" spans="1:22" x14ac:dyDescent="0.2">
      <c r="A18" s="17">
        <v>35855</v>
      </c>
      <c r="B18" s="71">
        <v>19525.193548387098</v>
      </c>
      <c r="C18" s="72">
        <v>18197.614919354837</v>
      </c>
      <c r="D18" s="73">
        <v>14470.802419354839</v>
      </c>
      <c r="E18" s="74">
        <v>19.902173913043477</v>
      </c>
      <c r="F18" s="75">
        <v>19.082608695652173</v>
      </c>
      <c r="G18" s="76">
        <v>19.492391304347827</v>
      </c>
      <c r="H18" s="75"/>
      <c r="I18" s="75"/>
      <c r="J18" s="74">
        <v>2.5051612903225795</v>
      </c>
      <c r="K18" s="76">
        <v>1.8417913219893416</v>
      </c>
      <c r="L18" s="71">
        <v>7780.8927431725842</v>
      </c>
      <c r="M18" s="73">
        <v>10583.387526928867</v>
      </c>
      <c r="N18" s="71">
        <v>51.612903225806448</v>
      </c>
      <c r="O18" s="72">
        <v>38.387096774193552</v>
      </c>
      <c r="P18" s="72">
        <v>-87</v>
      </c>
      <c r="Q18" s="73">
        <v>18</v>
      </c>
      <c r="R18" s="71">
        <v>47.741935483870968</v>
      </c>
      <c r="S18" s="72">
        <v>29.032258064516128</v>
      </c>
      <c r="T18" s="72">
        <v>-113</v>
      </c>
      <c r="U18" s="73">
        <v>10</v>
      </c>
      <c r="V18" s="77">
        <v>1496.2</v>
      </c>
    </row>
    <row r="19" spans="1:22" x14ac:dyDescent="0.2">
      <c r="A19" s="16">
        <v>35886</v>
      </c>
      <c r="B19" s="64">
        <v>18039.099999999999</v>
      </c>
      <c r="C19" s="65">
        <v>17022.027083333334</v>
      </c>
      <c r="D19" s="66">
        <v>13460.833333333334</v>
      </c>
      <c r="E19" s="67">
        <v>19.431818181818183</v>
      </c>
      <c r="F19" s="68">
        <v>18.397727272727273</v>
      </c>
      <c r="G19" s="69">
        <v>18.914772727272727</v>
      </c>
      <c r="H19" s="68"/>
      <c r="I19" s="68"/>
      <c r="J19" s="67">
        <v>2.7055555555555562</v>
      </c>
      <c r="K19" s="69">
        <v>2.2140649439093565</v>
      </c>
      <c r="L19" s="64">
        <v>6991.0864289714373</v>
      </c>
      <c r="M19" s="66">
        <v>8543.0071865349473</v>
      </c>
      <c r="N19" s="64">
        <v>61.2</v>
      </c>
      <c r="O19" s="65">
        <v>46.43333333333333</v>
      </c>
      <c r="P19" s="65">
        <v>-67</v>
      </c>
      <c r="Q19" s="66">
        <v>-4</v>
      </c>
      <c r="R19" s="64">
        <v>60.033333333333331</v>
      </c>
      <c r="S19" s="65">
        <v>37.466666666666669</v>
      </c>
      <c r="T19" s="65">
        <v>-61</v>
      </c>
      <c r="U19" s="66">
        <v>0</v>
      </c>
      <c r="V19" s="70">
        <v>3139.4</v>
      </c>
    </row>
    <row r="20" spans="1:22" x14ac:dyDescent="0.2">
      <c r="A20" s="17">
        <v>35916</v>
      </c>
      <c r="B20" s="71">
        <v>18663.451612903227</v>
      </c>
      <c r="C20" s="72">
        <v>17482.16129032258</v>
      </c>
      <c r="D20" s="73">
        <v>13531.661290322581</v>
      </c>
      <c r="E20" s="74">
        <v>26.236842105263158</v>
      </c>
      <c r="F20" s="75">
        <v>24.065789473684209</v>
      </c>
      <c r="G20" s="76">
        <v>25.151315789473685</v>
      </c>
      <c r="H20" s="75"/>
      <c r="I20" s="75"/>
      <c r="J20" s="74">
        <v>2.3828333333333327</v>
      </c>
      <c r="K20" s="76">
        <v>2.1359971711456858</v>
      </c>
      <c r="L20" s="71">
        <v>10555.214012509068</v>
      </c>
      <c r="M20" s="73">
        <v>11774.976170021453</v>
      </c>
      <c r="N20" s="71">
        <v>72.935483870967744</v>
      </c>
      <c r="O20" s="72">
        <v>56.612903225806448</v>
      </c>
      <c r="P20" s="72">
        <v>-43</v>
      </c>
      <c r="Q20" s="73">
        <v>49</v>
      </c>
      <c r="R20" s="71">
        <v>74.064516129032256</v>
      </c>
      <c r="S20" s="72">
        <v>51.612903225806448</v>
      </c>
      <c r="T20" s="72">
        <v>-139</v>
      </c>
      <c r="U20" s="73">
        <v>20</v>
      </c>
      <c r="V20" s="77">
        <v>2655.6875</v>
      </c>
    </row>
    <row r="21" spans="1:22" x14ac:dyDescent="0.2">
      <c r="A21" s="16">
        <v>35947</v>
      </c>
      <c r="B21" s="64">
        <v>20849.533333333333</v>
      </c>
      <c r="C21" s="65">
        <v>19389.008333333335</v>
      </c>
      <c r="D21" s="66">
        <v>14941.645833333334</v>
      </c>
      <c r="E21" s="67">
        <v>32.238636363636367</v>
      </c>
      <c r="F21" s="68">
        <v>28.40909090909091</v>
      </c>
      <c r="G21" s="69">
        <v>30.323863636363637</v>
      </c>
      <c r="H21" s="68"/>
      <c r="I21" s="68"/>
      <c r="J21" s="67">
        <v>2.3403333333333336</v>
      </c>
      <c r="K21" s="69">
        <v>2.0918163244895922</v>
      </c>
      <c r="L21" s="64">
        <v>12957.070347399358</v>
      </c>
      <c r="M21" s="66">
        <v>14496.427473747117</v>
      </c>
      <c r="N21" s="64">
        <v>76.666666666666671</v>
      </c>
      <c r="O21" s="65">
        <v>63.3</v>
      </c>
      <c r="P21" s="65">
        <v>8</v>
      </c>
      <c r="Q21" s="66">
        <v>-23</v>
      </c>
      <c r="R21" s="64">
        <v>74.566666666666663</v>
      </c>
      <c r="S21" s="65">
        <v>57.9</v>
      </c>
      <c r="T21" s="65">
        <v>55</v>
      </c>
      <c r="U21" s="66">
        <v>37</v>
      </c>
      <c r="V21" s="70">
        <v>1602.4</v>
      </c>
    </row>
    <row r="22" spans="1:22" x14ac:dyDescent="0.2">
      <c r="A22" s="17">
        <v>35977</v>
      </c>
      <c r="B22" s="71">
        <v>22898</v>
      </c>
      <c r="C22" s="72">
        <v>21116.921370967742</v>
      </c>
      <c r="D22" s="73">
        <v>16564.173387096773</v>
      </c>
      <c r="E22" s="74">
        <v>41.521739130434781</v>
      </c>
      <c r="F22" s="75">
        <v>28.902173913043477</v>
      </c>
      <c r="G22" s="76">
        <v>35.211956521739133</v>
      </c>
      <c r="H22" s="75"/>
      <c r="I22" s="75"/>
      <c r="J22" s="74">
        <v>2.4630000000000001</v>
      </c>
      <c r="K22" s="76">
        <v>2.0903876101895902</v>
      </c>
      <c r="L22" s="71">
        <v>14296.368867941181</v>
      </c>
      <c r="M22" s="73">
        <v>16844.702078264585</v>
      </c>
      <c r="N22" s="71">
        <v>85</v>
      </c>
      <c r="O22" s="72">
        <v>70.935483870967744</v>
      </c>
      <c r="P22" s="72">
        <v>-1</v>
      </c>
      <c r="Q22" s="73">
        <v>53</v>
      </c>
      <c r="R22" s="71">
        <v>80.774193548387103</v>
      </c>
      <c r="S22" s="72">
        <v>60.967741935483872</v>
      </c>
      <c r="T22" s="72">
        <v>3</v>
      </c>
      <c r="U22" s="73">
        <v>-21</v>
      </c>
      <c r="V22" s="77">
        <v>386.93333333333334</v>
      </c>
    </row>
    <row r="23" spans="1:22" x14ac:dyDescent="0.2">
      <c r="A23" s="16">
        <v>36008</v>
      </c>
      <c r="B23" s="64">
        <v>23154</v>
      </c>
      <c r="C23" s="65">
        <v>21356.058467741936</v>
      </c>
      <c r="D23" s="66">
        <v>16825.866935483871</v>
      </c>
      <c r="E23" s="67">
        <v>27.796296296296298</v>
      </c>
      <c r="F23" s="68">
        <v>23.75925925925926</v>
      </c>
      <c r="G23" s="69">
        <v>25.777777777777779</v>
      </c>
      <c r="H23" s="68"/>
      <c r="I23" s="68"/>
      <c r="J23" s="67">
        <v>2.0598387096774196</v>
      </c>
      <c r="K23" s="69">
        <v>1.6984351496374128</v>
      </c>
      <c r="L23" s="64">
        <v>12514.464194050755</v>
      </c>
      <c r="M23" s="66">
        <v>15177.369464639789</v>
      </c>
      <c r="N23" s="64">
        <v>84.806451612903231</v>
      </c>
      <c r="O23" s="65">
        <v>71</v>
      </c>
      <c r="P23" s="65">
        <v>-2</v>
      </c>
      <c r="Q23" s="66">
        <v>86</v>
      </c>
      <c r="R23" s="64">
        <v>81.548387096774192</v>
      </c>
      <c r="S23" s="65">
        <v>60.612903225806448</v>
      </c>
      <c r="T23" s="65">
        <v>0</v>
      </c>
      <c r="U23" s="66">
        <v>51</v>
      </c>
      <c r="V23" s="70">
        <v>397.3125</v>
      </c>
    </row>
    <row r="24" spans="1:22" x14ac:dyDescent="0.2">
      <c r="A24" s="17">
        <v>36039</v>
      </c>
      <c r="B24" s="71">
        <v>20720.599999999999</v>
      </c>
      <c r="C24" s="72">
        <v>19324.427083333332</v>
      </c>
      <c r="D24" s="73">
        <v>15006.1875</v>
      </c>
      <c r="E24" s="74">
        <v>24.097826086956523</v>
      </c>
      <c r="F24" s="75">
        <v>21.504347826086956</v>
      </c>
      <c r="G24" s="76">
        <v>22.801086956521736</v>
      </c>
      <c r="H24" s="75"/>
      <c r="I24" s="75"/>
      <c r="J24" s="74">
        <v>2.1884482758620689</v>
      </c>
      <c r="K24" s="76">
        <v>1.8129363956803839</v>
      </c>
      <c r="L24" s="71">
        <v>10418.837496874346</v>
      </c>
      <c r="M24" s="73">
        <v>12576.881908736035</v>
      </c>
      <c r="N24" s="71">
        <v>78.566666666666663</v>
      </c>
      <c r="O24" s="72">
        <v>64.666666666666671</v>
      </c>
      <c r="P24" s="72">
        <v>-31</v>
      </c>
      <c r="Q24" s="73">
        <v>79</v>
      </c>
      <c r="R24" s="71">
        <v>74.166666666666671</v>
      </c>
      <c r="S24" s="72">
        <v>52.616666666666667</v>
      </c>
      <c r="T24" s="72">
        <v>-37</v>
      </c>
      <c r="U24" s="73">
        <v>24</v>
      </c>
      <c r="V24" s="77">
        <v>722.06666666666672</v>
      </c>
    </row>
    <row r="25" spans="1:22" x14ac:dyDescent="0.2">
      <c r="A25" s="16">
        <v>36069</v>
      </c>
      <c r="B25" s="64">
        <v>18761.83870967742</v>
      </c>
      <c r="C25" s="65">
        <v>17468.989919354837</v>
      </c>
      <c r="D25" s="66">
        <v>13547.096774193549</v>
      </c>
      <c r="E25" s="67">
        <v>22.669642857142858</v>
      </c>
      <c r="F25" s="68">
        <v>20.676785714285717</v>
      </c>
      <c r="G25" s="69">
        <v>21.673214285714288</v>
      </c>
      <c r="H25" s="68"/>
      <c r="I25" s="68"/>
      <c r="J25" s="67">
        <v>2.1075806451612906</v>
      </c>
      <c r="K25" s="69">
        <v>1.9028688583144027</v>
      </c>
      <c r="L25" s="64">
        <v>10283.456690244782</v>
      </c>
      <c r="M25" s="66">
        <v>11389.757203190993</v>
      </c>
      <c r="N25" s="64">
        <v>64.774193548387103</v>
      </c>
      <c r="O25" s="65">
        <v>53.096774193548384</v>
      </c>
      <c r="P25" s="65">
        <v>-54</v>
      </c>
      <c r="Q25" s="66">
        <v>-9</v>
      </c>
      <c r="R25" s="64">
        <v>59.677419354838712</v>
      </c>
      <c r="S25" s="65">
        <v>41.70967741935484</v>
      </c>
      <c r="T25" s="65">
        <v>-7</v>
      </c>
      <c r="U25" s="66">
        <v>0</v>
      </c>
      <c r="V25" s="70">
        <v>1476.9333333333334</v>
      </c>
    </row>
    <row r="26" spans="1:22" x14ac:dyDescent="0.2">
      <c r="A26" s="17">
        <v>36100</v>
      </c>
      <c r="B26" s="71">
        <v>19831.466666666667</v>
      </c>
      <c r="C26" s="72">
        <v>17894.370833333334</v>
      </c>
      <c r="D26" s="73">
        <v>14140.729166666666</v>
      </c>
      <c r="E26" s="74">
        <v>23.451923076923077</v>
      </c>
      <c r="F26" s="75">
        <v>21.76923076923077</v>
      </c>
      <c r="G26" s="76">
        <v>22.610576923076923</v>
      </c>
      <c r="H26" s="75"/>
      <c r="I26" s="75"/>
      <c r="J26" s="74">
        <v>2.3650000000000002</v>
      </c>
      <c r="K26" s="76">
        <v>1.7405311959767402</v>
      </c>
      <c r="L26" s="71">
        <v>9560.4976418929909</v>
      </c>
      <c r="M26" s="73">
        <v>12990.618596978644</v>
      </c>
      <c r="N26" s="71">
        <v>54.233333333333334</v>
      </c>
      <c r="O26" s="72">
        <v>43.733333333333334</v>
      </c>
      <c r="P26" s="72">
        <v>-42</v>
      </c>
      <c r="Q26" s="73">
        <v>-1</v>
      </c>
      <c r="R26" s="71">
        <v>47.466666666666669</v>
      </c>
      <c r="S26" s="72">
        <v>32.333333333333336</v>
      </c>
      <c r="T26" s="72">
        <v>1</v>
      </c>
      <c r="U26" s="73">
        <v>0</v>
      </c>
      <c r="V26" s="77">
        <v>2399.3333333333335</v>
      </c>
    </row>
    <row r="27" spans="1:22" x14ac:dyDescent="0.2">
      <c r="A27" s="18">
        <v>36130</v>
      </c>
      <c r="B27" s="78">
        <v>20927.483870967742</v>
      </c>
      <c r="C27" s="79">
        <v>18783.987903225807</v>
      </c>
      <c r="D27" s="80">
        <v>14908.447580645161</v>
      </c>
      <c r="E27" s="81">
        <v>22.020833333333332</v>
      </c>
      <c r="F27" s="82">
        <v>20.125</v>
      </c>
      <c r="G27" s="83">
        <v>21.072916666666668</v>
      </c>
      <c r="H27" s="82"/>
      <c r="I27" s="82"/>
      <c r="J27" s="81">
        <v>2.0877586206896557</v>
      </c>
      <c r="K27" s="83">
        <v>1.5862300515765859</v>
      </c>
      <c r="L27" s="78">
        <v>10093.559886585734</v>
      </c>
      <c r="M27" s="80">
        <v>13284.905708173837</v>
      </c>
      <c r="N27" s="78">
        <v>49.258064516129032</v>
      </c>
      <c r="O27" s="79">
        <v>38.70967741935484</v>
      </c>
      <c r="P27" s="79">
        <v>-219</v>
      </c>
      <c r="Q27" s="80">
        <v>2</v>
      </c>
      <c r="R27" s="78">
        <v>42.935483870967744</v>
      </c>
      <c r="S27" s="79">
        <v>24.516129032258064</v>
      </c>
      <c r="T27" s="79">
        <v>-219</v>
      </c>
      <c r="U27" s="80">
        <v>0</v>
      </c>
      <c r="V27" s="84">
        <v>2323.75</v>
      </c>
    </row>
    <row r="28" spans="1:22" x14ac:dyDescent="0.2">
      <c r="A28" s="11">
        <v>36161</v>
      </c>
      <c r="B28" s="29">
        <v>21207.225806451614</v>
      </c>
      <c r="C28" s="30">
        <v>19369.102822580644</v>
      </c>
      <c r="D28" s="31">
        <v>15729.225806451614</v>
      </c>
      <c r="E28" s="32">
        <v>23.033333333333335</v>
      </c>
      <c r="F28" s="33">
        <v>20.833333333333332</v>
      </c>
      <c r="G28" s="34">
        <v>21.933333333333334</v>
      </c>
      <c r="H28" s="33"/>
      <c r="I28" s="33"/>
      <c r="J28" s="32">
        <v>2.5453448275862058</v>
      </c>
      <c r="K28" s="34">
        <v>1.7262628518490946</v>
      </c>
      <c r="L28" s="29">
        <v>8617.0380907223043</v>
      </c>
      <c r="M28" s="31">
        <v>12705.674173454721</v>
      </c>
      <c r="N28" s="29">
        <v>40.516129032258064</v>
      </c>
      <c r="O28" s="30">
        <v>27.29032258064516</v>
      </c>
      <c r="P28" s="30">
        <v>-72</v>
      </c>
      <c r="Q28" s="31">
        <v>0</v>
      </c>
      <c r="R28" s="29">
        <v>30.387096774193548</v>
      </c>
      <c r="S28" s="30">
        <v>13.096774193548388</v>
      </c>
      <c r="T28" s="30">
        <v>-28</v>
      </c>
      <c r="U28" s="31">
        <v>0</v>
      </c>
      <c r="V28" s="35">
        <v>2456.8125</v>
      </c>
    </row>
    <row r="29" spans="1:22" x14ac:dyDescent="0.2">
      <c r="A29" s="12">
        <v>36192</v>
      </c>
      <c r="B29" s="36">
        <v>20381.321428571428</v>
      </c>
      <c r="C29" s="37">
        <v>18814.604910714286</v>
      </c>
      <c r="D29" s="38">
        <v>15180.433035714286</v>
      </c>
      <c r="E29" s="39">
        <v>20.298076923076923</v>
      </c>
      <c r="F29" s="40">
        <v>18.173076923076923</v>
      </c>
      <c r="G29" s="41">
        <v>19.235576923076923</v>
      </c>
      <c r="H29" s="40"/>
      <c r="I29" s="40"/>
      <c r="J29" s="39">
        <v>2.0619642857142861</v>
      </c>
      <c r="K29" s="41">
        <v>1.371208549426371</v>
      </c>
      <c r="L29" s="36">
        <v>9328.7633817641599</v>
      </c>
      <c r="M29" s="38">
        <v>14028.192087282347</v>
      </c>
      <c r="N29" s="36">
        <v>43.714285714285715</v>
      </c>
      <c r="O29" s="37">
        <v>31.535714285714285</v>
      </c>
      <c r="P29" s="37">
        <v>-122</v>
      </c>
      <c r="Q29" s="38">
        <v>0</v>
      </c>
      <c r="R29" s="36">
        <v>37.357142857142854</v>
      </c>
      <c r="S29" s="37">
        <v>19</v>
      </c>
      <c r="T29" s="37">
        <v>-121</v>
      </c>
      <c r="U29" s="38">
        <v>0</v>
      </c>
      <c r="V29" s="42">
        <v>2700.7142857142858</v>
      </c>
    </row>
    <row r="30" spans="1:22" x14ac:dyDescent="0.2">
      <c r="A30" s="13">
        <v>36220</v>
      </c>
      <c r="B30" s="43">
        <v>19852.774193548386</v>
      </c>
      <c r="C30" s="44">
        <v>18498.969758064515</v>
      </c>
      <c r="D30" s="45">
        <v>14922.201612903225</v>
      </c>
      <c r="E30" s="46">
        <v>20.946428571428573</v>
      </c>
      <c r="F30" s="47">
        <v>19.642857142857142</v>
      </c>
      <c r="G30" s="48">
        <v>20.294642857142858</v>
      </c>
      <c r="H30" s="47"/>
      <c r="I30" s="47"/>
      <c r="J30" s="46">
        <v>2.0593548387096772</v>
      </c>
      <c r="K30" s="48">
        <v>1.7600051930658904</v>
      </c>
      <c r="L30" s="43">
        <v>9854.8547708557107</v>
      </c>
      <c r="M30" s="45">
        <v>11531.013054450159</v>
      </c>
      <c r="N30" s="43">
        <v>50.29032258064516</v>
      </c>
      <c r="O30" s="44">
        <v>35</v>
      </c>
      <c r="P30" s="44">
        <v>-27</v>
      </c>
      <c r="Q30" s="45">
        <v>0</v>
      </c>
      <c r="R30" s="43">
        <v>43.645161290322584</v>
      </c>
      <c r="S30" s="44">
        <v>25.225806451612904</v>
      </c>
      <c r="T30" s="44">
        <v>3</v>
      </c>
      <c r="U30" s="45">
        <v>0</v>
      </c>
      <c r="V30" s="49">
        <v>4551.6000000000004</v>
      </c>
    </row>
    <row r="31" spans="1:22" x14ac:dyDescent="0.2">
      <c r="A31" s="12">
        <v>36251</v>
      </c>
      <c r="B31" s="36">
        <v>18073.066666666666</v>
      </c>
      <c r="C31" s="37">
        <v>17074.381249999999</v>
      </c>
      <c r="D31" s="38">
        <v>13554.516666666666</v>
      </c>
      <c r="E31" s="39">
        <v>23.34</v>
      </c>
      <c r="F31" s="40">
        <v>21.53</v>
      </c>
      <c r="G31" s="41">
        <v>22.434999999999999</v>
      </c>
      <c r="H31" s="40"/>
      <c r="I31" s="40"/>
      <c r="J31" s="39">
        <v>2.3348333333333331</v>
      </c>
      <c r="K31" s="41">
        <v>2.0518548453484802</v>
      </c>
      <c r="L31" s="36">
        <v>9608.8228995645677</v>
      </c>
      <c r="M31" s="38">
        <v>10934.009318865688</v>
      </c>
      <c r="N31" s="36">
        <v>61.3</v>
      </c>
      <c r="O31" s="37">
        <v>45.56666666666667</v>
      </c>
      <c r="P31" s="37">
        <v>-55</v>
      </c>
      <c r="Q31" s="38">
        <v>-4</v>
      </c>
      <c r="R31" s="36">
        <v>58.166666666666664</v>
      </c>
      <c r="S31" s="37">
        <v>35</v>
      </c>
      <c r="T31" s="37">
        <v>5</v>
      </c>
      <c r="U31" s="38">
        <v>0</v>
      </c>
      <c r="V31" s="42">
        <v>6042.1333333333332</v>
      </c>
    </row>
    <row r="32" spans="1:22" x14ac:dyDescent="0.2">
      <c r="A32" s="13">
        <v>36281</v>
      </c>
      <c r="B32" s="43">
        <v>18394.096774193549</v>
      </c>
      <c r="C32" s="44">
        <v>17307.177419354837</v>
      </c>
      <c r="D32" s="45">
        <v>13414</v>
      </c>
      <c r="E32" s="46">
        <v>28.935185185185187</v>
      </c>
      <c r="F32" s="47">
        <v>26.025555555555556</v>
      </c>
      <c r="G32" s="48">
        <v>27.48037037037037</v>
      </c>
      <c r="H32" s="47"/>
      <c r="I32" s="47"/>
      <c r="J32" s="46">
        <v>2.4529032258064518</v>
      </c>
      <c r="K32" s="48">
        <v>2.1723243752946719</v>
      </c>
      <c r="L32" s="43">
        <v>11203.202018430844</v>
      </c>
      <c r="M32" s="45">
        <v>12650.214987640926</v>
      </c>
      <c r="N32" s="43">
        <v>70.677419354838705</v>
      </c>
      <c r="O32" s="44">
        <v>55.483870967741936</v>
      </c>
      <c r="P32" s="44">
        <v>-39</v>
      </c>
      <c r="Q32" s="45">
        <v>-2</v>
      </c>
      <c r="R32" s="43">
        <v>71.516129032258064</v>
      </c>
      <c r="S32" s="44">
        <v>47.258064516129032</v>
      </c>
      <c r="T32" s="44">
        <v>-51</v>
      </c>
      <c r="U32" s="45">
        <v>-3</v>
      </c>
      <c r="V32" s="49">
        <v>5074.1875</v>
      </c>
    </row>
    <row r="33" spans="1:22" x14ac:dyDescent="0.2">
      <c r="A33" s="12">
        <v>36312</v>
      </c>
      <c r="B33" s="36">
        <v>22714.533333333333</v>
      </c>
      <c r="C33" s="37">
        <v>21000.220833333333</v>
      </c>
      <c r="D33" s="38">
        <v>16220.4625</v>
      </c>
      <c r="E33" s="39">
        <v>46.424999999999997</v>
      </c>
      <c r="F33" s="40">
        <v>37.5</v>
      </c>
      <c r="G33" s="41">
        <v>41.962499999999999</v>
      </c>
      <c r="H33" s="40"/>
      <c r="I33" s="40"/>
      <c r="J33" s="39">
        <v>2.5121666666666664</v>
      </c>
      <c r="K33" s="41">
        <v>2.2961224693897964</v>
      </c>
      <c r="L33" s="36">
        <v>16703.708618058779</v>
      </c>
      <c r="M33" s="38">
        <v>18275.375359726215</v>
      </c>
      <c r="N33" s="36">
        <v>81.900000000000006</v>
      </c>
      <c r="O33" s="37">
        <v>66.033333333333331</v>
      </c>
      <c r="P33" s="37">
        <v>-14</v>
      </c>
      <c r="Q33" s="38">
        <v>82</v>
      </c>
      <c r="R33" s="36">
        <v>81.433333333333337</v>
      </c>
      <c r="S33" s="37">
        <v>57.966666666666669</v>
      </c>
      <c r="T33" s="37">
        <v>-9</v>
      </c>
      <c r="U33" s="38">
        <v>79</v>
      </c>
      <c r="V33" s="42">
        <v>2346.5333333333333</v>
      </c>
    </row>
    <row r="34" spans="1:22" x14ac:dyDescent="0.2">
      <c r="A34" s="13">
        <v>36342</v>
      </c>
      <c r="B34" s="43">
        <v>25440.935483870966</v>
      </c>
      <c r="C34" s="44">
        <v>23387.028225806451</v>
      </c>
      <c r="D34" s="45">
        <v>18615.883064516129</v>
      </c>
      <c r="E34" s="46">
        <v>92.18</v>
      </c>
      <c r="F34" s="47">
        <v>69.180000000000007</v>
      </c>
      <c r="G34" s="48">
        <v>80.680000000000007</v>
      </c>
      <c r="H34" s="47"/>
      <c r="I34" s="47"/>
      <c r="J34" s="46">
        <v>2.629032258064516</v>
      </c>
      <c r="K34" s="48">
        <v>2.575155474731146</v>
      </c>
      <c r="L34" s="43">
        <v>30688.098159509205</v>
      </c>
      <c r="M34" s="45">
        <v>31330.147166521372</v>
      </c>
      <c r="N34" s="43">
        <v>89.483870967741936</v>
      </c>
      <c r="O34" s="44">
        <v>73.935483870967744</v>
      </c>
      <c r="P34" s="44">
        <v>-1</v>
      </c>
      <c r="Q34" s="45">
        <v>167</v>
      </c>
      <c r="R34" s="43">
        <v>85.516129032258064</v>
      </c>
      <c r="S34" s="44">
        <v>62.774193548387096</v>
      </c>
      <c r="T34" s="44">
        <v>3</v>
      </c>
      <c r="U34" s="45">
        <v>78</v>
      </c>
      <c r="V34" s="49">
        <v>1711.2666666666667</v>
      </c>
    </row>
    <row r="35" spans="1:22" x14ac:dyDescent="0.2">
      <c r="A35" s="12">
        <v>36373</v>
      </c>
      <c r="B35" s="36">
        <v>22957.612903225807</v>
      </c>
      <c r="C35" s="37">
        <v>21245.891129032258</v>
      </c>
      <c r="D35" s="38">
        <v>16869.967741935485</v>
      </c>
      <c r="E35" s="39">
        <v>46.763461538461534</v>
      </c>
      <c r="F35" s="40">
        <v>36.384615384615387</v>
      </c>
      <c r="G35" s="41">
        <v>41.574038461538457</v>
      </c>
      <c r="H35" s="40"/>
      <c r="I35" s="40"/>
      <c r="J35" s="39">
        <v>3.05258064516129</v>
      </c>
      <c r="K35" s="41">
        <v>2.9261854756904269</v>
      </c>
      <c r="L35" s="36">
        <v>13619.308805956804</v>
      </c>
      <c r="M35" s="38">
        <v>14207.588277270481</v>
      </c>
      <c r="N35" s="36">
        <v>83.709677419354833</v>
      </c>
      <c r="O35" s="37">
        <v>69.870967741935488</v>
      </c>
      <c r="P35" s="37">
        <v>1</v>
      </c>
      <c r="Q35" s="38">
        <v>55</v>
      </c>
      <c r="R35" s="36">
        <v>79.741935483870961</v>
      </c>
      <c r="S35" s="37">
        <v>58.645161290322584</v>
      </c>
      <c r="T35" s="37">
        <v>5</v>
      </c>
      <c r="U35" s="38">
        <v>-4</v>
      </c>
      <c r="V35" s="42">
        <v>555.4375</v>
      </c>
    </row>
    <row r="36" spans="1:22" x14ac:dyDescent="0.2">
      <c r="A36" s="13">
        <v>36404</v>
      </c>
      <c r="B36" s="43">
        <v>21124.233333333334</v>
      </c>
      <c r="C36" s="44">
        <v>19798.731250000001</v>
      </c>
      <c r="D36" s="45">
        <v>15334.070833333333</v>
      </c>
      <c r="E36" s="46">
        <v>26.435185185185187</v>
      </c>
      <c r="F36" s="47">
        <v>24.5</v>
      </c>
      <c r="G36" s="48">
        <v>25.467592592592592</v>
      </c>
      <c r="H36" s="47"/>
      <c r="I36" s="47"/>
      <c r="J36" s="46">
        <v>2.8441666666666663</v>
      </c>
      <c r="K36" s="48">
        <v>3.0614115833352042</v>
      </c>
      <c r="L36" s="43">
        <v>8954.3249666308566</v>
      </c>
      <c r="M36" s="45">
        <v>8318.9051518670185</v>
      </c>
      <c r="N36" s="43">
        <v>76.2</v>
      </c>
      <c r="O36" s="44">
        <v>64.433333333333337</v>
      </c>
      <c r="P36" s="44">
        <v>-25</v>
      </c>
      <c r="Q36" s="45">
        <v>45</v>
      </c>
      <c r="R36" s="43">
        <v>74.566666666666663</v>
      </c>
      <c r="S36" s="44">
        <v>55</v>
      </c>
      <c r="T36" s="44">
        <v>-41</v>
      </c>
      <c r="U36" s="45">
        <v>64</v>
      </c>
      <c r="V36" s="49">
        <v>3155.2666666666669</v>
      </c>
    </row>
    <row r="37" spans="1:22" x14ac:dyDescent="0.2">
      <c r="A37" s="12">
        <v>36434</v>
      </c>
      <c r="B37" s="36">
        <v>19122.870967741936</v>
      </c>
      <c r="C37" s="37">
        <v>17871.989919354837</v>
      </c>
      <c r="D37" s="38">
        <v>14041.137096774193</v>
      </c>
      <c r="E37" s="39">
        <v>25.214285714285715</v>
      </c>
      <c r="F37" s="40">
        <v>23.017857142857142</v>
      </c>
      <c r="G37" s="41">
        <v>24.116071428571427</v>
      </c>
      <c r="H37" s="40"/>
      <c r="I37" s="40"/>
      <c r="J37" s="39">
        <v>2.9698387096774184</v>
      </c>
      <c r="K37" s="41">
        <v>3.0554245900780548</v>
      </c>
      <c r="L37" s="36">
        <v>8120.3303566579543</v>
      </c>
      <c r="M37" s="38">
        <v>7892.8707672524652</v>
      </c>
      <c r="N37" s="36">
        <v>64.290322580645167</v>
      </c>
      <c r="O37" s="37">
        <v>50.806451612903224</v>
      </c>
      <c r="P37" s="37">
        <v>-11</v>
      </c>
      <c r="Q37" s="38">
        <v>-13</v>
      </c>
      <c r="R37" s="36">
        <v>59.193548387096776</v>
      </c>
      <c r="S37" s="37">
        <v>38.451612903225808</v>
      </c>
      <c r="T37" s="37">
        <v>51</v>
      </c>
      <c r="U37" s="38">
        <v>0</v>
      </c>
      <c r="V37" s="42">
        <v>4001.8</v>
      </c>
    </row>
    <row r="38" spans="1:22" x14ac:dyDescent="0.2">
      <c r="A38" s="13">
        <v>36465</v>
      </c>
      <c r="B38" s="43">
        <v>20104.433333333334</v>
      </c>
      <c r="C38" s="44">
        <v>18150.316666666666</v>
      </c>
      <c r="D38" s="45">
        <v>14367.820833333333</v>
      </c>
      <c r="E38" s="46">
        <v>25.45</v>
      </c>
      <c r="F38" s="47">
        <v>23.033333333333335</v>
      </c>
      <c r="G38" s="48">
        <v>24.241666666666667</v>
      </c>
      <c r="H38" s="47"/>
      <c r="I38" s="47"/>
      <c r="J38" s="46">
        <v>2.6808333333333345</v>
      </c>
      <c r="K38" s="48">
        <v>3.0679317931793175</v>
      </c>
      <c r="L38" s="43">
        <v>9042.5862604911363</v>
      </c>
      <c r="M38" s="45">
        <v>7901.6315553563445</v>
      </c>
      <c r="N38" s="43">
        <v>57.666666666666664</v>
      </c>
      <c r="O38" s="44">
        <v>45</v>
      </c>
      <c r="P38" s="44">
        <v>-108</v>
      </c>
      <c r="Q38" s="45">
        <v>0</v>
      </c>
      <c r="R38" s="43">
        <v>52.5</v>
      </c>
      <c r="S38" s="44">
        <v>35.56666666666667</v>
      </c>
      <c r="T38" s="44">
        <v>-122</v>
      </c>
      <c r="U38" s="45">
        <v>0</v>
      </c>
      <c r="V38" s="49">
        <v>2399.6</v>
      </c>
    </row>
    <row r="39" spans="1:22" x14ac:dyDescent="0.2">
      <c r="A39" s="12">
        <v>36495</v>
      </c>
      <c r="B39" s="36">
        <v>21412.516129032258</v>
      </c>
      <c r="C39" s="37">
        <v>19175.004032258064</v>
      </c>
      <c r="D39" s="38">
        <v>15308.362903225807</v>
      </c>
      <c r="E39" s="39">
        <v>23.833333333333332</v>
      </c>
      <c r="F39" s="40">
        <v>22.595238095238095</v>
      </c>
      <c r="G39" s="41">
        <v>23.214285714285715</v>
      </c>
      <c r="H39" s="40"/>
      <c r="I39" s="40"/>
      <c r="J39" s="39">
        <v>3.3391935483870969</v>
      </c>
      <c r="K39" s="41">
        <v>3.0187542563780188</v>
      </c>
      <c r="L39" s="36">
        <v>6952.0635380655667</v>
      </c>
      <c r="M39" s="38">
        <v>7690.0216919739705</v>
      </c>
      <c r="N39" s="36">
        <v>46.483870967741936</v>
      </c>
      <c r="O39" s="37">
        <v>35.193548387096776</v>
      </c>
      <c r="P39" s="37">
        <v>-123</v>
      </c>
      <c r="Q39" s="38">
        <v>0</v>
      </c>
      <c r="R39" s="36">
        <v>38.258064516129032</v>
      </c>
      <c r="S39" s="37">
        <v>23.64516129032258</v>
      </c>
      <c r="T39" s="37">
        <v>-131</v>
      </c>
      <c r="U39" s="38">
        <v>0</v>
      </c>
      <c r="V39" s="42">
        <v>832.3125</v>
      </c>
    </row>
    <row r="40" spans="1:22" x14ac:dyDescent="0.2">
      <c r="A40" s="15">
        <v>36526</v>
      </c>
      <c r="B40" s="57">
        <v>21785.967741935485</v>
      </c>
      <c r="C40" s="58">
        <v>19892.52620967742</v>
      </c>
      <c r="D40" s="59">
        <v>16109.125</v>
      </c>
      <c r="E40" s="60">
        <v>33.263157894736842</v>
      </c>
      <c r="F40" s="61">
        <v>31.092105263157894</v>
      </c>
      <c r="G40" s="62">
        <v>32.17763157894737</v>
      </c>
      <c r="H40" s="61">
        <v>37.628490591397863</v>
      </c>
      <c r="I40" s="61">
        <v>41.057217741935446</v>
      </c>
      <c r="J40" s="60">
        <v>5.8711290322580654</v>
      </c>
      <c r="K40" s="62">
        <v>3.4204736263099988</v>
      </c>
      <c r="L40" s="57">
        <v>5480.6548113918207</v>
      </c>
      <c r="M40" s="59">
        <v>9407.361404993655</v>
      </c>
      <c r="N40" s="57">
        <v>38.677419354838712</v>
      </c>
      <c r="O40" s="58">
        <v>25.419354838709676</v>
      </c>
      <c r="P40" s="58">
        <v>-14</v>
      </c>
      <c r="Q40" s="59">
        <v>0</v>
      </c>
      <c r="R40" s="57">
        <v>27.774193548387096</v>
      </c>
      <c r="S40" s="58">
        <v>11.161290322580646</v>
      </c>
      <c r="T40" s="58">
        <v>40</v>
      </c>
      <c r="U40" s="59">
        <v>0</v>
      </c>
      <c r="V40" s="63">
        <v>412.6875</v>
      </c>
    </row>
    <row r="41" spans="1:22" x14ac:dyDescent="0.2">
      <c r="A41" s="16">
        <v>36557</v>
      </c>
      <c r="B41" s="64">
        <v>20992.03448275862</v>
      </c>
      <c r="C41" s="65">
        <v>19312.829741379312</v>
      </c>
      <c r="D41" s="66">
        <v>15653.706896551725</v>
      </c>
      <c r="E41" s="67">
        <v>31.895833333333332</v>
      </c>
      <c r="F41" s="68">
        <v>30.65625</v>
      </c>
      <c r="G41" s="69">
        <v>31.276041666666668</v>
      </c>
      <c r="H41" s="68">
        <v>36.974510057471228</v>
      </c>
      <c r="I41" s="68">
        <v>34.452432471264366</v>
      </c>
      <c r="J41" s="67">
        <v>4.7120689655172425</v>
      </c>
      <c r="K41" s="69">
        <v>3.5993242181360992</v>
      </c>
      <c r="L41" s="64">
        <v>6637.4329186486148</v>
      </c>
      <c r="M41" s="66">
        <v>8689.4205054033409</v>
      </c>
      <c r="N41" s="64">
        <v>43.758620689655174</v>
      </c>
      <c r="O41" s="65">
        <v>31.103448275862068</v>
      </c>
      <c r="P41" s="65">
        <v>-87</v>
      </c>
      <c r="Q41" s="66">
        <v>0</v>
      </c>
      <c r="R41" s="64">
        <v>35.793103448275865</v>
      </c>
      <c r="S41" s="65">
        <v>19.448275862068964</v>
      </c>
      <c r="T41" s="65">
        <v>-71</v>
      </c>
      <c r="U41" s="66">
        <v>0</v>
      </c>
      <c r="V41" s="70">
        <v>1202.7142857142858</v>
      </c>
    </row>
    <row r="42" spans="1:22" x14ac:dyDescent="0.2">
      <c r="A42" s="17">
        <v>36586</v>
      </c>
      <c r="B42" s="71">
        <v>19619.387096774193</v>
      </c>
      <c r="C42" s="72">
        <v>18211.237903225807</v>
      </c>
      <c r="D42" s="73">
        <v>14456.822580645161</v>
      </c>
      <c r="E42" s="74">
        <v>28.58653846153846</v>
      </c>
      <c r="F42" s="75">
        <v>27.875</v>
      </c>
      <c r="G42" s="76">
        <v>28.23076923076923</v>
      </c>
      <c r="H42" s="75">
        <v>31.895662634408602</v>
      </c>
      <c r="I42" s="75">
        <v>28.122963709677432</v>
      </c>
      <c r="J42" s="74">
        <v>3.1127419354838706</v>
      </c>
      <c r="K42" s="76">
        <v>3.309896207012005</v>
      </c>
      <c r="L42" s="71">
        <v>9069.4216918373622</v>
      </c>
      <c r="M42" s="73">
        <v>8529.2007558915084</v>
      </c>
      <c r="N42" s="71">
        <v>54.483870967741936</v>
      </c>
      <c r="O42" s="72">
        <v>39.58064516129032</v>
      </c>
      <c r="P42" s="72">
        <v>-163</v>
      </c>
      <c r="Q42" s="73">
        <v>0</v>
      </c>
      <c r="R42" s="71">
        <v>51.483870967741936</v>
      </c>
      <c r="S42" s="72">
        <v>29.129032258064516</v>
      </c>
      <c r="T42" s="72">
        <v>-178</v>
      </c>
      <c r="U42" s="73">
        <v>0</v>
      </c>
      <c r="V42" s="77">
        <v>3676.5625</v>
      </c>
    </row>
    <row r="43" spans="1:22" x14ac:dyDescent="0.2">
      <c r="A43" s="16">
        <v>36617</v>
      </c>
      <c r="B43" s="64">
        <v>18504.166666666668</v>
      </c>
      <c r="C43" s="65">
        <v>17472.154166666667</v>
      </c>
      <c r="D43" s="66">
        <v>13973.85</v>
      </c>
      <c r="E43" s="67">
        <v>35.424999999999997</v>
      </c>
      <c r="F43" s="68">
        <v>34.585000000000001</v>
      </c>
      <c r="G43" s="69">
        <v>35.005000000000003</v>
      </c>
      <c r="H43" s="68">
        <v>32.668490277777785</v>
      </c>
      <c r="I43" s="68">
        <v>28.520363888888905</v>
      </c>
      <c r="J43" s="67">
        <v>3.3893333333333331</v>
      </c>
      <c r="K43" s="69">
        <v>3.2972282190625077</v>
      </c>
      <c r="L43" s="64">
        <v>10327.989771833203</v>
      </c>
      <c r="M43" s="66">
        <v>10616.492906867355</v>
      </c>
      <c r="N43" s="64">
        <v>57.866666666666667</v>
      </c>
      <c r="O43" s="65">
        <v>44.833333333333336</v>
      </c>
      <c r="P43" s="65">
        <v>5</v>
      </c>
      <c r="Q43" s="66">
        <v>-5</v>
      </c>
      <c r="R43" s="64">
        <v>53.9</v>
      </c>
      <c r="S43" s="65">
        <v>36.6</v>
      </c>
      <c r="T43" s="65">
        <v>42</v>
      </c>
      <c r="U43" s="66">
        <v>0</v>
      </c>
      <c r="V43" s="70">
        <v>4084.8</v>
      </c>
    </row>
    <row r="44" spans="1:22" x14ac:dyDescent="0.2">
      <c r="A44" s="17">
        <v>36647</v>
      </c>
      <c r="B44" s="71">
        <v>19224.064516129034</v>
      </c>
      <c r="C44" s="72">
        <v>18116.227822580644</v>
      </c>
      <c r="D44" s="73">
        <v>14045.697580645161</v>
      </c>
      <c r="E44" s="74">
        <v>52.31</v>
      </c>
      <c r="F44" s="75">
        <v>49.52</v>
      </c>
      <c r="G44" s="76">
        <v>50.914999999999999</v>
      </c>
      <c r="H44" s="75">
        <v>40.941104838709634</v>
      </c>
      <c r="I44" s="75">
        <v>45.3970080645161</v>
      </c>
      <c r="J44" s="74">
        <v>3.8738709677419361</v>
      </c>
      <c r="K44" s="76">
        <v>3.8639578243538635</v>
      </c>
      <c r="L44" s="71">
        <v>13143.184278457824</v>
      </c>
      <c r="M44" s="73">
        <v>13176.903660565727</v>
      </c>
      <c r="N44" s="71">
        <v>71.354838709677423</v>
      </c>
      <c r="O44" s="72">
        <v>55.354838709677416</v>
      </c>
      <c r="P44" s="72">
        <v>-22</v>
      </c>
      <c r="Q44" s="73">
        <v>24</v>
      </c>
      <c r="R44" s="71">
        <v>69.290322580645167</v>
      </c>
      <c r="S44" s="72">
        <v>49.387096774193552</v>
      </c>
      <c r="T44" s="72">
        <v>-22</v>
      </c>
      <c r="U44" s="73">
        <v>24</v>
      </c>
      <c r="V44" s="77">
        <v>3569.4</v>
      </c>
    </row>
    <row r="45" spans="1:22" x14ac:dyDescent="0.2">
      <c r="A45" s="16">
        <v>36678</v>
      </c>
      <c r="B45" s="64">
        <v>22225.599999999999</v>
      </c>
      <c r="C45" s="65">
        <v>20654.974999999999</v>
      </c>
      <c r="D45" s="66">
        <v>16026.970833333333</v>
      </c>
      <c r="E45" s="67">
        <v>64.34</v>
      </c>
      <c r="F45" s="68">
        <v>62.27</v>
      </c>
      <c r="G45" s="69">
        <v>63.305</v>
      </c>
      <c r="H45" s="68">
        <v>61.585650000000001</v>
      </c>
      <c r="I45" s="68">
        <v>43.96890833333331</v>
      </c>
      <c r="J45" s="67">
        <v>4.6893333333333329</v>
      </c>
      <c r="K45" s="69">
        <v>4.2598902747417595</v>
      </c>
      <c r="L45" s="64">
        <v>13499.786750071087</v>
      </c>
      <c r="M45" s="66">
        <v>14860.711407370145</v>
      </c>
      <c r="N45" s="64">
        <v>80.033333333333331</v>
      </c>
      <c r="O45" s="65">
        <v>64.5</v>
      </c>
      <c r="P45" s="65">
        <v>14</v>
      </c>
      <c r="Q45" s="66">
        <v>57</v>
      </c>
      <c r="R45" s="64">
        <v>75.599999999999994</v>
      </c>
      <c r="S45" s="65">
        <v>56.1</v>
      </c>
      <c r="T45" s="65">
        <v>45</v>
      </c>
      <c r="U45" s="66">
        <v>16</v>
      </c>
      <c r="V45" s="70">
        <v>1719.0666666666666</v>
      </c>
    </row>
    <row r="46" spans="1:22" x14ac:dyDescent="0.2">
      <c r="A46" s="17">
        <v>36708</v>
      </c>
      <c r="B46" s="71">
        <v>21930.741935483871</v>
      </c>
      <c r="C46" s="72">
        <v>20308.481854838708</v>
      </c>
      <c r="D46" s="73">
        <v>15985.870967741936</v>
      </c>
      <c r="E46" s="74">
        <v>41.225000000000001</v>
      </c>
      <c r="F46" s="75">
        <v>40.155000000000001</v>
      </c>
      <c r="G46" s="76">
        <v>40.69</v>
      </c>
      <c r="H46" s="75">
        <v>43.83615994623657</v>
      </c>
      <c r="I46" s="75">
        <v>37.706825268817198</v>
      </c>
      <c r="J46" s="74">
        <v>4.3409677419354837</v>
      </c>
      <c r="K46" s="76">
        <v>3.8402524462972609</v>
      </c>
      <c r="L46" s="71">
        <v>9373.4859181095344</v>
      </c>
      <c r="M46" s="73">
        <v>10595.657595175273</v>
      </c>
      <c r="N46" s="71">
        <v>81</v>
      </c>
      <c r="O46" s="72">
        <v>67.096774193548384</v>
      </c>
      <c r="P46" s="72">
        <v>-1</v>
      </c>
      <c r="Q46" s="73">
        <v>-68</v>
      </c>
      <c r="R46" s="71">
        <v>76.903225806451616</v>
      </c>
      <c r="S46" s="72">
        <v>58.225806451612904</v>
      </c>
      <c r="T46" s="72">
        <v>14</v>
      </c>
      <c r="U46" s="73">
        <v>-113</v>
      </c>
      <c r="V46" s="77">
        <v>1435.75</v>
      </c>
    </row>
    <row r="47" spans="1:22" x14ac:dyDescent="0.2">
      <c r="A47" s="16">
        <v>36739</v>
      </c>
      <c r="B47" s="64">
        <v>22894.032258064515</v>
      </c>
      <c r="C47" s="65">
        <v>21176.266129032258</v>
      </c>
      <c r="D47" s="66">
        <v>16510.177419354837</v>
      </c>
      <c r="E47" s="67">
        <v>48.844999999999999</v>
      </c>
      <c r="F47" s="68">
        <v>47.384999999999998</v>
      </c>
      <c r="G47" s="69">
        <v>48.115000000000002</v>
      </c>
      <c r="H47" s="68">
        <v>53.366897849462411</v>
      </c>
      <c r="I47" s="68">
        <v>51.256806451612924</v>
      </c>
      <c r="J47" s="67">
        <v>4.7030645161290332</v>
      </c>
      <c r="K47" s="69">
        <v>3.8500433894321104</v>
      </c>
      <c r="L47" s="64">
        <v>10230.563462395827</v>
      </c>
      <c r="M47" s="66">
        <v>12497.261753483008</v>
      </c>
      <c r="N47" s="64">
        <v>80.483870967741936</v>
      </c>
      <c r="O47" s="65">
        <v>68.41935483870968</v>
      </c>
      <c r="P47" s="65">
        <v>-2</v>
      </c>
      <c r="Q47" s="66">
        <v>-23</v>
      </c>
      <c r="R47" s="64">
        <v>77.709677419354833</v>
      </c>
      <c r="S47" s="65">
        <v>59.29032258064516</v>
      </c>
      <c r="T47" s="65">
        <v>17</v>
      </c>
      <c r="U47" s="66">
        <v>-14</v>
      </c>
      <c r="V47" s="70">
        <v>1163</v>
      </c>
    </row>
    <row r="48" spans="1:22" x14ac:dyDescent="0.2">
      <c r="A48" s="17">
        <v>36770</v>
      </c>
      <c r="B48" s="71">
        <v>20936.533333333333</v>
      </c>
      <c r="C48" s="72">
        <v>19606.768749999999</v>
      </c>
      <c r="D48" s="73">
        <v>15239.520833333334</v>
      </c>
      <c r="E48" s="74">
        <v>47.02</v>
      </c>
      <c r="F48" s="75">
        <v>46.075000000000003</v>
      </c>
      <c r="G48" s="76">
        <v>46.547499999999999</v>
      </c>
      <c r="H48" s="75">
        <v>49.728101388888845</v>
      </c>
      <c r="I48" s="75">
        <v>50.902372222222212</v>
      </c>
      <c r="J48" s="74">
        <v>5.4204999999999997</v>
      </c>
      <c r="K48" s="76">
        <v>4.6238016658808716</v>
      </c>
      <c r="L48" s="71">
        <v>8587.3074439627344</v>
      </c>
      <c r="M48" s="73">
        <v>10066.932659217407</v>
      </c>
      <c r="N48" s="71">
        <v>74.900000000000006</v>
      </c>
      <c r="O48" s="72">
        <v>61.4</v>
      </c>
      <c r="P48" s="72">
        <v>14</v>
      </c>
      <c r="Q48" s="73">
        <v>17</v>
      </c>
      <c r="R48" s="71">
        <v>69.433333333333337</v>
      </c>
      <c r="S48" s="72">
        <v>49.266666666666666</v>
      </c>
      <c r="T48" s="72">
        <v>77</v>
      </c>
      <c r="U48" s="73">
        <v>15</v>
      </c>
      <c r="V48" s="77">
        <v>2336</v>
      </c>
    </row>
    <row r="49" spans="1:22" x14ac:dyDescent="0.2">
      <c r="A49" s="16">
        <v>36800</v>
      </c>
      <c r="B49" s="64">
        <v>19463.580645161292</v>
      </c>
      <c r="C49" s="65">
        <v>18077.155241935485</v>
      </c>
      <c r="D49" s="66">
        <v>14050.483870967742</v>
      </c>
      <c r="E49" s="67">
        <v>56.695</v>
      </c>
      <c r="F49" s="68">
        <v>55.52</v>
      </c>
      <c r="G49" s="69">
        <v>56.107500000000002</v>
      </c>
      <c r="H49" s="68">
        <v>55.232747311827922</v>
      </c>
      <c r="I49" s="68">
        <v>47.557282258064518</v>
      </c>
      <c r="J49" s="67">
        <v>5.4525806451612899</v>
      </c>
      <c r="K49" s="69">
        <v>4.6297486891546304</v>
      </c>
      <c r="L49" s="64">
        <v>10290.081642312016</v>
      </c>
      <c r="M49" s="66">
        <v>12118.908339762382</v>
      </c>
      <c r="N49" s="64">
        <v>65.935483870967744</v>
      </c>
      <c r="O49" s="65">
        <v>52.096774193548384</v>
      </c>
      <c r="P49" s="65">
        <v>-36</v>
      </c>
      <c r="Q49" s="66">
        <v>9</v>
      </c>
      <c r="R49" s="64">
        <v>61.838709677419352</v>
      </c>
      <c r="S49" s="65">
        <v>40.032258064516128</v>
      </c>
      <c r="T49" s="65">
        <v>-14</v>
      </c>
      <c r="U49" s="66">
        <v>1</v>
      </c>
      <c r="V49" s="70">
        <v>5157.5625</v>
      </c>
    </row>
    <row r="50" spans="1:22" x14ac:dyDescent="0.2">
      <c r="A50" s="17">
        <v>36831</v>
      </c>
      <c r="B50" s="71">
        <v>20639.133333333335</v>
      </c>
      <c r="C50" s="72">
        <v>18682.325000000001</v>
      </c>
      <c r="D50" s="73">
        <v>14790.620833333332</v>
      </c>
      <c r="E50" s="74">
        <v>54.02</v>
      </c>
      <c r="F50" s="75">
        <v>53.094999999999999</v>
      </c>
      <c r="G50" s="76">
        <v>53.557499999999997</v>
      </c>
      <c r="H50" s="75">
        <v>50.473483333333348</v>
      </c>
      <c r="I50" s="75">
        <v>48.38290833333329</v>
      </c>
      <c r="J50" s="74">
        <v>5.9318333333333335</v>
      </c>
      <c r="K50" s="76">
        <v>4.4778406412069778</v>
      </c>
      <c r="L50" s="71">
        <v>9028.8275125734035</v>
      </c>
      <c r="M50" s="73">
        <v>11960.564095814689</v>
      </c>
      <c r="N50" s="71">
        <v>51.620689655172413</v>
      </c>
      <c r="O50" s="72">
        <v>41.344827586206897</v>
      </c>
      <c r="P50" s="72">
        <v>82</v>
      </c>
      <c r="Q50" s="73">
        <v>-1</v>
      </c>
      <c r="R50" s="71">
        <v>45.166666666666664</v>
      </c>
      <c r="S50" s="72">
        <v>30.833333333333332</v>
      </c>
      <c r="T50" s="72">
        <v>60</v>
      </c>
      <c r="U50" s="73">
        <v>0</v>
      </c>
      <c r="V50" s="77">
        <v>3623.2666666666669</v>
      </c>
    </row>
    <row r="51" spans="1:22" x14ac:dyDescent="0.2">
      <c r="A51" s="18">
        <v>36861</v>
      </c>
      <c r="B51" s="78">
        <v>22335.16129032258</v>
      </c>
      <c r="C51" s="79">
        <v>20112.947580645163</v>
      </c>
      <c r="D51" s="80">
        <v>16405.754032258064</v>
      </c>
      <c r="E51" s="81">
        <v>68.180000000000007</v>
      </c>
      <c r="F51" s="82">
        <v>65.84</v>
      </c>
      <c r="G51" s="83">
        <v>67.010000000000005</v>
      </c>
      <c r="H51" s="82">
        <v>62.439919354838807</v>
      </c>
      <c r="I51" s="82">
        <v>61.120940860215008</v>
      </c>
      <c r="J51" s="81">
        <v>12.761451612903228</v>
      </c>
      <c r="K51" s="83">
        <v>4.0161873330190163</v>
      </c>
      <c r="L51" s="78">
        <v>5250.9700332402263</v>
      </c>
      <c r="M51" s="80">
        <v>16684.978673449426</v>
      </c>
      <c r="N51" s="78">
        <v>38.12903225806452</v>
      </c>
      <c r="O51" s="79">
        <v>26.032258064516128</v>
      </c>
      <c r="P51" s="79">
        <v>151</v>
      </c>
      <c r="Q51" s="80">
        <v>0</v>
      </c>
      <c r="R51" s="78">
        <v>30.161290322580644</v>
      </c>
      <c r="S51" s="79">
        <v>14.096774193548388</v>
      </c>
      <c r="T51" s="79">
        <v>141</v>
      </c>
      <c r="U51" s="80">
        <v>0</v>
      </c>
      <c r="V51" s="84">
        <v>2196.9333333333334</v>
      </c>
    </row>
    <row r="52" spans="1:22" x14ac:dyDescent="0.2">
      <c r="A52" s="13">
        <v>36892</v>
      </c>
      <c r="B52" s="43">
        <v>21729.645161290322</v>
      </c>
      <c r="C52" s="44">
        <v>19930.719758064515</v>
      </c>
      <c r="D52" s="45">
        <v>18439.912634408596</v>
      </c>
      <c r="E52" s="46">
        <v>60.325000000000003</v>
      </c>
      <c r="F52" s="47">
        <v>59.405000000000001</v>
      </c>
      <c r="G52" s="48">
        <v>59.865000000000002</v>
      </c>
      <c r="H52" s="47">
        <v>58.81944892473124</v>
      </c>
      <c r="I52" s="47">
        <v>50.754116935483864</v>
      </c>
      <c r="J52" s="46">
        <v>11.469838709677422</v>
      </c>
      <c r="K52" s="48">
        <v>3.9742409615111169</v>
      </c>
      <c r="L52" s="43">
        <v>5219.341048753392</v>
      </c>
      <c r="M52" s="45">
        <v>15063.253733170135</v>
      </c>
      <c r="N52" s="43">
        <v>39.064516129032256</v>
      </c>
      <c r="O52" s="44">
        <v>29.096774193548388</v>
      </c>
      <c r="P52" s="44">
        <v>-78</v>
      </c>
      <c r="Q52" s="45">
        <v>0</v>
      </c>
      <c r="R52" s="43">
        <v>31.741935483870968</v>
      </c>
      <c r="S52" s="44">
        <v>17.35483870967742</v>
      </c>
      <c r="T52" s="44">
        <v>-114</v>
      </c>
      <c r="U52" s="45">
        <v>0</v>
      </c>
      <c r="V52" s="49">
        <v>670.375</v>
      </c>
    </row>
    <row r="53" spans="1:22" x14ac:dyDescent="0.2">
      <c r="A53" s="12">
        <v>36923</v>
      </c>
      <c r="B53" s="36">
        <v>21093.642857142859</v>
      </c>
      <c r="C53" s="37">
        <v>19485.732142857141</v>
      </c>
      <c r="D53" s="38">
        <v>18069.879464285714</v>
      </c>
      <c r="E53" s="39">
        <v>43.79</v>
      </c>
      <c r="F53" s="40">
        <v>43.06</v>
      </c>
      <c r="G53" s="41">
        <v>43.424999999999997</v>
      </c>
      <c r="H53" s="40">
        <v>44.501453869047566</v>
      </c>
      <c r="I53" s="40">
        <v>41.288052083333341</v>
      </c>
      <c r="J53" s="39">
        <v>6.1819642857142858</v>
      </c>
      <c r="K53" s="41">
        <v>3.6669644408049815</v>
      </c>
      <c r="L53" s="36">
        <v>7024.4663335162759</v>
      </c>
      <c r="M53" s="38">
        <v>11842.220098122149</v>
      </c>
      <c r="N53" s="36">
        <v>42.785714285714285</v>
      </c>
      <c r="O53" s="37">
        <v>29.107142857142858</v>
      </c>
      <c r="P53" s="37">
        <v>-74</v>
      </c>
      <c r="Q53" s="38">
        <v>0</v>
      </c>
      <c r="R53" s="36">
        <v>34.928571428571431</v>
      </c>
      <c r="S53" s="37">
        <v>18.785714285714285</v>
      </c>
      <c r="T53" s="37">
        <v>-86</v>
      </c>
      <c r="U53" s="38">
        <v>0</v>
      </c>
      <c r="V53" s="42">
        <v>1078.5714285714287</v>
      </c>
    </row>
    <row r="54" spans="1:22" x14ac:dyDescent="0.2">
      <c r="A54" s="13">
        <v>36951</v>
      </c>
      <c r="B54" s="43">
        <v>20383.387096774193</v>
      </c>
      <c r="C54" s="44">
        <v>18996.685483870966</v>
      </c>
      <c r="D54" s="45">
        <v>17607.73790322581</v>
      </c>
      <c r="E54" s="46">
        <v>50.74</v>
      </c>
      <c r="F54" s="47">
        <v>49.76</v>
      </c>
      <c r="G54" s="48">
        <v>50.25</v>
      </c>
      <c r="H54" s="47">
        <v>48.815252688172009</v>
      </c>
      <c r="I54" s="47">
        <v>48.94014516129036</v>
      </c>
      <c r="J54" s="46">
        <v>5.6816129032258065</v>
      </c>
      <c r="K54" s="48">
        <v>3.6685811438286682</v>
      </c>
      <c r="L54" s="43">
        <v>8844.3195367058433</v>
      </c>
      <c r="M54" s="45">
        <v>13697.393632557689</v>
      </c>
      <c r="N54" s="43">
        <v>45.258064516129032</v>
      </c>
      <c r="O54" s="44">
        <v>34</v>
      </c>
      <c r="P54" s="44">
        <v>69</v>
      </c>
      <c r="Q54" s="45">
        <v>0</v>
      </c>
      <c r="R54" s="43">
        <v>37.677419354838712</v>
      </c>
      <c r="S54" s="44">
        <v>24.06451612903226</v>
      </c>
      <c r="T54" s="44">
        <v>116</v>
      </c>
      <c r="U54" s="45">
        <v>0</v>
      </c>
      <c r="V54" s="49">
        <v>5179.6000000000004</v>
      </c>
    </row>
    <row r="55" spans="1:22" x14ac:dyDescent="0.2">
      <c r="A55" s="12">
        <v>36982</v>
      </c>
      <c r="B55" s="36">
        <v>18471</v>
      </c>
      <c r="C55" s="37">
        <v>17520.556250000001</v>
      </c>
      <c r="D55" s="38">
        <v>16160.049305555558</v>
      </c>
      <c r="E55" s="39">
        <v>51.225000000000001</v>
      </c>
      <c r="F55" s="40">
        <v>49.484999999999999</v>
      </c>
      <c r="G55" s="41">
        <v>50.354999999999997</v>
      </c>
      <c r="H55" s="40">
        <v>48.480013888888898</v>
      </c>
      <c r="I55" s="40">
        <v>45.122015277777756</v>
      </c>
      <c r="J55" s="39">
        <v>5.6593333333333344</v>
      </c>
      <c r="K55" s="41">
        <v>3.5816438786735807</v>
      </c>
      <c r="L55" s="36">
        <v>8897.6911296972539</v>
      </c>
      <c r="M55" s="38">
        <v>14059.186704695047</v>
      </c>
      <c r="N55" s="36">
        <v>61.733333333333334</v>
      </c>
      <c r="O55" s="37">
        <v>45.3</v>
      </c>
      <c r="P55" s="37">
        <v>-1</v>
      </c>
      <c r="Q55" s="38">
        <v>167</v>
      </c>
      <c r="R55" s="36">
        <v>59.06666666666667</v>
      </c>
      <c r="S55" s="37">
        <v>35.733333333333334</v>
      </c>
      <c r="T55" s="37">
        <v>3</v>
      </c>
      <c r="U55" s="38">
        <v>78</v>
      </c>
      <c r="V55" s="42">
        <v>6184.4666666666662</v>
      </c>
    </row>
    <row r="56" spans="1:22" x14ac:dyDescent="0.2">
      <c r="A56" s="13">
        <v>37012</v>
      </c>
      <c r="B56" s="43">
        <v>19181.580645161292</v>
      </c>
      <c r="C56" s="44">
        <v>18161.483870967742</v>
      </c>
      <c r="D56" s="45">
        <v>16556.306451612905</v>
      </c>
      <c r="E56" s="46">
        <v>51.844999999999999</v>
      </c>
      <c r="F56" s="47">
        <v>50.29</v>
      </c>
      <c r="G56" s="48">
        <v>51.067500000000003</v>
      </c>
      <c r="H56" s="47">
        <v>49.058985215053802</v>
      </c>
      <c r="I56" s="47">
        <v>50.54682526881718</v>
      </c>
      <c r="J56" s="46">
        <v>4.5920967741935481</v>
      </c>
      <c r="K56" s="48">
        <v>3.6410783935536402</v>
      </c>
      <c r="L56" s="43">
        <v>11120.736890168944</v>
      </c>
      <c r="M56" s="45">
        <v>14025.377781047677</v>
      </c>
      <c r="N56" s="43">
        <v>71.774193548387103</v>
      </c>
      <c r="O56" s="44">
        <v>56.258064516129032</v>
      </c>
      <c r="P56" s="44">
        <v>1</v>
      </c>
      <c r="Q56" s="45">
        <v>55</v>
      </c>
      <c r="R56" s="43">
        <v>70.258064516129039</v>
      </c>
      <c r="S56" s="44">
        <v>46.322580645161288</v>
      </c>
      <c r="T56" s="44">
        <v>5</v>
      </c>
      <c r="U56" s="45">
        <v>-4</v>
      </c>
      <c r="V56" s="49">
        <v>3415.75</v>
      </c>
    </row>
    <row r="57" spans="1:22" x14ac:dyDescent="0.2">
      <c r="A57" s="12">
        <v>37043</v>
      </c>
      <c r="B57" s="36">
        <v>22616.133333333335</v>
      </c>
      <c r="C57" s="37">
        <v>21132.03125</v>
      </c>
      <c r="D57" s="38">
        <v>19185.783333333333</v>
      </c>
      <c r="E57" s="39">
        <v>50.365000000000002</v>
      </c>
      <c r="F57" s="40">
        <v>48.26</v>
      </c>
      <c r="G57" s="41">
        <v>49.3125</v>
      </c>
      <c r="H57" s="40">
        <v>45.584334722222181</v>
      </c>
      <c r="I57" s="40">
        <v>41.67262916666666</v>
      </c>
      <c r="J57" s="39">
        <v>4.1683333333333339</v>
      </c>
      <c r="K57" s="41">
        <v>3.2054736085853484</v>
      </c>
      <c r="L57" s="36">
        <v>11830.267892842861</v>
      </c>
      <c r="M57" s="38">
        <v>15383.842146734372</v>
      </c>
      <c r="N57" s="36">
        <v>81.599999999999994</v>
      </c>
      <c r="O57" s="37">
        <v>67.166666666666671</v>
      </c>
      <c r="P57" s="37">
        <v>-25</v>
      </c>
      <c r="Q57" s="38">
        <v>45</v>
      </c>
      <c r="R57" s="36">
        <v>79.166666666666671</v>
      </c>
      <c r="S57" s="37">
        <v>57.5</v>
      </c>
      <c r="T57" s="37">
        <v>-41</v>
      </c>
      <c r="U57" s="38">
        <v>64</v>
      </c>
      <c r="V57" s="42">
        <v>376.33333333333331</v>
      </c>
    </row>
    <row r="58" spans="1:22" x14ac:dyDescent="0.2">
      <c r="A58" s="19">
        <v>37073</v>
      </c>
      <c r="B58" s="105">
        <v>22492</v>
      </c>
      <c r="C58" s="106">
        <v>20976.770161290322</v>
      </c>
      <c r="D58" s="107">
        <v>19157.444892473119</v>
      </c>
      <c r="E58" s="112">
        <v>52.883000000000003</v>
      </c>
      <c r="F58" s="113">
        <v>50.287566666666663</v>
      </c>
      <c r="G58" s="110">
        <f>AVERAGE(E58:F58)</f>
        <v>51.585283333333336</v>
      </c>
      <c r="H58" s="109">
        <v>43.200067204301028</v>
      </c>
      <c r="I58" s="109">
        <v>43.874091397849469</v>
      </c>
      <c r="J58" s="108">
        <v>3.39</v>
      </c>
      <c r="K58" s="110">
        <v>3.02</v>
      </c>
      <c r="L58" s="105">
        <f>E58/J58*1000</f>
        <v>15599.705014749263</v>
      </c>
      <c r="M58" s="107">
        <f>F58/K58*1000</f>
        <v>16651.512141280353</v>
      </c>
      <c r="N58" s="105">
        <v>83</v>
      </c>
      <c r="O58" s="106">
        <v>68</v>
      </c>
      <c r="P58" s="106">
        <v>-1</v>
      </c>
      <c r="Q58" s="107">
        <v>-31</v>
      </c>
      <c r="R58" s="105">
        <v>80</v>
      </c>
      <c r="S58" s="106">
        <v>58</v>
      </c>
      <c r="T58" s="106">
        <v>21</v>
      </c>
      <c r="U58" s="107">
        <v>-63</v>
      </c>
      <c r="V58" s="111">
        <v>998</v>
      </c>
    </row>
    <row r="59" spans="1:22" x14ac:dyDescent="0.2">
      <c r="A59" s="121" t="s">
        <v>37</v>
      </c>
      <c r="B59" s="114"/>
      <c r="C59" s="115"/>
      <c r="D59" s="116"/>
      <c r="E59" s="114"/>
      <c r="F59" s="115"/>
      <c r="G59" s="116"/>
      <c r="H59" s="118"/>
      <c r="I59" s="118"/>
      <c r="J59" s="117"/>
      <c r="K59" s="119"/>
      <c r="L59" s="114"/>
      <c r="M59" s="116"/>
      <c r="N59" s="114"/>
      <c r="O59" s="115"/>
      <c r="P59" s="115"/>
      <c r="Q59" s="116"/>
      <c r="R59" s="114"/>
      <c r="S59" s="115"/>
      <c r="T59" s="115"/>
      <c r="U59" s="116"/>
      <c r="V59" s="120"/>
    </row>
    <row r="60" spans="1:22" x14ac:dyDescent="0.2">
      <c r="A60" s="20"/>
    </row>
    <row r="61" spans="1:22" x14ac:dyDescent="0.2">
      <c r="A61" s="21" t="s">
        <v>14</v>
      </c>
      <c r="B61" s="57">
        <f>AVERAGE(B4:B15)</f>
        <v>19905.313440860216</v>
      </c>
      <c r="C61" s="58">
        <f t="shared" ref="C61:V61" si="0">AVERAGE(C4:C15)</f>
        <v>18413.95463689676</v>
      </c>
      <c r="D61" s="59">
        <f t="shared" si="0"/>
        <v>14531.574384760626</v>
      </c>
      <c r="E61" s="60">
        <f t="shared" si="0"/>
        <v>24.842028493574936</v>
      </c>
      <c r="F61" s="61">
        <f t="shared" si="0"/>
        <v>22.818210093595471</v>
      </c>
      <c r="G61" s="62">
        <f t="shared" si="0"/>
        <v>23.830119293585202</v>
      </c>
      <c r="H61" s="61"/>
      <c r="I61" s="61"/>
      <c r="J61" s="60">
        <f t="shared" si="0"/>
        <v>2.8610162037037035</v>
      </c>
      <c r="K61" s="62">
        <f t="shared" si="0"/>
        <v>2.650500128126057</v>
      </c>
      <c r="L61" s="57">
        <f t="shared" si="0"/>
        <v>7661.992715183671</v>
      </c>
      <c r="M61" s="59">
        <f t="shared" si="0"/>
        <v>8185.3286328613003</v>
      </c>
      <c r="N61" s="57">
        <f t="shared" si="0"/>
        <v>62.179889912954422</v>
      </c>
      <c r="O61" s="58">
        <f t="shared" si="0"/>
        <v>48.440751408090115</v>
      </c>
      <c r="P61" s="58">
        <f>SUM(P4:P15)</f>
        <v>-248</v>
      </c>
      <c r="Q61" s="59">
        <f>SUM(Q4:Q15)</f>
        <v>73</v>
      </c>
      <c r="R61" s="57">
        <f t="shared" si="0"/>
        <v>56.528763440860217</v>
      </c>
      <c r="S61" s="58">
        <f t="shared" si="0"/>
        <v>37.640616999487968</v>
      </c>
      <c r="T61" s="58">
        <f>SUM(T4:T15)</f>
        <v>148</v>
      </c>
      <c r="U61" s="59">
        <f>SUM(U4:U15)</f>
        <v>-32</v>
      </c>
      <c r="V61" s="59">
        <f t="shared" si="0"/>
        <v>1108.6711805555556</v>
      </c>
    </row>
    <row r="62" spans="1:22" x14ac:dyDescent="0.2">
      <c r="A62" s="22" t="s">
        <v>15</v>
      </c>
      <c r="B62" s="64">
        <f>AVERAGE(B16:B27)</f>
        <v>20286.110176651306</v>
      </c>
      <c r="C62" s="65">
        <f t="shared" ref="C62:V62" si="1">AVERAGE(C16:C27)</f>
        <v>18736.894419242832</v>
      </c>
      <c r="D62" s="66">
        <f t="shared" si="1"/>
        <v>14738.737983230925</v>
      </c>
      <c r="E62" s="67">
        <f t="shared" si="1"/>
        <v>25.147988776344992</v>
      </c>
      <c r="F62" s="68">
        <f t="shared" si="1"/>
        <v>22.22124437444565</v>
      </c>
      <c r="G62" s="69">
        <f t="shared" si="1"/>
        <v>23.684616575395324</v>
      </c>
      <c r="H62" s="68"/>
      <c r="I62" s="68"/>
      <c r="J62" s="67">
        <f t="shared" si="1"/>
        <v>2.3506443321797881</v>
      </c>
      <c r="K62" s="69">
        <f t="shared" si="1"/>
        <v>1.9272178594813767</v>
      </c>
      <c r="L62" s="64">
        <f t="shared" si="1"/>
        <v>10160.246347621942</v>
      </c>
      <c r="M62" s="66">
        <f t="shared" si="1"/>
        <v>12356.046371517068</v>
      </c>
      <c r="N62" s="64">
        <f t="shared" si="1"/>
        <v>64.226926523297493</v>
      </c>
      <c r="O62" s="65">
        <f t="shared" si="1"/>
        <v>51.433058115719412</v>
      </c>
      <c r="P62" s="65">
        <f>SUM(P16:P27)</f>
        <v>-1015</v>
      </c>
      <c r="Q62" s="66">
        <f>SUM(Q16:Q27)</f>
        <v>250</v>
      </c>
      <c r="R62" s="64">
        <f t="shared" si="1"/>
        <v>59.851913722478251</v>
      </c>
      <c r="S62" s="65">
        <f t="shared" si="1"/>
        <v>41.235586277521755</v>
      </c>
      <c r="T62" s="65">
        <f>SUM(T16:T27)</f>
        <v>-991</v>
      </c>
      <c r="U62" s="66">
        <f>SUM(U16:U27)</f>
        <v>121</v>
      </c>
      <c r="V62" s="66">
        <f t="shared" si="1"/>
        <v>1623.5482638888889</v>
      </c>
    </row>
    <row r="63" spans="1:22" x14ac:dyDescent="0.2">
      <c r="A63" s="23" t="s">
        <v>16</v>
      </c>
      <c r="B63" s="71">
        <f>AVERAGE(B28:B39)</f>
        <v>20898.801696108552</v>
      </c>
      <c r="C63" s="72">
        <f t="shared" ref="C63:V63" si="2">AVERAGE(C28:C39)</f>
        <v>19307.784851430493</v>
      </c>
      <c r="D63" s="73">
        <f t="shared" si="2"/>
        <v>15296.506841237839</v>
      </c>
      <c r="E63" s="74">
        <f t="shared" si="2"/>
        <v>33.571190815357475</v>
      </c>
      <c r="F63" s="75">
        <f t="shared" si="2"/>
        <v>28.534655575905578</v>
      </c>
      <c r="G63" s="76">
        <f t="shared" si="2"/>
        <v>31.052923195631532</v>
      </c>
      <c r="H63" s="75"/>
      <c r="I63" s="75"/>
      <c r="J63" s="74">
        <f t="shared" si="2"/>
        <v>2.6235176949255785</v>
      </c>
      <c r="K63" s="76">
        <f t="shared" si="2"/>
        <v>2.4235534548138724</v>
      </c>
      <c r="L63" s="71">
        <f t="shared" si="2"/>
        <v>11891.091822225657</v>
      </c>
      <c r="M63" s="73">
        <f t="shared" si="2"/>
        <v>13122.136965971809</v>
      </c>
      <c r="N63" s="71">
        <f t="shared" si="2"/>
        <v>63.852713773681522</v>
      </c>
      <c r="O63" s="72">
        <f t="shared" si="2"/>
        <v>50.012474398361498</v>
      </c>
      <c r="P63" s="72">
        <f>SUM(P28:P39)</f>
        <v>-596</v>
      </c>
      <c r="Q63" s="73">
        <f>SUM(Q28:Q39)</f>
        <v>330</v>
      </c>
      <c r="R63" s="71">
        <f t="shared" si="2"/>
        <v>59.356822836661557</v>
      </c>
      <c r="S63" s="72">
        <f t="shared" si="2"/>
        <v>39.302508960573469</v>
      </c>
      <c r="T63" s="72">
        <f>SUM(T28:T39)</f>
        <v>-436</v>
      </c>
      <c r="U63" s="73">
        <f>SUM(U28:U39)</f>
        <v>214</v>
      </c>
      <c r="V63" s="73">
        <f t="shared" si="2"/>
        <v>2985.6386904761907</v>
      </c>
    </row>
    <row r="64" spans="1:22" x14ac:dyDescent="0.2">
      <c r="A64" s="22" t="s">
        <v>17</v>
      </c>
      <c r="B64" s="64">
        <f>AVERAGE(B40:B51)</f>
        <v>20879.200274996911</v>
      </c>
      <c r="C64" s="65">
        <f t="shared" ref="C64:V64" si="3">AVERAGE(C40:C51)</f>
        <v>19301.991283331787</v>
      </c>
      <c r="D64" s="66">
        <f t="shared" si="3"/>
        <v>15270.716737347051</v>
      </c>
      <c r="E64" s="67">
        <f t="shared" si="3"/>
        <v>46.817127474134054</v>
      </c>
      <c r="F64" s="68">
        <f t="shared" si="3"/>
        <v>45.339029605263157</v>
      </c>
      <c r="G64" s="69">
        <f t="shared" si="3"/>
        <v>46.078078539698616</v>
      </c>
      <c r="H64" s="68"/>
      <c r="I64" s="68"/>
      <c r="J64" s="67">
        <f t="shared" si="3"/>
        <v>5.3549062847608466</v>
      </c>
      <c r="K64" s="69">
        <f t="shared" si="3"/>
        <v>3.9323870445505924</v>
      </c>
      <c r="L64" s="64">
        <f t="shared" si="3"/>
        <v>9243.3088529028046</v>
      </c>
      <c r="M64" s="66">
        <f t="shared" si="3"/>
        <v>11600.366146499489</v>
      </c>
      <c r="N64" s="64">
        <f t="shared" si="3"/>
        <v>61.520318872821655</v>
      </c>
      <c r="O64" s="65">
        <f t="shared" si="3"/>
        <v>48.09846743295018</v>
      </c>
      <c r="P64" s="65">
        <f>SUM(P40:P51)</f>
        <v>-59</v>
      </c>
      <c r="Q64" s="66">
        <f>SUM(Q40:Q51)</f>
        <v>10</v>
      </c>
      <c r="R64" s="64">
        <f t="shared" si="3"/>
        <v>56.25453281423804</v>
      </c>
      <c r="S64" s="65">
        <f t="shared" si="3"/>
        <v>37.797571375602523</v>
      </c>
      <c r="T64" s="65">
        <f>SUM(T40:T51)</f>
        <v>151</v>
      </c>
      <c r="U64" s="66">
        <f>SUM(U40:U51)</f>
        <v>-71</v>
      </c>
      <c r="V64" s="66">
        <f t="shared" si="3"/>
        <v>2548.1452876984126</v>
      </c>
    </row>
    <row r="65" spans="1:22" s="100" customFormat="1" x14ac:dyDescent="0.2">
      <c r="A65" s="24" t="s">
        <v>24</v>
      </c>
      <c r="B65" s="87">
        <f>AVERAGE(B52:B58)</f>
        <v>20852.484156243143</v>
      </c>
      <c r="C65" s="88">
        <f t="shared" ref="C65:V65" si="4">AVERAGE(C52:C58)</f>
        <v>19457.711273864385</v>
      </c>
      <c r="D65" s="89">
        <f t="shared" si="4"/>
        <v>17882.444854985002</v>
      </c>
      <c r="E65" s="90">
        <f t="shared" si="4"/>
        <v>51.596142857142858</v>
      </c>
      <c r="F65" s="91">
        <f t="shared" si="4"/>
        <v>50.078223809523806</v>
      </c>
      <c r="G65" s="92">
        <f t="shared" si="4"/>
        <v>50.837183333333329</v>
      </c>
      <c r="H65" s="91"/>
      <c r="I65" s="91"/>
      <c r="J65" s="90">
        <f t="shared" si="4"/>
        <v>5.8775970484968196</v>
      </c>
      <c r="K65" s="92">
        <f t="shared" si="4"/>
        <v>3.5368546324224761</v>
      </c>
      <c r="L65" s="87">
        <f t="shared" si="4"/>
        <v>9790.9325494905479</v>
      </c>
      <c r="M65" s="89">
        <f t="shared" si="4"/>
        <v>14388.969462515346</v>
      </c>
      <c r="N65" s="87">
        <f t="shared" si="4"/>
        <v>60.745117401799426</v>
      </c>
      <c r="O65" s="88">
        <f t="shared" si="4"/>
        <v>46.989806890498137</v>
      </c>
      <c r="P65" s="88">
        <f>SUM(P52:P58)</f>
        <v>-109</v>
      </c>
      <c r="Q65" s="89">
        <f>SUM(Q52:Q58)</f>
        <v>236</v>
      </c>
      <c r="R65" s="87">
        <f t="shared" si="4"/>
        <v>56.119903445249072</v>
      </c>
      <c r="S65" s="88">
        <f t="shared" si="4"/>
        <v>36.822997586131223</v>
      </c>
      <c r="T65" s="88">
        <f>SUM(T52:T58)</f>
        <v>-96</v>
      </c>
      <c r="U65" s="89">
        <f>SUM(U52:U58)</f>
        <v>75</v>
      </c>
      <c r="V65" s="89">
        <f t="shared" si="4"/>
        <v>2557.5852040816321</v>
      </c>
    </row>
    <row r="66" spans="1:22" s="100" customFormat="1" x14ac:dyDescent="0.2">
      <c r="A66" s="101"/>
      <c r="B66" s="102"/>
      <c r="C66" s="102"/>
      <c r="D66" s="102"/>
      <c r="E66" s="103"/>
      <c r="F66" s="103"/>
      <c r="G66" s="103"/>
      <c r="H66" s="103"/>
      <c r="I66" s="103"/>
      <c r="J66" s="103"/>
      <c r="K66" s="10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x14ac:dyDescent="0.2">
      <c r="A67" s="124" t="s">
        <v>25</v>
      </c>
      <c r="B67" s="125"/>
      <c r="C67" s="126"/>
      <c r="D67" s="127"/>
      <c r="E67" s="128"/>
      <c r="F67" s="122"/>
      <c r="G67" s="123"/>
      <c r="H67" s="122"/>
      <c r="I67" s="122"/>
      <c r="J67" s="128"/>
      <c r="K67" s="123"/>
      <c r="L67" s="125"/>
      <c r="M67" s="127"/>
      <c r="N67" s="125"/>
      <c r="O67" s="126"/>
      <c r="P67" s="126"/>
      <c r="Q67" s="127"/>
      <c r="R67" s="125"/>
      <c r="S67" s="126"/>
      <c r="T67" s="126"/>
      <c r="U67" s="127"/>
      <c r="V67" s="127"/>
    </row>
    <row r="68" spans="1:22" x14ac:dyDescent="0.2">
      <c r="A68" s="129" t="s">
        <v>41</v>
      </c>
      <c r="B68" s="130"/>
      <c r="C68" s="131"/>
      <c r="D68" s="132"/>
      <c r="E68" s="133"/>
      <c r="F68" s="134"/>
      <c r="G68" s="135"/>
      <c r="H68" s="134"/>
      <c r="I68" s="134"/>
      <c r="J68" s="133"/>
      <c r="K68" s="135"/>
      <c r="L68" s="130"/>
      <c r="M68" s="132"/>
      <c r="N68" s="130"/>
      <c r="O68" s="131"/>
      <c r="P68" s="131"/>
      <c r="Q68" s="132"/>
      <c r="R68" s="130"/>
      <c r="S68" s="131"/>
      <c r="T68" s="131"/>
      <c r="U68" s="132"/>
      <c r="V68" s="132"/>
    </row>
    <row r="69" spans="1:22" x14ac:dyDescent="0.2">
      <c r="A69" s="25"/>
    </row>
    <row r="70" spans="1:22" x14ac:dyDescent="0.2">
      <c r="A70" s="26" t="s">
        <v>12</v>
      </c>
      <c r="B70" s="93">
        <v>20492.356397154246</v>
      </c>
      <c r="C70" s="94">
        <v>18940.156297725465</v>
      </c>
      <c r="D70" s="95">
        <v>14959.38398664411</v>
      </c>
      <c r="E70" s="96">
        <v>36.352000445215623</v>
      </c>
      <c r="F70" s="97">
        <v>33.791294596508635</v>
      </c>
      <c r="G70" s="98">
        <v>35.071647520862136</v>
      </c>
      <c r="H70" s="97"/>
      <c r="I70" s="97"/>
      <c r="J70" s="96">
        <v>3.8964562144299082</v>
      </c>
      <c r="K70" s="98">
        <v>2.911331111626291</v>
      </c>
      <c r="L70" s="93">
        <v>9555.8887086429659</v>
      </c>
      <c r="M70" s="95">
        <v>11855.151426580835</v>
      </c>
      <c r="N70" s="93">
        <v>61.763163876970886</v>
      </c>
      <c r="O70" s="94">
        <v>48.29457187880714</v>
      </c>
      <c r="P70" s="94">
        <v>-35.566666666666663</v>
      </c>
      <c r="Q70" s="95">
        <v>19.95</v>
      </c>
      <c r="R70" s="93">
        <v>56.826384033405738</v>
      </c>
      <c r="S70" s="94">
        <v>37.8539561594011</v>
      </c>
      <c r="T70" s="94">
        <v>-22.7</v>
      </c>
      <c r="U70" s="95">
        <v>8.466666666666665</v>
      </c>
      <c r="V70" s="99">
        <v>2216.7038988095237</v>
      </c>
    </row>
  </sheetData>
  <mergeCells count="15">
    <mergeCell ref="L1:M1"/>
    <mergeCell ref="A1:A3"/>
    <mergeCell ref="P2:Q2"/>
    <mergeCell ref="N2:O2"/>
    <mergeCell ref="H2:I2"/>
    <mergeCell ref="R2:S2"/>
    <mergeCell ref="L2:M2"/>
    <mergeCell ref="B1:D1"/>
    <mergeCell ref="E1:G1"/>
    <mergeCell ref="N1:Q1"/>
    <mergeCell ref="R1:U1"/>
    <mergeCell ref="J1:K1"/>
    <mergeCell ref="T2:U2"/>
    <mergeCell ref="B2:D2"/>
    <mergeCell ref="E2:G2"/>
  </mergeCells>
  <phoneticPr fontId="0" type="noConversion"/>
  <pageMargins left="0.25" right="0.25" top="0.5" bottom="0.33" header="0.25" footer="0.25"/>
  <pageSetup scale="56" orientation="landscape" r:id="rId1"/>
  <headerFooter alignWithMargins="0">
    <oddHeader>&amp;C&amp;"Arial,Bold"&amp;12NYPP Historical Data
&amp;10 1997-2001</oddHeader>
    <oddFooter>&amp;C&amp;"Arial,Bold"&amp;8©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V70"/>
  <sheetViews>
    <sheetView tabSelected="1" zoomScale="65" workbookViewId="0">
      <selection activeCell="A59" sqref="A59:IV59"/>
    </sheetView>
  </sheetViews>
  <sheetFormatPr defaultColWidth="9" defaultRowHeight="12.75" x14ac:dyDescent="0.2"/>
  <cols>
    <col min="1" max="1" width="21" style="2" customWidth="1"/>
    <col min="2" max="4" width="10.42578125" style="85" customWidth="1"/>
    <col min="5" max="7" width="10.42578125" style="86" customWidth="1"/>
    <col min="8" max="8" width="10.85546875" style="86" customWidth="1"/>
    <col min="9" max="9" width="10.28515625" style="86" customWidth="1"/>
    <col min="10" max="11" width="10.42578125" style="86" customWidth="1"/>
    <col min="12" max="19" width="10.42578125" style="85" customWidth="1"/>
    <col min="20" max="21" width="12" style="85" customWidth="1"/>
    <col min="22" max="22" width="10.42578125" style="85" customWidth="1"/>
  </cols>
  <sheetData>
    <row r="1" spans="1:22" x14ac:dyDescent="0.2">
      <c r="A1" s="148" t="s">
        <v>33</v>
      </c>
      <c r="B1" s="139"/>
      <c r="C1" s="140"/>
      <c r="D1" s="141"/>
      <c r="E1" s="142"/>
      <c r="F1" s="143"/>
      <c r="G1" s="144"/>
      <c r="H1" s="104"/>
      <c r="I1" s="104"/>
      <c r="J1" s="142" t="s">
        <v>11</v>
      </c>
      <c r="K1" s="144"/>
      <c r="L1" s="139"/>
      <c r="M1" s="141"/>
      <c r="N1" s="139" t="s">
        <v>30</v>
      </c>
      <c r="O1" s="140"/>
      <c r="P1" s="140"/>
      <c r="Q1" s="141"/>
      <c r="R1" s="139" t="s">
        <v>31</v>
      </c>
      <c r="S1" s="140"/>
      <c r="T1" s="140"/>
      <c r="U1" s="141"/>
      <c r="V1" s="10"/>
    </row>
    <row r="2" spans="1:22" x14ac:dyDescent="0.2">
      <c r="A2" s="149"/>
      <c r="B2" s="136" t="s">
        <v>1</v>
      </c>
      <c r="C2" s="137"/>
      <c r="D2" s="138"/>
      <c r="E2" s="145" t="s">
        <v>4</v>
      </c>
      <c r="F2" s="146"/>
      <c r="G2" s="147"/>
      <c r="H2" s="145" t="s">
        <v>40</v>
      </c>
      <c r="I2" s="147"/>
      <c r="J2" s="28" t="s">
        <v>32</v>
      </c>
      <c r="K2" s="1" t="s">
        <v>34</v>
      </c>
      <c r="L2" s="136" t="s">
        <v>8</v>
      </c>
      <c r="M2" s="138"/>
      <c r="N2" s="137" t="s">
        <v>22</v>
      </c>
      <c r="O2" s="137"/>
      <c r="P2" s="137" t="s">
        <v>19</v>
      </c>
      <c r="Q2" s="138"/>
      <c r="R2" s="136" t="s">
        <v>22</v>
      </c>
      <c r="S2" s="137"/>
      <c r="T2" s="137" t="s">
        <v>19</v>
      </c>
      <c r="U2" s="138"/>
      <c r="V2" s="27"/>
    </row>
    <row r="3" spans="1:22" x14ac:dyDescent="0.2">
      <c r="A3" s="150"/>
      <c r="B3" s="6" t="s">
        <v>2</v>
      </c>
      <c r="C3" s="3" t="s">
        <v>13</v>
      </c>
      <c r="D3" s="5" t="s">
        <v>3</v>
      </c>
      <c r="E3" s="7" t="s">
        <v>5</v>
      </c>
      <c r="F3" s="4" t="s">
        <v>6</v>
      </c>
      <c r="G3" s="8" t="s">
        <v>7</v>
      </c>
      <c r="H3" s="4" t="s">
        <v>38</v>
      </c>
      <c r="I3" s="4" t="s">
        <v>39</v>
      </c>
      <c r="J3" s="7" t="s">
        <v>9</v>
      </c>
      <c r="K3" s="8" t="s">
        <v>10</v>
      </c>
      <c r="L3" s="6" t="s">
        <v>9</v>
      </c>
      <c r="M3" s="5" t="s">
        <v>10</v>
      </c>
      <c r="N3" s="6" t="s">
        <v>5</v>
      </c>
      <c r="O3" s="3" t="s">
        <v>6</v>
      </c>
      <c r="P3" s="3" t="s">
        <v>20</v>
      </c>
      <c r="Q3" s="5" t="s">
        <v>21</v>
      </c>
      <c r="R3" s="6" t="s">
        <v>5</v>
      </c>
      <c r="S3" s="3" t="s">
        <v>6</v>
      </c>
      <c r="T3" s="3" t="s">
        <v>20</v>
      </c>
      <c r="U3" s="5" t="s">
        <v>21</v>
      </c>
      <c r="V3" s="9" t="s">
        <v>0</v>
      </c>
    </row>
    <row r="4" spans="1:22" x14ac:dyDescent="0.2">
      <c r="A4" s="11">
        <v>35431</v>
      </c>
      <c r="B4" s="29">
        <v>17146.903225806451</v>
      </c>
      <c r="C4" s="30">
        <v>15694.233870967742</v>
      </c>
      <c r="D4" s="31">
        <v>12149.201612903225</v>
      </c>
      <c r="E4" s="32">
        <v>35.880000000000003</v>
      </c>
      <c r="F4" s="33">
        <v>33.75</v>
      </c>
      <c r="G4" s="34">
        <v>34.814999999999998</v>
      </c>
      <c r="H4" s="33"/>
      <c r="I4" s="33"/>
      <c r="J4" s="32">
        <v>4.1808333333333332</v>
      </c>
      <c r="K4" s="34">
        <v>2.9204706184904201</v>
      </c>
      <c r="L4" s="29">
        <v>8327.2872234403021</v>
      </c>
      <c r="M4" s="31">
        <v>11921.023885525592</v>
      </c>
      <c r="N4" s="29">
        <v>34.70967741935484</v>
      </c>
      <c r="O4" s="30">
        <v>19.516129032258064</v>
      </c>
      <c r="P4" s="30">
        <v>-70</v>
      </c>
      <c r="Q4" s="31">
        <v>0</v>
      </c>
      <c r="R4" s="29">
        <v>36.741935483870968</v>
      </c>
      <c r="S4" s="30">
        <v>21.677419354838708</v>
      </c>
      <c r="T4" s="30">
        <v>-13</v>
      </c>
      <c r="U4" s="31">
        <v>0</v>
      </c>
      <c r="V4" s="35">
        <v>2163</v>
      </c>
    </row>
    <row r="5" spans="1:22" x14ac:dyDescent="0.2">
      <c r="A5" s="12">
        <v>35462</v>
      </c>
      <c r="B5" s="36">
        <v>16147.071428571429</v>
      </c>
      <c r="C5" s="37">
        <v>14816.258928571429</v>
      </c>
      <c r="D5" s="38">
        <v>11461.830357142857</v>
      </c>
      <c r="E5" s="39">
        <v>32.46</v>
      </c>
      <c r="F5" s="40">
        <v>30.67</v>
      </c>
      <c r="G5" s="41">
        <v>31.565000000000001</v>
      </c>
      <c r="H5" s="40"/>
      <c r="I5" s="40"/>
      <c r="J5" s="39">
        <v>2.6477777777777778</v>
      </c>
      <c r="K5" s="41">
        <v>2.6630106619684524</v>
      </c>
      <c r="L5" s="36">
        <v>11921.317666806546</v>
      </c>
      <c r="M5" s="38">
        <v>11853.12565615779</v>
      </c>
      <c r="N5" s="36">
        <v>42.785714285714285</v>
      </c>
      <c r="O5" s="37">
        <v>26.607142857142858</v>
      </c>
      <c r="P5" s="37">
        <v>-194</v>
      </c>
      <c r="Q5" s="38">
        <v>0</v>
      </c>
      <c r="R5" s="36">
        <v>43.035714285714285</v>
      </c>
      <c r="S5" s="37">
        <v>28.964285714285715</v>
      </c>
      <c r="T5" s="37">
        <v>-154</v>
      </c>
      <c r="U5" s="38">
        <v>0</v>
      </c>
      <c r="V5" s="42">
        <v>2163</v>
      </c>
    </row>
    <row r="6" spans="1:22" x14ac:dyDescent="0.2">
      <c r="A6" s="13">
        <v>35490</v>
      </c>
      <c r="B6" s="43">
        <v>15640.387096774193</v>
      </c>
      <c r="C6" s="44">
        <v>14417.957661290322</v>
      </c>
      <c r="D6" s="45">
        <v>11159.862903225807</v>
      </c>
      <c r="E6" s="46">
        <v>27.8</v>
      </c>
      <c r="F6" s="47">
        <v>26.58</v>
      </c>
      <c r="G6" s="48">
        <v>27.19</v>
      </c>
      <c r="H6" s="47"/>
      <c r="I6" s="47"/>
      <c r="J6" s="46">
        <v>2.2246666666666668</v>
      </c>
      <c r="K6" s="48">
        <v>2.4579600817224572</v>
      </c>
      <c r="L6" s="43">
        <v>12222.055738687442</v>
      </c>
      <c r="M6" s="45">
        <v>11062.01854219949</v>
      </c>
      <c r="N6" s="43">
        <v>45.096774193548384</v>
      </c>
      <c r="O6" s="44">
        <v>27.258064516129032</v>
      </c>
      <c r="P6" s="44">
        <v>51</v>
      </c>
      <c r="Q6" s="45">
        <v>0</v>
      </c>
      <c r="R6" s="43">
        <v>43.70967741935484</v>
      </c>
      <c r="S6" s="44">
        <v>29.741935483870968</v>
      </c>
      <c r="T6" s="44">
        <v>67</v>
      </c>
      <c r="U6" s="45">
        <v>0</v>
      </c>
      <c r="V6" s="49">
        <v>2579</v>
      </c>
    </row>
    <row r="7" spans="1:22" x14ac:dyDescent="0.2">
      <c r="A7" s="12">
        <v>35521</v>
      </c>
      <c r="B7" s="36">
        <v>14345.866666666667</v>
      </c>
      <c r="C7" s="37">
        <v>13432.477083333333</v>
      </c>
      <c r="D7" s="38">
        <v>10264.424999999999</v>
      </c>
      <c r="E7" s="39">
        <v>27.27</v>
      </c>
      <c r="F7" s="40">
        <v>26.3</v>
      </c>
      <c r="G7" s="41">
        <v>26.785</v>
      </c>
      <c r="H7" s="40"/>
      <c r="I7" s="40"/>
      <c r="J7" s="39">
        <v>2.3796666666666666</v>
      </c>
      <c r="K7" s="41">
        <v>2.3523830954524025</v>
      </c>
      <c r="L7" s="36">
        <v>11255.778120184899</v>
      </c>
      <c r="M7" s="38">
        <v>11386.325659192342</v>
      </c>
      <c r="N7" s="36">
        <v>58</v>
      </c>
      <c r="O7" s="37">
        <v>36.333333333333336</v>
      </c>
      <c r="P7" s="37">
        <v>55</v>
      </c>
      <c r="Q7" s="38">
        <v>0</v>
      </c>
      <c r="R7" s="36">
        <v>53.7</v>
      </c>
      <c r="S7" s="37">
        <v>38.93333333333333</v>
      </c>
      <c r="T7" s="37">
        <v>63</v>
      </c>
      <c r="U7" s="38">
        <v>0</v>
      </c>
      <c r="V7" s="42">
        <v>2939.8</v>
      </c>
    </row>
    <row r="8" spans="1:22" x14ac:dyDescent="0.2">
      <c r="A8" s="13">
        <v>35551</v>
      </c>
      <c r="B8" s="43">
        <v>13751.516129032258</v>
      </c>
      <c r="C8" s="44">
        <v>12930.780241935483</v>
      </c>
      <c r="D8" s="45">
        <v>9635.2661290322576</v>
      </c>
      <c r="E8" s="46">
        <v>27.2</v>
      </c>
      <c r="F8" s="47">
        <v>26.05</v>
      </c>
      <c r="G8" s="48">
        <v>26.625</v>
      </c>
      <c r="H8" s="47"/>
      <c r="I8" s="47"/>
      <c r="J8" s="46">
        <v>2.5021666666666675</v>
      </c>
      <c r="K8" s="48">
        <v>2.4849763887953427</v>
      </c>
      <c r="L8" s="43">
        <v>10640.777992406576</v>
      </c>
      <c r="M8" s="45">
        <v>10714.387516940216</v>
      </c>
      <c r="N8" s="43">
        <v>66.258064516129039</v>
      </c>
      <c r="O8" s="44">
        <v>45.935483870967744</v>
      </c>
      <c r="P8" s="44">
        <v>94</v>
      </c>
      <c r="Q8" s="45">
        <v>-22</v>
      </c>
      <c r="R8" s="43">
        <v>64.225806451612897</v>
      </c>
      <c r="S8" s="44">
        <v>47.967741935483872</v>
      </c>
      <c r="T8" s="44">
        <v>62</v>
      </c>
      <c r="U8" s="45">
        <v>-10</v>
      </c>
      <c r="V8" s="49">
        <v>2534.875</v>
      </c>
    </row>
    <row r="9" spans="1:22" x14ac:dyDescent="0.2">
      <c r="A9" s="12">
        <v>35582</v>
      </c>
      <c r="B9" s="36">
        <v>15850.333333333334</v>
      </c>
      <c r="C9" s="37">
        <v>14722.106250000001</v>
      </c>
      <c r="D9" s="38">
        <v>10678.75</v>
      </c>
      <c r="E9" s="39">
        <v>33.36</v>
      </c>
      <c r="F9" s="40">
        <v>31.39</v>
      </c>
      <c r="G9" s="41">
        <v>32.375</v>
      </c>
      <c r="H9" s="40"/>
      <c r="I9" s="40"/>
      <c r="J9" s="39">
        <v>2.4636666666666671</v>
      </c>
      <c r="K9" s="41">
        <v>2.5341819896275344</v>
      </c>
      <c r="L9" s="36">
        <v>13140.982275740764</v>
      </c>
      <c r="M9" s="38">
        <v>12775.325581395349</v>
      </c>
      <c r="N9" s="36">
        <v>81.533333333333331</v>
      </c>
      <c r="O9" s="37">
        <v>55.93333333333333</v>
      </c>
      <c r="P9" s="37">
        <v>33</v>
      </c>
      <c r="Q9" s="38">
        <v>43</v>
      </c>
      <c r="R9" s="36">
        <v>76.7</v>
      </c>
      <c r="S9" s="37">
        <v>59.633333333333333</v>
      </c>
      <c r="T9" s="37">
        <v>59</v>
      </c>
      <c r="U9" s="38">
        <v>76</v>
      </c>
      <c r="V9" s="42">
        <v>2233.8666666666668</v>
      </c>
    </row>
    <row r="10" spans="1:22" x14ac:dyDescent="0.2">
      <c r="A10" s="13">
        <v>35612</v>
      </c>
      <c r="B10" s="43">
        <v>16824.709677419356</v>
      </c>
      <c r="C10" s="44">
        <v>15513.461693548386</v>
      </c>
      <c r="D10" s="45">
        <v>11424.608870967742</v>
      </c>
      <c r="E10" s="46">
        <v>35.93</v>
      </c>
      <c r="F10" s="47">
        <v>32.200000000000003</v>
      </c>
      <c r="G10" s="48">
        <v>34.064999999999998</v>
      </c>
      <c r="H10" s="47"/>
      <c r="I10" s="47"/>
      <c r="J10" s="46">
        <v>2.4420000000000002</v>
      </c>
      <c r="K10" s="48">
        <v>2.63008443701513</v>
      </c>
      <c r="L10" s="43">
        <v>13949.631449631446</v>
      </c>
      <c r="M10" s="45">
        <v>12952.05565288246</v>
      </c>
      <c r="N10" s="43">
        <v>84.064516129032256</v>
      </c>
      <c r="O10" s="44">
        <v>60.41935483870968</v>
      </c>
      <c r="P10" s="44">
        <v>4</v>
      </c>
      <c r="Q10" s="45">
        <v>-33</v>
      </c>
      <c r="R10" s="43">
        <v>82.451612903225808</v>
      </c>
      <c r="S10" s="44">
        <v>64.806451612903231</v>
      </c>
      <c r="T10" s="44">
        <v>6</v>
      </c>
      <c r="U10" s="45">
        <v>16</v>
      </c>
      <c r="V10" s="49">
        <v>2172.8000000000002</v>
      </c>
    </row>
    <row r="11" spans="1:22" x14ac:dyDescent="0.2">
      <c r="A11" s="12">
        <v>35643</v>
      </c>
      <c r="B11" s="36">
        <v>16103.677419354839</v>
      </c>
      <c r="C11" s="37">
        <v>14978.802419354839</v>
      </c>
      <c r="D11" s="38">
        <v>11040.822580645161</v>
      </c>
      <c r="E11" s="39">
        <v>30.06</v>
      </c>
      <c r="F11" s="40">
        <v>28.01</v>
      </c>
      <c r="G11" s="41">
        <v>29.035</v>
      </c>
      <c r="H11" s="40"/>
      <c r="I11" s="40"/>
      <c r="J11" s="39">
        <v>2.6958064516129037</v>
      </c>
      <c r="K11" s="41">
        <v>2.552142969398981</v>
      </c>
      <c r="L11" s="36">
        <v>10770.43197319612</v>
      </c>
      <c r="M11" s="38">
        <v>11376.713745326588</v>
      </c>
      <c r="N11" s="36">
        <v>80.322580645161295</v>
      </c>
      <c r="O11" s="37">
        <v>59.903225806451616</v>
      </c>
      <c r="P11" s="37">
        <v>1</v>
      </c>
      <c r="Q11" s="38">
        <v>-38</v>
      </c>
      <c r="R11" s="36">
        <v>78.774193548387103</v>
      </c>
      <c r="S11" s="37">
        <v>63.483870967741936</v>
      </c>
      <c r="T11" s="37">
        <v>-3</v>
      </c>
      <c r="U11" s="38">
        <v>-18</v>
      </c>
      <c r="V11" s="42">
        <v>2686.3125</v>
      </c>
    </row>
    <row r="12" spans="1:22" x14ac:dyDescent="0.2">
      <c r="A12" s="13">
        <v>35674</v>
      </c>
      <c r="B12" s="43">
        <v>15160.766666666666</v>
      </c>
      <c r="C12" s="44">
        <v>14180.041666666666</v>
      </c>
      <c r="D12" s="45">
        <v>10266.558333333332</v>
      </c>
      <c r="E12" s="46">
        <v>30.19</v>
      </c>
      <c r="F12" s="47">
        <v>27.83</v>
      </c>
      <c r="G12" s="48">
        <v>29.01</v>
      </c>
      <c r="H12" s="47"/>
      <c r="I12" s="47"/>
      <c r="J12" s="46">
        <v>3.0571428571428569</v>
      </c>
      <c r="K12" s="48">
        <v>2.6131354632061838</v>
      </c>
      <c r="L12" s="43">
        <v>9489.2523364485969</v>
      </c>
      <c r="M12" s="45">
        <v>11101.605870981602</v>
      </c>
      <c r="N12" s="43">
        <v>74.13333333333334</v>
      </c>
      <c r="O12" s="44">
        <v>52.266666666666666</v>
      </c>
      <c r="P12" s="44">
        <v>18</v>
      </c>
      <c r="Q12" s="45">
        <v>13</v>
      </c>
      <c r="R12" s="43">
        <v>71.86666666666666</v>
      </c>
      <c r="S12" s="44">
        <v>56.533333333333331</v>
      </c>
      <c r="T12" s="44">
        <v>20</v>
      </c>
      <c r="U12" s="45">
        <v>0</v>
      </c>
      <c r="V12" s="49">
        <v>3716.5333333333333</v>
      </c>
    </row>
    <row r="13" spans="1:22" x14ac:dyDescent="0.2">
      <c r="A13" s="12">
        <v>35704</v>
      </c>
      <c r="B13" s="36">
        <v>14992.483870967742</v>
      </c>
      <c r="C13" s="37">
        <v>13860.929435483871</v>
      </c>
      <c r="D13" s="38">
        <v>10174.786290322581</v>
      </c>
      <c r="E13" s="39">
        <v>32.69</v>
      </c>
      <c r="F13" s="40">
        <v>30.98</v>
      </c>
      <c r="G13" s="41">
        <v>31.835000000000001</v>
      </c>
      <c r="H13" s="40"/>
      <c r="I13" s="40"/>
      <c r="J13" s="39">
        <v>3.3101612903225801</v>
      </c>
      <c r="K13" s="41">
        <v>3.0355520024052094</v>
      </c>
      <c r="L13" s="36">
        <v>9617.3561370170064</v>
      </c>
      <c r="M13" s="38">
        <v>10487.384164321891</v>
      </c>
      <c r="N13" s="36">
        <v>62.064516129032256</v>
      </c>
      <c r="O13" s="37">
        <v>39.064516129032256</v>
      </c>
      <c r="P13" s="37">
        <v>65</v>
      </c>
      <c r="Q13" s="38">
        <v>6</v>
      </c>
      <c r="R13" s="36">
        <v>60.451612903225808</v>
      </c>
      <c r="S13" s="37">
        <v>45.12903225806452</v>
      </c>
      <c r="T13" s="37">
        <v>76</v>
      </c>
      <c r="U13" s="38">
        <v>7</v>
      </c>
      <c r="V13" s="42">
        <v>5196.6000000000004</v>
      </c>
    </row>
    <row r="14" spans="1:22" x14ac:dyDescent="0.2">
      <c r="A14" s="13">
        <v>35735</v>
      </c>
      <c r="B14" s="43">
        <v>16083.266666666666</v>
      </c>
      <c r="C14" s="44">
        <v>14433.31875</v>
      </c>
      <c r="D14" s="45">
        <v>10938.008333333333</v>
      </c>
      <c r="E14" s="46">
        <v>34.42</v>
      </c>
      <c r="F14" s="47">
        <v>32.130000000000003</v>
      </c>
      <c r="G14" s="48">
        <v>33.274999999999999</v>
      </c>
      <c r="H14" s="47"/>
      <c r="I14" s="47"/>
      <c r="J14" s="46">
        <v>3.4033928571428578</v>
      </c>
      <c r="K14" s="48">
        <v>3.0632825187280641</v>
      </c>
      <c r="L14" s="43">
        <v>9777.0082375780457</v>
      </c>
      <c r="M14" s="45">
        <v>10862.530568619066</v>
      </c>
      <c r="N14" s="43">
        <v>46.733333333333334</v>
      </c>
      <c r="O14" s="44">
        <v>30.933333333333334</v>
      </c>
      <c r="P14" s="44">
        <v>100</v>
      </c>
      <c r="Q14" s="45">
        <v>0</v>
      </c>
      <c r="R14" s="43">
        <v>47.366666666666667</v>
      </c>
      <c r="S14" s="44">
        <v>35.9</v>
      </c>
      <c r="T14" s="44">
        <v>118</v>
      </c>
      <c r="U14" s="45">
        <v>0</v>
      </c>
      <c r="V14" s="49">
        <v>3347.5333333333333</v>
      </c>
    </row>
    <row r="15" spans="1:22" x14ac:dyDescent="0.2">
      <c r="A15" s="14">
        <v>35765</v>
      </c>
      <c r="B15" s="50">
        <v>17007.83870967742</v>
      </c>
      <c r="C15" s="51">
        <v>15296.645161290322</v>
      </c>
      <c r="D15" s="52">
        <v>11756.040322580646</v>
      </c>
      <c r="E15" s="53">
        <v>33.380000000000003</v>
      </c>
      <c r="F15" s="54">
        <v>31.65</v>
      </c>
      <c r="G15" s="55">
        <v>32.515000000000001</v>
      </c>
      <c r="H15" s="54"/>
      <c r="I15" s="54"/>
      <c r="J15" s="53">
        <v>2.768275862068966</v>
      </c>
      <c r="K15" s="55">
        <v>2.4988213107024992</v>
      </c>
      <c r="L15" s="50">
        <v>11745.577977080216</v>
      </c>
      <c r="M15" s="52">
        <v>13012.134905660374</v>
      </c>
      <c r="N15" s="50">
        <v>39.29032258064516</v>
      </c>
      <c r="O15" s="51">
        <v>23.451612903225808</v>
      </c>
      <c r="P15" s="51">
        <v>-52</v>
      </c>
      <c r="Q15" s="52">
        <v>0</v>
      </c>
      <c r="R15" s="50">
        <v>41.741935483870968</v>
      </c>
      <c r="S15" s="51">
        <v>28.580645161290324</v>
      </c>
      <c r="T15" s="51">
        <v>-40</v>
      </c>
      <c r="U15" s="52">
        <v>0</v>
      </c>
      <c r="V15" s="56">
        <v>2163</v>
      </c>
    </row>
    <row r="16" spans="1:22" x14ac:dyDescent="0.2">
      <c r="A16" s="15">
        <v>35796</v>
      </c>
      <c r="B16" s="57">
        <v>16626</v>
      </c>
      <c r="C16" s="58">
        <v>15141.512096774193</v>
      </c>
      <c r="D16" s="59">
        <v>11625.290322580646</v>
      </c>
      <c r="E16" s="60">
        <v>31.74</v>
      </c>
      <c r="F16" s="61">
        <v>29.35</v>
      </c>
      <c r="G16" s="62">
        <v>30.545000000000002</v>
      </c>
      <c r="H16" s="61"/>
      <c r="I16" s="61"/>
      <c r="J16" s="60">
        <v>2.4765000000000006</v>
      </c>
      <c r="K16" s="62">
        <v>2.1475719000471476</v>
      </c>
      <c r="L16" s="57">
        <v>12333.939026852411</v>
      </c>
      <c r="M16" s="59">
        <v>14223.039517014271</v>
      </c>
      <c r="N16" s="57">
        <v>38.70967741935484</v>
      </c>
      <c r="O16" s="58">
        <v>26.387096774193548</v>
      </c>
      <c r="P16" s="58">
        <v>-238</v>
      </c>
      <c r="Q16" s="59">
        <v>0</v>
      </c>
      <c r="R16" s="57">
        <v>39.70967741935484</v>
      </c>
      <c r="S16" s="58">
        <v>28.129032258064516</v>
      </c>
      <c r="T16" s="58">
        <v>-156</v>
      </c>
      <c r="U16" s="59">
        <v>0</v>
      </c>
      <c r="V16" s="63">
        <v>2610.6875</v>
      </c>
    </row>
    <row r="17" spans="1:22" x14ac:dyDescent="0.2">
      <c r="A17" s="16">
        <v>35827</v>
      </c>
      <c r="B17" s="64">
        <v>16182.75</v>
      </c>
      <c r="C17" s="65">
        <v>14829.613839285714</v>
      </c>
      <c r="D17" s="66">
        <v>11478.53125</v>
      </c>
      <c r="E17" s="67">
        <v>27.39</v>
      </c>
      <c r="F17" s="68">
        <v>25.24</v>
      </c>
      <c r="G17" s="69">
        <v>26.315000000000001</v>
      </c>
      <c r="H17" s="68"/>
      <c r="I17" s="68"/>
      <c r="J17" s="67">
        <v>2.3988888888888886</v>
      </c>
      <c r="K17" s="69">
        <v>1.8639833908202845</v>
      </c>
      <c r="L17" s="64">
        <v>10969.661880500231</v>
      </c>
      <c r="M17" s="66">
        <v>14117.615065453741</v>
      </c>
      <c r="N17" s="64">
        <v>44.321428571428569</v>
      </c>
      <c r="O17" s="65">
        <v>28.035714285714285</v>
      </c>
      <c r="P17" s="65">
        <v>-237</v>
      </c>
      <c r="Q17" s="66">
        <v>0</v>
      </c>
      <c r="R17" s="64">
        <v>40.964285714285715</v>
      </c>
      <c r="S17" s="65">
        <v>29.464285714285715</v>
      </c>
      <c r="T17" s="65">
        <v>-130</v>
      </c>
      <c r="U17" s="66">
        <v>0</v>
      </c>
      <c r="V17" s="70">
        <v>2706.7142857142858</v>
      </c>
    </row>
    <row r="18" spans="1:22" x14ac:dyDescent="0.2">
      <c r="A18" s="17">
        <v>35855</v>
      </c>
      <c r="B18" s="71">
        <v>15791.645161290322</v>
      </c>
      <c r="C18" s="72">
        <v>14577.899193548386</v>
      </c>
      <c r="D18" s="73">
        <v>11135.540322580646</v>
      </c>
      <c r="E18" s="74">
        <v>25.76</v>
      </c>
      <c r="F18" s="75">
        <v>23.42</v>
      </c>
      <c r="G18" s="76">
        <v>24.59</v>
      </c>
      <c r="H18" s="75"/>
      <c r="I18" s="75"/>
      <c r="J18" s="74">
        <v>2.4545161290322581</v>
      </c>
      <c r="K18" s="76">
        <v>1.8417913219893416</v>
      </c>
      <c r="L18" s="71">
        <v>10018.267840714945</v>
      </c>
      <c r="M18" s="73">
        <v>13351.132512363041</v>
      </c>
      <c r="N18" s="71">
        <v>50.064516129032256</v>
      </c>
      <c r="O18" s="72">
        <v>30.516129032258064</v>
      </c>
      <c r="P18" s="72">
        <v>-66</v>
      </c>
      <c r="Q18" s="73">
        <v>13</v>
      </c>
      <c r="R18" s="71">
        <v>48.741935483870968</v>
      </c>
      <c r="S18" s="72">
        <v>34.258064516129032</v>
      </c>
      <c r="T18" s="72">
        <v>-67</v>
      </c>
      <c r="U18" s="73">
        <v>16</v>
      </c>
      <c r="V18" s="77">
        <v>3460</v>
      </c>
    </row>
    <row r="19" spans="1:22" x14ac:dyDescent="0.2">
      <c r="A19" s="16">
        <v>35886</v>
      </c>
      <c r="B19" s="64">
        <v>14303.4</v>
      </c>
      <c r="C19" s="65">
        <v>13445.083333333334</v>
      </c>
      <c r="D19" s="66">
        <v>10163.8375</v>
      </c>
      <c r="E19" s="67">
        <v>25.87</v>
      </c>
      <c r="F19" s="68">
        <v>23.57</v>
      </c>
      <c r="G19" s="69">
        <v>24.72</v>
      </c>
      <c r="H19" s="68"/>
      <c r="I19" s="68"/>
      <c r="J19" s="67">
        <v>2.6662962962962959</v>
      </c>
      <c r="K19" s="69">
        <v>2.2140649439093565</v>
      </c>
      <c r="L19" s="64">
        <v>9271.2876788442845</v>
      </c>
      <c r="M19" s="66">
        <v>11164.984147371981</v>
      </c>
      <c r="N19" s="64">
        <v>60.93333333333333</v>
      </c>
      <c r="O19" s="65">
        <v>38.833333333333336</v>
      </c>
      <c r="P19" s="65">
        <v>-26</v>
      </c>
      <c r="Q19" s="66">
        <v>1</v>
      </c>
      <c r="R19" s="64">
        <v>56.733333333333334</v>
      </c>
      <c r="S19" s="65">
        <v>42.133333333333333</v>
      </c>
      <c r="T19" s="65">
        <v>-31</v>
      </c>
      <c r="U19" s="66">
        <v>2</v>
      </c>
      <c r="V19" s="70">
        <v>4351.3999999999996</v>
      </c>
    </row>
    <row r="20" spans="1:22" x14ac:dyDescent="0.2">
      <c r="A20" s="17">
        <v>35916</v>
      </c>
      <c r="B20" s="71">
        <v>14500.709677419354</v>
      </c>
      <c r="C20" s="72">
        <v>13586.491935483871</v>
      </c>
      <c r="D20" s="73">
        <v>9999.9959677419356</v>
      </c>
      <c r="E20" s="74">
        <v>27.95</v>
      </c>
      <c r="F20" s="75">
        <v>25.92</v>
      </c>
      <c r="G20" s="76">
        <v>26.934999999999999</v>
      </c>
      <c r="H20" s="75"/>
      <c r="I20" s="75"/>
      <c r="J20" s="74">
        <v>2.3584999999999994</v>
      </c>
      <c r="K20" s="76">
        <v>2.1359971711456858</v>
      </c>
      <c r="L20" s="71">
        <v>11420.39431842273</v>
      </c>
      <c r="M20" s="73">
        <v>12610.035426944347</v>
      </c>
      <c r="N20" s="71">
        <v>74.870967741935488</v>
      </c>
      <c r="O20" s="72">
        <v>50.935483870967744</v>
      </c>
      <c r="P20" s="72">
        <v>-85</v>
      </c>
      <c r="Q20" s="73">
        <v>15</v>
      </c>
      <c r="R20" s="71">
        <v>68.741935483870961</v>
      </c>
      <c r="S20" s="72">
        <v>51.935483870967744</v>
      </c>
      <c r="T20" s="72">
        <v>-23</v>
      </c>
      <c r="U20" s="73">
        <v>42</v>
      </c>
      <c r="V20" s="77">
        <v>4249.9375</v>
      </c>
    </row>
    <row r="21" spans="1:22" x14ac:dyDescent="0.2">
      <c r="A21" s="16">
        <v>35947</v>
      </c>
      <c r="B21" s="64">
        <v>15775.633333333333</v>
      </c>
      <c r="C21" s="65">
        <v>14735.216666666667</v>
      </c>
      <c r="D21" s="66">
        <v>10704.375</v>
      </c>
      <c r="E21" s="67">
        <v>30.34</v>
      </c>
      <c r="F21" s="68">
        <v>26.93</v>
      </c>
      <c r="G21" s="69">
        <v>28.635000000000002</v>
      </c>
      <c r="H21" s="68"/>
      <c r="I21" s="68"/>
      <c r="J21" s="67">
        <v>2.312333333333334</v>
      </c>
      <c r="K21" s="69">
        <v>2.0918163244895922</v>
      </c>
      <c r="L21" s="64">
        <v>12383.595214069479</v>
      </c>
      <c r="M21" s="66">
        <v>13689.060394433533</v>
      </c>
      <c r="N21" s="64">
        <v>75.599999999999994</v>
      </c>
      <c r="O21" s="65">
        <v>58.3</v>
      </c>
      <c r="P21" s="65">
        <v>47</v>
      </c>
      <c r="Q21" s="66">
        <v>2</v>
      </c>
      <c r="R21" s="64">
        <v>72</v>
      </c>
      <c r="S21" s="65">
        <v>57.266666666666666</v>
      </c>
      <c r="T21" s="65">
        <v>-30</v>
      </c>
      <c r="U21" s="66">
        <v>-112</v>
      </c>
      <c r="V21" s="70">
        <v>2666.2</v>
      </c>
    </row>
    <row r="22" spans="1:22" x14ac:dyDescent="0.2">
      <c r="A22" s="17">
        <v>35977</v>
      </c>
      <c r="B22" s="71">
        <v>17417.419354838708</v>
      </c>
      <c r="C22" s="72">
        <v>16099.663306451614</v>
      </c>
      <c r="D22" s="73">
        <v>11813.028225806451</v>
      </c>
      <c r="E22" s="74">
        <v>32.380000000000003</v>
      </c>
      <c r="F22" s="75">
        <v>28.02</v>
      </c>
      <c r="G22" s="76">
        <v>30.2</v>
      </c>
      <c r="H22" s="75"/>
      <c r="I22" s="75"/>
      <c r="J22" s="74">
        <v>2.4189999999999996</v>
      </c>
      <c r="K22" s="76">
        <v>2.0903876101895902</v>
      </c>
      <c r="L22" s="71">
        <v>12484.497726333198</v>
      </c>
      <c r="M22" s="73">
        <v>14447.081418197355</v>
      </c>
      <c r="N22" s="71">
        <v>83.645161290322577</v>
      </c>
      <c r="O22" s="72">
        <v>62.048387096774192</v>
      </c>
      <c r="P22" s="72">
        <v>2</v>
      </c>
      <c r="Q22" s="73">
        <v>-17</v>
      </c>
      <c r="R22" s="71">
        <v>82.612903225806448</v>
      </c>
      <c r="S22" s="72">
        <v>66.064516129032256</v>
      </c>
      <c r="T22" s="72">
        <v>0</v>
      </c>
      <c r="U22" s="73">
        <v>34</v>
      </c>
      <c r="V22" s="77">
        <v>1009.7333333333333</v>
      </c>
    </row>
    <row r="23" spans="1:22" x14ac:dyDescent="0.2">
      <c r="A23" s="16">
        <v>36008</v>
      </c>
      <c r="B23" s="64">
        <v>17485.83870967742</v>
      </c>
      <c r="C23" s="65">
        <v>16154.887096774193</v>
      </c>
      <c r="D23" s="66">
        <v>11887.883064516129</v>
      </c>
      <c r="E23" s="67">
        <v>29.22</v>
      </c>
      <c r="F23" s="68">
        <v>25.63</v>
      </c>
      <c r="G23" s="69">
        <v>27.425000000000001</v>
      </c>
      <c r="H23" s="68"/>
      <c r="I23" s="68"/>
      <c r="J23" s="67">
        <v>2.0514516129032261</v>
      </c>
      <c r="K23" s="69">
        <v>1.6984351496374128</v>
      </c>
      <c r="L23" s="64">
        <v>13368.582435726075</v>
      </c>
      <c r="M23" s="66">
        <v>16147.216457369463</v>
      </c>
      <c r="N23" s="64">
        <v>84.177419354838705</v>
      </c>
      <c r="O23" s="65">
        <v>62.5</v>
      </c>
      <c r="P23" s="65">
        <v>-3</v>
      </c>
      <c r="Q23" s="66">
        <v>57</v>
      </c>
      <c r="R23" s="64">
        <v>80.274193548387103</v>
      </c>
      <c r="S23" s="65">
        <v>64.645161290322577</v>
      </c>
      <c r="T23" s="65">
        <v>-4</v>
      </c>
      <c r="U23" s="66">
        <v>20</v>
      </c>
      <c r="V23" s="70">
        <v>917.5</v>
      </c>
    </row>
    <row r="24" spans="1:22" x14ac:dyDescent="0.2">
      <c r="A24" s="17">
        <v>36039</v>
      </c>
      <c r="B24" s="71">
        <v>15771</v>
      </c>
      <c r="C24" s="72">
        <v>14709.258333333333</v>
      </c>
      <c r="D24" s="73">
        <v>10670.795833333334</v>
      </c>
      <c r="E24" s="74">
        <v>24.47</v>
      </c>
      <c r="F24" s="75">
        <v>21.84</v>
      </c>
      <c r="G24" s="76">
        <v>23.155000000000001</v>
      </c>
      <c r="H24" s="75"/>
      <c r="I24" s="75"/>
      <c r="J24" s="74">
        <v>2.1775862068965512</v>
      </c>
      <c r="K24" s="76">
        <v>1.8129363956803839</v>
      </c>
      <c r="L24" s="71">
        <v>10633.333333333336</v>
      </c>
      <c r="M24" s="73">
        <v>12772.097275541799</v>
      </c>
      <c r="N24" s="71">
        <v>77.533333333333331</v>
      </c>
      <c r="O24" s="72">
        <v>53.833333333333336</v>
      </c>
      <c r="P24" s="72">
        <v>-29</v>
      </c>
      <c r="Q24" s="73">
        <v>44</v>
      </c>
      <c r="R24" s="71">
        <v>74.433333333333337</v>
      </c>
      <c r="S24" s="72">
        <v>58.133333333333333</v>
      </c>
      <c r="T24" s="72">
        <v>-29</v>
      </c>
      <c r="U24" s="73">
        <v>17</v>
      </c>
      <c r="V24" s="77">
        <v>1691.2</v>
      </c>
    </row>
    <row r="25" spans="1:22" x14ac:dyDescent="0.2">
      <c r="A25" s="16">
        <v>36069</v>
      </c>
      <c r="B25" s="64">
        <v>14999.032258064517</v>
      </c>
      <c r="C25" s="65">
        <v>13800.560483870968</v>
      </c>
      <c r="D25" s="66">
        <v>10152.100806451614</v>
      </c>
      <c r="E25" s="67">
        <v>23.92</v>
      </c>
      <c r="F25" s="68">
        <v>21.44</v>
      </c>
      <c r="G25" s="69">
        <v>22.68</v>
      </c>
      <c r="H25" s="68"/>
      <c r="I25" s="68"/>
      <c r="J25" s="67">
        <v>2.1175806451612891</v>
      </c>
      <c r="K25" s="69">
        <v>1.9028688583144027</v>
      </c>
      <c r="L25" s="64">
        <v>10710.335897631203</v>
      </c>
      <c r="M25" s="66">
        <v>11918.84553730643</v>
      </c>
      <c r="N25" s="64">
        <v>62.354838709677416</v>
      </c>
      <c r="O25" s="65">
        <v>42.70967741935484</v>
      </c>
      <c r="P25" s="65">
        <v>-2</v>
      </c>
      <c r="Q25" s="66">
        <v>0</v>
      </c>
      <c r="R25" s="64">
        <v>61.58064516129032</v>
      </c>
      <c r="S25" s="65">
        <v>47.258064516129032</v>
      </c>
      <c r="T25" s="65">
        <v>15</v>
      </c>
      <c r="U25" s="66">
        <v>-4</v>
      </c>
      <c r="V25" s="70">
        <v>2206.3333333333335</v>
      </c>
    </row>
    <row r="26" spans="1:22" x14ac:dyDescent="0.2">
      <c r="A26" s="17">
        <v>36100</v>
      </c>
      <c r="B26" s="71">
        <v>15960.8</v>
      </c>
      <c r="C26" s="72">
        <v>14248.768749999999</v>
      </c>
      <c r="D26" s="73">
        <v>10746.325000000001</v>
      </c>
      <c r="E26" s="74">
        <v>25.17</v>
      </c>
      <c r="F26" s="75">
        <v>22.75</v>
      </c>
      <c r="G26" s="76">
        <v>23.96</v>
      </c>
      <c r="H26" s="75"/>
      <c r="I26" s="75"/>
      <c r="J26" s="74">
        <v>2.3414285714285716</v>
      </c>
      <c r="K26" s="76">
        <v>1.7405311959767402</v>
      </c>
      <c r="L26" s="71">
        <v>10233.06894447834</v>
      </c>
      <c r="M26" s="73">
        <v>13765.912415349891</v>
      </c>
      <c r="N26" s="71">
        <v>50.266666666666666</v>
      </c>
      <c r="O26" s="72">
        <v>32.799999999999997</v>
      </c>
      <c r="P26" s="72">
        <v>21</v>
      </c>
      <c r="Q26" s="73">
        <v>0</v>
      </c>
      <c r="R26" s="71">
        <v>50.766666666666666</v>
      </c>
      <c r="S26" s="72">
        <v>38.4</v>
      </c>
      <c r="T26" s="72">
        <v>28</v>
      </c>
      <c r="U26" s="73">
        <v>0</v>
      </c>
      <c r="V26" s="77">
        <v>1670.1333333333334</v>
      </c>
    </row>
    <row r="27" spans="1:22" x14ac:dyDescent="0.2">
      <c r="A27" s="18">
        <v>36130</v>
      </c>
      <c r="B27" s="78">
        <v>17009.16129032258</v>
      </c>
      <c r="C27" s="79">
        <v>15178.95564516129</v>
      </c>
      <c r="D27" s="80">
        <v>11511.576612903225</v>
      </c>
      <c r="E27" s="81">
        <v>22.95</v>
      </c>
      <c r="F27" s="82">
        <v>20.72</v>
      </c>
      <c r="G27" s="83">
        <v>21.835000000000001</v>
      </c>
      <c r="H27" s="82"/>
      <c r="I27" s="82"/>
      <c r="J27" s="81">
        <v>1.941551724137931</v>
      </c>
      <c r="K27" s="83">
        <v>1.5862300515765859</v>
      </c>
      <c r="L27" s="78">
        <v>11246.159310896013</v>
      </c>
      <c r="M27" s="80">
        <v>13765.342535464988</v>
      </c>
      <c r="N27" s="78">
        <v>45.87096774193548</v>
      </c>
      <c r="O27" s="79">
        <v>27.612903225806452</v>
      </c>
      <c r="P27" s="79">
        <v>-222</v>
      </c>
      <c r="Q27" s="80">
        <v>0</v>
      </c>
      <c r="R27" s="78">
        <v>46.29032258064516</v>
      </c>
      <c r="S27" s="79">
        <v>31.967741935483872</v>
      </c>
      <c r="T27" s="79">
        <v>-167</v>
      </c>
      <c r="U27" s="80">
        <v>0</v>
      </c>
      <c r="V27" s="84">
        <v>1268.4375</v>
      </c>
    </row>
    <row r="28" spans="1:22" x14ac:dyDescent="0.2">
      <c r="A28" s="11">
        <v>36161</v>
      </c>
      <c r="B28" s="29">
        <v>17508.645161290322</v>
      </c>
      <c r="C28" s="30">
        <v>15920.036290322581</v>
      </c>
      <c r="D28" s="31">
        <v>12382.927419354839</v>
      </c>
      <c r="E28" s="32">
        <v>24.97</v>
      </c>
      <c r="F28" s="33">
        <v>22.82</v>
      </c>
      <c r="G28" s="34">
        <v>23.895</v>
      </c>
      <c r="H28" s="33"/>
      <c r="I28" s="33"/>
      <c r="J28" s="32">
        <v>2.3358620689655165</v>
      </c>
      <c r="K28" s="34">
        <v>1.7262628518490946</v>
      </c>
      <c r="L28" s="29">
        <v>10229.627989371127</v>
      </c>
      <c r="M28" s="31">
        <v>13842.04032103498</v>
      </c>
      <c r="N28" s="29">
        <v>34.322580645161288</v>
      </c>
      <c r="O28" s="30">
        <v>17.387096774193548</v>
      </c>
      <c r="P28" s="30">
        <v>-32</v>
      </c>
      <c r="Q28" s="31">
        <v>0</v>
      </c>
      <c r="R28" s="29">
        <v>37.451612903225808</v>
      </c>
      <c r="S28" s="30">
        <v>21.548387096774192</v>
      </c>
      <c r="T28" s="30">
        <v>-19</v>
      </c>
      <c r="U28" s="31">
        <v>0</v>
      </c>
      <c r="V28" s="35">
        <v>1274.625</v>
      </c>
    </row>
    <row r="29" spans="1:22" x14ac:dyDescent="0.2">
      <c r="A29" s="12">
        <v>36192</v>
      </c>
      <c r="B29" s="36">
        <v>16688.142857142859</v>
      </c>
      <c r="C29" s="37">
        <v>15307.029017857143</v>
      </c>
      <c r="D29" s="38">
        <v>11932.950892857143</v>
      </c>
      <c r="E29" s="39">
        <v>20.5</v>
      </c>
      <c r="F29" s="40">
        <v>18.89</v>
      </c>
      <c r="G29" s="41">
        <v>19.695</v>
      </c>
      <c r="H29" s="40"/>
      <c r="I29" s="40"/>
      <c r="J29" s="39">
        <v>1.9866071428571435</v>
      </c>
      <c r="K29" s="41">
        <v>1.371208549426371</v>
      </c>
      <c r="L29" s="36">
        <v>9913.8876404494349</v>
      </c>
      <c r="M29" s="38">
        <v>14363.241833810891</v>
      </c>
      <c r="N29" s="36">
        <v>40.5</v>
      </c>
      <c r="O29" s="37">
        <v>23.071428571428573</v>
      </c>
      <c r="P29" s="37">
        <v>-113</v>
      </c>
      <c r="Q29" s="38">
        <v>0</v>
      </c>
      <c r="R29" s="36">
        <v>40.785714285714285</v>
      </c>
      <c r="S29" s="37">
        <v>26.357142857142858</v>
      </c>
      <c r="T29" s="37">
        <v>-84</v>
      </c>
      <c r="U29" s="38">
        <v>0</v>
      </c>
      <c r="V29" s="42">
        <v>1397.1428571428571</v>
      </c>
    </row>
    <row r="30" spans="1:22" x14ac:dyDescent="0.2">
      <c r="A30" s="13">
        <v>36220</v>
      </c>
      <c r="B30" s="43">
        <v>16093.612903225807</v>
      </c>
      <c r="C30" s="44">
        <v>14837.546370967742</v>
      </c>
      <c r="D30" s="45">
        <v>11494.616935483871</v>
      </c>
      <c r="E30" s="46">
        <v>20.23</v>
      </c>
      <c r="F30" s="47">
        <v>18.77</v>
      </c>
      <c r="G30" s="48">
        <v>19.5</v>
      </c>
      <c r="H30" s="47"/>
      <c r="I30" s="47">
        <v>19.478082191780825</v>
      </c>
      <c r="J30" s="46">
        <v>1.9945161290322577</v>
      </c>
      <c r="K30" s="48">
        <v>1.7600051930658904</v>
      </c>
      <c r="L30" s="43">
        <v>9776.8073750606527</v>
      </c>
      <c r="M30" s="45">
        <v>11079.512763272833</v>
      </c>
      <c r="N30" s="43">
        <v>48.387096774193552</v>
      </c>
      <c r="O30" s="44">
        <v>28.451612903225808</v>
      </c>
      <c r="P30" s="44">
        <v>-20</v>
      </c>
      <c r="Q30" s="45">
        <v>0</v>
      </c>
      <c r="R30" s="43">
        <v>47.225806451612904</v>
      </c>
      <c r="S30" s="44">
        <v>31.451612903225808</v>
      </c>
      <c r="T30" s="44">
        <v>-17</v>
      </c>
      <c r="U30" s="45">
        <v>0</v>
      </c>
      <c r="V30" s="49">
        <v>2180.8666666666668</v>
      </c>
    </row>
    <row r="31" spans="1:22" x14ac:dyDescent="0.2">
      <c r="A31" s="12">
        <v>36251</v>
      </c>
      <c r="B31" s="36">
        <v>14307.433333333332</v>
      </c>
      <c r="C31" s="37">
        <v>13485.722916666668</v>
      </c>
      <c r="D31" s="38">
        <v>10222</v>
      </c>
      <c r="E31" s="39">
        <v>24.41</v>
      </c>
      <c r="F31" s="40">
        <v>22.54</v>
      </c>
      <c r="G31" s="41">
        <v>23.475000000000001</v>
      </c>
      <c r="H31" s="40"/>
      <c r="I31" s="40">
        <v>21.244986595174286</v>
      </c>
      <c r="J31" s="39">
        <v>2.3239999999999994</v>
      </c>
      <c r="K31" s="41">
        <v>2.0518548453484802</v>
      </c>
      <c r="L31" s="36">
        <v>10101.118760757317</v>
      </c>
      <c r="M31" s="38">
        <v>11440.867785173705</v>
      </c>
      <c r="N31" s="36">
        <v>60.8</v>
      </c>
      <c r="O31" s="37">
        <v>37.5</v>
      </c>
      <c r="P31" s="37">
        <v>-4</v>
      </c>
      <c r="Q31" s="38">
        <v>0</v>
      </c>
      <c r="R31" s="36">
        <v>57.266666666666666</v>
      </c>
      <c r="S31" s="37">
        <v>41.133333333333333</v>
      </c>
      <c r="T31" s="37">
        <v>-27</v>
      </c>
      <c r="U31" s="38">
        <v>0</v>
      </c>
      <c r="V31" s="42">
        <v>4004.2</v>
      </c>
    </row>
    <row r="32" spans="1:22" x14ac:dyDescent="0.2">
      <c r="A32" s="13">
        <v>36281</v>
      </c>
      <c r="B32" s="43">
        <v>14411.193548387097</v>
      </c>
      <c r="C32" s="44">
        <v>13591.987903225807</v>
      </c>
      <c r="D32" s="45">
        <v>10051.762096774193</v>
      </c>
      <c r="E32" s="46">
        <v>31.78</v>
      </c>
      <c r="F32" s="47">
        <v>28.96</v>
      </c>
      <c r="G32" s="48">
        <v>30.37</v>
      </c>
      <c r="H32" s="47"/>
      <c r="I32" s="47">
        <v>31.359943977591037</v>
      </c>
      <c r="J32" s="46">
        <v>2.4409677419354843</v>
      </c>
      <c r="K32" s="48">
        <v>2.1723243752946719</v>
      </c>
      <c r="L32" s="43">
        <v>12441.786705431477</v>
      </c>
      <c r="M32" s="45">
        <v>13980.416711882803</v>
      </c>
      <c r="N32" s="43">
        <v>72.129032258064512</v>
      </c>
      <c r="O32" s="44">
        <v>47.70967741935484</v>
      </c>
      <c r="P32" s="44">
        <v>-13</v>
      </c>
      <c r="Q32" s="45">
        <v>-10</v>
      </c>
      <c r="R32" s="43">
        <v>65.645161290322577</v>
      </c>
      <c r="S32" s="44">
        <v>50.70967741935484</v>
      </c>
      <c r="T32" s="44">
        <v>8</v>
      </c>
      <c r="U32" s="45">
        <v>1</v>
      </c>
      <c r="V32" s="49">
        <v>4280.625</v>
      </c>
    </row>
    <row r="33" spans="1:22" x14ac:dyDescent="0.2">
      <c r="A33" s="12">
        <v>36312</v>
      </c>
      <c r="B33" s="36">
        <v>17358.366666666665</v>
      </c>
      <c r="C33" s="37">
        <v>16152.620833333332</v>
      </c>
      <c r="D33" s="38">
        <v>11803.762500000001</v>
      </c>
      <c r="E33" s="39">
        <v>56.08</v>
      </c>
      <c r="F33" s="40">
        <v>41.83</v>
      </c>
      <c r="G33" s="41">
        <v>48.954999999999998</v>
      </c>
      <c r="H33" s="40"/>
      <c r="I33" s="40">
        <v>70.985855614973303</v>
      </c>
      <c r="J33" s="39">
        <v>2.5035000000000003</v>
      </c>
      <c r="K33" s="41">
        <v>2.2961224693897964</v>
      </c>
      <c r="L33" s="36">
        <v>19554.623527062107</v>
      </c>
      <c r="M33" s="38">
        <v>21320.726856965073</v>
      </c>
      <c r="N33" s="36">
        <v>81.433333333333337</v>
      </c>
      <c r="O33" s="37">
        <v>57.966666666666669</v>
      </c>
      <c r="P33" s="37">
        <v>5</v>
      </c>
      <c r="Q33" s="38">
        <v>45</v>
      </c>
      <c r="R33" s="36">
        <v>79.86666666666666</v>
      </c>
      <c r="S33" s="37">
        <v>62.033333333333331</v>
      </c>
      <c r="T33" s="37">
        <v>0</v>
      </c>
      <c r="U33" s="38">
        <v>102</v>
      </c>
      <c r="V33" s="42">
        <v>2332.8666666666668</v>
      </c>
    </row>
    <row r="34" spans="1:22" x14ac:dyDescent="0.2">
      <c r="A34" s="13">
        <v>36342</v>
      </c>
      <c r="B34" s="43">
        <v>18941.967741935485</v>
      </c>
      <c r="C34" s="44">
        <v>17507.907258064515</v>
      </c>
      <c r="D34" s="45">
        <v>13081.866935483871</v>
      </c>
      <c r="E34" s="46">
        <v>76.64</v>
      </c>
      <c r="F34" s="47">
        <v>57.33</v>
      </c>
      <c r="G34" s="48">
        <v>66.984999999999999</v>
      </c>
      <c r="H34" s="47"/>
      <c r="I34" s="47">
        <v>54.296818181818132</v>
      </c>
      <c r="J34" s="46">
        <v>2.5619354838709678</v>
      </c>
      <c r="K34" s="48">
        <v>2.575155474731146</v>
      </c>
      <c r="L34" s="43">
        <v>26146.247796524804</v>
      </c>
      <c r="M34" s="45">
        <v>26012.021665213604</v>
      </c>
      <c r="N34" s="43">
        <v>88.58064516129032</v>
      </c>
      <c r="O34" s="44">
        <v>64.677419354838705</v>
      </c>
      <c r="P34" s="44">
        <v>0</v>
      </c>
      <c r="Q34" s="45">
        <v>101</v>
      </c>
      <c r="R34" s="43">
        <v>84.193548387096769</v>
      </c>
      <c r="S34" s="44">
        <v>67.161290322580641</v>
      </c>
      <c r="T34" s="44">
        <v>2</v>
      </c>
      <c r="U34" s="45">
        <v>80</v>
      </c>
      <c r="V34" s="49">
        <v>597.4666666666667</v>
      </c>
    </row>
    <row r="35" spans="1:22" x14ac:dyDescent="0.2">
      <c r="A35" s="12">
        <v>36373</v>
      </c>
      <c r="B35" s="36">
        <v>17690.967741935485</v>
      </c>
      <c r="C35" s="37">
        <v>16450.008064516129</v>
      </c>
      <c r="D35" s="38">
        <v>12312.629032258064</v>
      </c>
      <c r="E35" s="39">
        <v>35.74</v>
      </c>
      <c r="F35" s="40">
        <v>33.17</v>
      </c>
      <c r="G35" s="41">
        <v>34.454999999999998</v>
      </c>
      <c r="H35" s="40"/>
      <c r="I35" s="40">
        <v>32.68569518716577</v>
      </c>
      <c r="J35" s="39">
        <v>2.9862903225806443</v>
      </c>
      <c r="K35" s="41">
        <v>2.9261854756904269</v>
      </c>
      <c r="L35" s="36">
        <v>11537.726167971916</v>
      </c>
      <c r="M35" s="38">
        <v>11774.714995422641</v>
      </c>
      <c r="N35" s="36">
        <v>82.161290322580641</v>
      </c>
      <c r="O35" s="37">
        <v>60.258064516129032</v>
      </c>
      <c r="P35" s="37">
        <v>6</v>
      </c>
      <c r="Q35" s="38">
        <v>0</v>
      </c>
      <c r="R35" s="36">
        <v>78.935483870967744</v>
      </c>
      <c r="S35" s="37">
        <v>63.677419354838712</v>
      </c>
      <c r="T35" s="37">
        <v>4</v>
      </c>
      <c r="U35" s="38">
        <v>-7</v>
      </c>
      <c r="V35" s="42">
        <v>122.5</v>
      </c>
    </row>
    <row r="36" spans="1:22" x14ac:dyDescent="0.2">
      <c r="A36" s="13">
        <v>36404</v>
      </c>
      <c r="B36" s="43">
        <v>16574.866666666665</v>
      </c>
      <c r="C36" s="44">
        <v>15494.637500000001</v>
      </c>
      <c r="D36" s="45">
        <v>11367.45</v>
      </c>
      <c r="E36" s="46">
        <v>31.89</v>
      </c>
      <c r="F36" s="47">
        <v>30.4</v>
      </c>
      <c r="G36" s="48">
        <v>31.145</v>
      </c>
      <c r="H36" s="47"/>
      <c r="I36" s="47">
        <v>33.377032085561481</v>
      </c>
      <c r="J36" s="46">
        <v>2.7813333333333339</v>
      </c>
      <c r="K36" s="48">
        <v>3.0614115833352042</v>
      </c>
      <c r="L36" s="43">
        <v>11197.866730584848</v>
      </c>
      <c r="M36" s="45">
        <v>10173.411562671883</v>
      </c>
      <c r="N36" s="43">
        <v>76.099999999999994</v>
      </c>
      <c r="O36" s="44">
        <v>55.833333333333336</v>
      </c>
      <c r="P36" s="44">
        <v>-24</v>
      </c>
      <c r="Q36" s="45">
        <v>56</v>
      </c>
      <c r="R36" s="43">
        <v>74.233333333333334</v>
      </c>
      <c r="S36" s="44">
        <v>59.866666666666667</v>
      </c>
      <c r="T36" s="44">
        <v>-25</v>
      </c>
      <c r="U36" s="45">
        <v>44</v>
      </c>
      <c r="V36" s="49">
        <v>1083.1333333333334</v>
      </c>
    </row>
    <row r="37" spans="1:22" x14ac:dyDescent="0.2">
      <c r="A37" s="12">
        <v>36434</v>
      </c>
      <c r="B37" s="36">
        <v>15339.064516129032</v>
      </c>
      <c r="C37" s="37">
        <v>14197.796370967742</v>
      </c>
      <c r="D37" s="38">
        <v>10647.975806451614</v>
      </c>
      <c r="E37" s="39">
        <v>29.07</v>
      </c>
      <c r="F37" s="40">
        <v>27.99</v>
      </c>
      <c r="G37" s="41">
        <v>28.53</v>
      </c>
      <c r="H37" s="40"/>
      <c r="I37" s="40">
        <v>29.631092436974814</v>
      </c>
      <c r="J37" s="39">
        <v>2.9019354838709677</v>
      </c>
      <c r="K37" s="41">
        <v>3.0554245900780548</v>
      </c>
      <c r="L37" s="36">
        <v>9831.3694975544695</v>
      </c>
      <c r="M37" s="38">
        <v>9337.4911273039033</v>
      </c>
      <c r="N37" s="36">
        <v>62.741935483870968</v>
      </c>
      <c r="O37" s="37">
        <v>39.451612903225808</v>
      </c>
      <c r="P37" s="37">
        <v>43</v>
      </c>
      <c r="Q37" s="38">
        <v>0</v>
      </c>
      <c r="R37" s="36">
        <v>61.41935483870968</v>
      </c>
      <c r="S37" s="37">
        <v>44.58064516129032</v>
      </c>
      <c r="T37" s="37">
        <v>60</v>
      </c>
      <c r="U37" s="38">
        <v>-5</v>
      </c>
      <c r="V37" s="42">
        <v>2536.7333333333331</v>
      </c>
    </row>
    <row r="38" spans="1:22" x14ac:dyDescent="0.2">
      <c r="A38" s="13">
        <v>36465</v>
      </c>
      <c r="B38" s="43">
        <v>16417.933333333334</v>
      </c>
      <c r="C38" s="44">
        <v>14673.708333333334</v>
      </c>
      <c r="D38" s="45">
        <v>11064.270833333334</v>
      </c>
      <c r="E38" s="46">
        <v>30.82</v>
      </c>
      <c r="F38" s="47">
        <v>29.13</v>
      </c>
      <c r="G38" s="48">
        <v>29.975000000000001</v>
      </c>
      <c r="H38" s="47"/>
      <c r="I38" s="47">
        <v>29.529893048128343</v>
      </c>
      <c r="J38" s="46">
        <v>2.5223333333333335</v>
      </c>
      <c r="K38" s="48">
        <v>3.0679317931793175</v>
      </c>
      <c r="L38" s="43">
        <v>11883.837716400158</v>
      </c>
      <c r="M38" s="45">
        <v>9770.4258180188281</v>
      </c>
      <c r="N38" s="43">
        <v>55.866666666666667</v>
      </c>
      <c r="O38" s="44">
        <v>36.6</v>
      </c>
      <c r="P38" s="44">
        <v>-122</v>
      </c>
      <c r="Q38" s="45">
        <v>0</v>
      </c>
      <c r="R38" s="43">
        <v>55.56666666666667</v>
      </c>
      <c r="S38" s="44">
        <v>40.43333333333333</v>
      </c>
      <c r="T38" s="44">
        <v>-76</v>
      </c>
      <c r="U38" s="45">
        <v>0</v>
      </c>
      <c r="V38" s="49">
        <v>2400</v>
      </c>
    </row>
    <row r="39" spans="1:22" x14ac:dyDescent="0.2">
      <c r="A39" s="12">
        <v>36495</v>
      </c>
      <c r="B39" s="36">
        <v>17691.322580645163</v>
      </c>
      <c r="C39" s="37">
        <v>15809.304435483871</v>
      </c>
      <c r="D39" s="38">
        <v>12215.012096774193</v>
      </c>
      <c r="E39" s="39">
        <v>29.09</v>
      </c>
      <c r="F39" s="40">
        <v>28.1</v>
      </c>
      <c r="G39" s="41">
        <v>28.594999999999999</v>
      </c>
      <c r="H39" s="40"/>
      <c r="I39" s="40">
        <v>26.174015345268565</v>
      </c>
      <c r="J39" s="39">
        <v>2.7470967741935493</v>
      </c>
      <c r="K39" s="41">
        <v>3.0187542563780188</v>
      </c>
      <c r="L39" s="36">
        <v>10409.170972287455</v>
      </c>
      <c r="M39" s="38">
        <v>9472.4504121475056</v>
      </c>
      <c r="N39" s="36">
        <v>42.903225806451616</v>
      </c>
      <c r="O39" s="37">
        <v>26.225806451612904</v>
      </c>
      <c r="P39" s="37">
        <v>-148</v>
      </c>
      <c r="Q39" s="38">
        <v>0</v>
      </c>
      <c r="R39" s="36">
        <v>43.935483870967744</v>
      </c>
      <c r="S39" s="37">
        <v>30.70967741935484</v>
      </c>
      <c r="T39" s="37">
        <v>-108</v>
      </c>
      <c r="U39" s="38">
        <v>0</v>
      </c>
      <c r="V39" s="42">
        <v>351.75</v>
      </c>
    </row>
    <row r="40" spans="1:22" x14ac:dyDescent="0.2">
      <c r="A40" s="15">
        <v>36526</v>
      </c>
      <c r="B40" s="57">
        <v>18368.870967741936</v>
      </c>
      <c r="C40" s="58">
        <v>16763.383064516129</v>
      </c>
      <c r="D40" s="59">
        <v>13250.495967741936</v>
      </c>
      <c r="E40" s="60">
        <v>46.78</v>
      </c>
      <c r="F40" s="61">
        <v>41.06</v>
      </c>
      <c r="G40" s="62">
        <v>43.92</v>
      </c>
      <c r="H40" s="61"/>
      <c r="I40" s="61">
        <v>43.171456582633027</v>
      </c>
      <c r="J40" s="60">
        <v>3.3906451612903235</v>
      </c>
      <c r="K40" s="62">
        <v>3.4204736263099988</v>
      </c>
      <c r="L40" s="57">
        <v>12953.287032632477</v>
      </c>
      <c r="M40" s="59">
        <v>12840.327041895898</v>
      </c>
      <c r="N40" s="57">
        <v>33.322580645161288</v>
      </c>
      <c r="O40" s="58">
        <v>15.03225806451613</v>
      </c>
      <c r="P40" s="58">
        <v>20</v>
      </c>
      <c r="Q40" s="59">
        <v>0</v>
      </c>
      <c r="R40" s="57">
        <v>35.677419354838712</v>
      </c>
      <c r="S40" s="58">
        <v>18.70967741935484</v>
      </c>
      <c r="T40" s="58">
        <v>54</v>
      </c>
      <c r="U40" s="59">
        <v>0</v>
      </c>
      <c r="V40" s="63">
        <v>373.875</v>
      </c>
    </row>
    <row r="41" spans="1:22" x14ac:dyDescent="0.2">
      <c r="A41" s="16">
        <v>36557</v>
      </c>
      <c r="B41" s="64">
        <v>17481.586206896551</v>
      </c>
      <c r="C41" s="65">
        <v>16041.581896551725</v>
      </c>
      <c r="D41" s="66">
        <v>12657.025862068966</v>
      </c>
      <c r="E41" s="67">
        <v>40.9</v>
      </c>
      <c r="F41" s="68">
        <v>38.85</v>
      </c>
      <c r="G41" s="69">
        <v>39.875</v>
      </c>
      <c r="H41" s="68"/>
      <c r="I41" s="68">
        <v>38.017142857142858</v>
      </c>
      <c r="J41" s="67">
        <v>3.1631034482758613</v>
      </c>
      <c r="K41" s="69">
        <v>3.5993242181360992</v>
      </c>
      <c r="L41" s="64">
        <v>12606.290199498531</v>
      </c>
      <c r="M41" s="66">
        <v>11078.468507804824</v>
      </c>
      <c r="N41" s="64">
        <v>39.241379310344826</v>
      </c>
      <c r="O41" s="65">
        <v>22.827586206896552</v>
      </c>
      <c r="P41" s="65">
        <v>-58</v>
      </c>
      <c r="Q41" s="66">
        <v>0</v>
      </c>
      <c r="R41" s="64">
        <v>41.413793103448278</v>
      </c>
      <c r="S41" s="65">
        <v>26.896551724137932</v>
      </c>
      <c r="T41" s="65">
        <v>-70</v>
      </c>
      <c r="U41" s="66">
        <v>0</v>
      </c>
      <c r="V41" s="70">
        <v>764.35714285714289</v>
      </c>
    </row>
    <row r="42" spans="1:22" x14ac:dyDescent="0.2">
      <c r="A42" s="17">
        <v>36586</v>
      </c>
      <c r="B42" s="71">
        <v>16142.322580645161</v>
      </c>
      <c r="C42" s="72">
        <v>14877.552419354839</v>
      </c>
      <c r="D42" s="73">
        <v>11513.786290322581</v>
      </c>
      <c r="E42" s="74">
        <v>31.02</v>
      </c>
      <c r="F42" s="75">
        <v>29.78</v>
      </c>
      <c r="G42" s="76">
        <v>30.4</v>
      </c>
      <c r="H42" s="75"/>
      <c r="I42" s="75">
        <v>28.038235294117626</v>
      </c>
      <c r="J42" s="74">
        <v>2.9827419354838711</v>
      </c>
      <c r="K42" s="76">
        <v>3.309896207012005</v>
      </c>
      <c r="L42" s="71">
        <v>10191.964527118369</v>
      </c>
      <c r="M42" s="73">
        <v>9184.5780346820811</v>
      </c>
      <c r="N42" s="71">
        <v>54.387096774193552</v>
      </c>
      <c r="O42" s="72">
        <v>32.774193548387096</v>
      </c>
      <c r="P42" s="72">
        <v>-183</v>
      </c>
      <c r="Q42" s="73">
        <v>0</v>
      </c>
      <c r="R42" s="71">
        <v>51.064516129032256</v>
      </c>
      <c r="S42" s="72">
        <v>35.548387096774192</v>
      </c>
      <c r="T42" s="72">
        <v>-138</v>
      </c>
      <c r="U42" s="73">
        <v>0</v>
      </c>
      <c r="V42" s="77">
        <v>2409.25</v>
      </c>
    </row>
    <row r="43" spans="1:22" x14ac:dyDescent="0.2">
      <c r="A43" s="16">
        <v>36617</v>
      </c>
      <c r="B43" s="64">
        <v>15068.381666666673</v>
      </c>
      <c r="C43" s="65">
        <v>14171.553333333328</v>
      </c>
      <c r="D43" s="66">
        <v>11615.680895833335</v>
      </c>
      <c r="E43" s="67">
        <v>35.14</v>
      </c>
      <c r="F43" s="68">
        <v>33.29</v>
      </c>
      <c r="G43" s="69">
        <v>34.215000000000003</v>
      </c>
      <c r="H43" s="68"/>
      <c r="I43" s="68">
        <v>32.561735294117639</v>
      </c>
      <c r="J43" s="67">
        <v>3.321166666666667</v>
      </c>
      <c r="K43" s="69">
        <v>3.2972282190625077</v>
      </c>
      <c r="L43" s="64">
        <v>10302.102674762886</v>
      </c>
      <c r="M43" s="66">
        <v>10376.897723424272</v>
      </c>
      <c r="N43" s="64">
        <v>57.2</v>
      </c>
      <c r="O43" s="65">
        <v>38.299999999999997</v>
      </c>
      <c r="P43" s="65">
        <v>34</v>
      </c>
      <c r="Q43" s="66">
        <v>0</v>
      </c>
      <c r="R43" s="64">
        <v>54.4</v>
      </c>
      <c r="S43" s="65">
        <v>40.233333333333334</v>
      </c>
      <c r="T43" s="65">
        <v>31</v>
      </c>
      <c r="U43" s="66">
        <v>0</v>
      </c>
      <c r="V43" s="70">
        <v>3414</v>
      </c>
    </row>
    <row r="44" spans="1:22" x14ac:dyDescent="0.2">
      <c r="A44" s="17">
        <v>36647</v>
      </c>
      <c r="B44" s="71">
        <v>15185.68290322581</v>
      </c>
      <c r="C44" s="72">
        <v>14392.85951612903</v>
      </c>
      <c r="D44" s="73">
        <v>11462.637419354838</v>
      </c>
      <c r="E44" s="74">
        <v>63.94</v>
      </c>
      <c r="F44" s="75">
        <v>53.52</v>
      </c>
      <c r="G44" s="76">
        <v>58.73</v>
      </c>
      <c r="H44" s="75"/>
      <c r="I44" s="75">
        <v>114.63317135549872</v>
      </c>
      <c r="J44" s="74">
        <v>3.7970967741935491</v>
      </c>
      <c r="K44" s="76">
        <v>3.8639578243538635</v>
      </c>
      <c r="L44" s="71">
        <v>15467.080112140004</v>
      </c>
      <c r="M44" s="73">
        <v>15199.441264559071</v>
      </c>
      <c r="N44" s="71">
        <v>70.677419354838705</v>
      </c>
      <c r="O44" s="72">
        <v>48.354838709677416</v>
      </c>
      <c r="P44" s="72">
        <v>27</v>
      </c>
      <c r="Q44" s="73">
        <v>19</v>
      </c>
      <c r="R44" s="71">
        <v>65.903225806451616</v>
      </c>
      <c r="S44" s="72">
        <v>48.516129032258064</v>
      </c>
      <c r="T44" s="72">
        <v>41</v>
      </c>
      <c r="U44" s="73">
        <v>5</v>
      </c>
      <c r="V44" s="77">
        <v>3122.5333333333333</v>
      </c>
    </row>
    <row r="45" spans="1:22" x14ac:dyDescent="0.2">
      <c r="A45" s="16">
        <v>36678</v>
      </c>
      <c r="B45" s="64">
        <v>17218.724666666665</v>
      </c>
      <c r="C45" s="65">
        <v>16115.404666666667</v>
      </c>
      <c r="D45" s="66">
        <v>12589.924333333332</v>
      </c>
      <c r="E45" s="67">
        <v>88.14</v>
      </c>
      <c r="F45" s="68">
        <v>62.25</v>
      </c>
      <c r="G45" s="69">
        <v>75.194999999999993</v>
      </c>
      <c r="H45" s="68"/>
      <c r="I45" s="68">
        <v>46.908983957219256</v>
      </c>
      <c r="J45" s="67">
        <v>4.5371666666666668</v>
      </c>
      <c r="K45" s="69">
        <v>4.2598902747417595</v>
      </c>
      <c r="L45" s="64">
        <v>16573.118319068431</v>
      </c>
      <c r="M45" s="66">
        <v>17651.863111558294</v>
      </c>
      <c r="N45" s="64">
        <v>78.400000000000006</v>
      </c>
      <c r="O45" s="65">
        <v>57.033333333333331</v>
      </c>
      <c r="P45" s="65">
        <v>51</v>
      </c>
      <c r="Q45" s="66">
        <v>29</v>
      </c>
      <c r="R45" s="64">
        <v>75.433333333333337</v>
      </c>
      <c r="S45" s="65">
        <v>59.233333333333334</v>
      </c>
      <c r="T45" s="65">
        <v>49</v>
      </c>
      <c r="U45" s="66">
        <v>38</v>
      </c>
      <c r="V45" s="70">
        <v>264.46666666666664</v>
      </c>
    </row>
    <row r="46" spans="1:22" x14ac:dyDescent="0.2">
      <c r="A46" s="17">
        <v>36708</v>
      </c>
      <c r="B46" s="71">
        <v>17139.407419354837</v>
      </c>
      <c r="C46" s="72">
        <v>15959.14989919355</v>
      </c>
      <c r="D46" s="73">
        <v>12846.945403225805</v>
      </c>
      <c r="E46" s="74">
        <v>53.27</v>
      </c>
      <c r="F46" s="75">
        <v>50.2</v>
      </c>
      <c r="G46" s="76">
        <v>51.734999999999999</v>
      </c>
      <c r="H46" s="75"/>
      <c r="I46" s="75">
        <v>43.956526610644254</v>
      </c>
      <c r="J46" s="74">
        <v>4.2570967741935481</v>
      </c>
      <c r="K46" s="76">
        <v>3.8402524462972609</v>
      </c>
      <c r="L46" s="71">
        <v>12152.64832916572</v>
      </c>
      <c r="M46" s="73">
        <v>13471.770599321524</v>
      </c>
      <c r="N46" s="71">
        <v>79.677419354838705</v>
      </c>
      <c r="O46" s="72">
        <v>59.41935483870968</v>
      </c>
      <c r="P46" s="72">
        <v>4</v>
      </c>
      <c r="Q46" s="73">
        <v>-118</v>
      </c>
      <c r="R46" s="71">
        <v>77.064516129032256</v>
      </c>
      <c r="S46" s="72">
        <v>62.838709677419352</v>
      </c>
      <c r="T46" s="72">
        <v>9</v>
      </c>
      <c r="U46" s="73">
        <v>-97</v>
      </c>
      <c r="V46" s="77">
        <v>24</v>
      </c>
    </row>
    <row r="47" spans="1:22" x14ac:dyDescent="0.2">
      <c r="A47" s="16">
        <v>36739</v>
      </c>
      <c r="B47" s="64">
        <v>17952.261935483872</v>
      </c>
      <c r="C47" s="65">
        <v>16746.991088709674</v>
      </c>
      <c r="D47" s="66">
        <v>13343.84241935484</v>
      </c>
      <c r="E47" s="67">
        <v>56.77</v>
      </c>
      <c r="F47" s="68">
        <v>51.6</v>
      </c>
      <c r="G47" s="69">
        <v>54.185000000000002</v>
      </c>
      <c r="H47" s="68"/>
      <c r="I47" s="68">
        <v>49.177058823529478</v>
      </c>
      <c r="J47" s="67">
        <v>4.6056451612903224</v>
      </c>
      <c r="K47" s="69">
        <v>3.8500433894321104</v>
      </c>
      <c r="L47" s="64">
        <v>11764.909823148311</v>
      </c>
      <c r="M47" s="66">
        <v>14073.867361788982</v>
      </c>
      <c r="N47" s="64">
        <v>79.58064516129032</v>
      </c>
      <c r="O47" s="65">
        <v>59.548387096774192</v>
      </c>
      <c r="P47" s="65">
        <v>14</v>
      </c>
      <c r="Q47" s="66">
        <v>-44</v>
      </c>
      <c r="R47" s="64">
        <v>77.096774193548384</v>
      </c>
      <c r="S47" s="65">
        <v>62.096774193548384</v>
      </c>
      <c r="T47" s="65">
        <v>14</v>
      </c>
      <c r="U47" s="66">
        <v>-51</v>
      </c>
      <c r="V47" s="70">
        <v>8.1999999999999993</v>
      </c>
    </row>
    <row r="48" spans="1:22" x14ac:dyDescent="0.2">
      <c r="A48" s="17">
        <v>36770</v>
      </c>
      <c r="B48" s="71">
        <v>16603.954333333339</v>
      </c>
      <c r="C48" s="72">
        <v>15565.894874999998</v>
      </c>
      <c r="D48" s="73">
        <v>12460.287958333332</v>
      </c>
      <c r="E48" s="74">
        <v>53.8</v>
      </c>
      <c r="F48" s="75">
        <v>50.29</v>
      </c>
      <c r="G48" s="76">
        <v>52.045000000000002</v>
      </c>
      <c r="H48" s="75"/>
      <c r="I48" s="75">
        <v>48.445462184873954</v>
      </c>
      <c r="J48" s="74">
        <v>5.3439999999999994</v>
      </c>
      <c r="K48" s="76">
        <v>4.6238016658808716</v>
      </c>
      <c r="L48" s="71">
        <v>9738.9595808383237</v>
      </c>
      <c r="M48" s="73">
        <v>11255.889365679574</v>
      </c>
      <c r="N48" s="71">
        <v>73.066666666666663</v>
      </c>
      <c r="O48" s="72">
        <v>51.133333333333333</v>
      </c>
      <c r="P48" s="72">
        <v>69</v>
      </c>
      <c r="Q48" s="73">
        <v>32</v>
      </c>
      <c r="R48" s="71">
        <v>71.63333333333334</v>
      </c>
      <c r="S48" s="72">
        <v>55.366666666666667</v>
      </c>
      <c r="T48" s="72">
        <v>46</v>
      </c>
      <c r="U48" s="73">
        <v>5</v>
      </c>
      <c r="V48" s="77">
        <v>110.2</v>
      </c>
    </row>
    <row r="49" spans="1:22" x14ac:dyDescent="0.2">
      <c r="A49" s="16">
        <v>36800</v>
      </c>
      <c r="B49" s="64">
        <v>16069.364516129031</v>
      </c>
      <c r="C49" s="65">
        <v>14825.528024193547</v>
      </c>
      <c r="D49" s="66">
        <v>11935.918427419352</v>
      </c>
      <c r="E49" s="67">
        <v>61.69</v>
      </c>
      <c r="F49" s="68">
        <v>59.05</v>
      </c>
      <c r="G49" s="69">
        <v>60.37</v>
      </c>
      <c r="H49" s="68"/>
      <c r="I49" s="68">
        <v>55.796042780748678</v>
      </c>
      <c r="J49" s="67">
        <v>5.3662903225806442</v>
      </c>
      <c r="K49" s="69">
        <v>4.6297486891546304</v>
      </c>
      <c r="L49" s="64">
        <v>11249.857233025759</v>
      </c>
      <c r="M49" s="66">
        <v>13039.584662860667</v>
      </c>
      <c r="N49" s="64">
        <v>62.774193548387096</v>
      </c>
      <c r="O49" s="65">
        <v>40.806451612903224</v>
      </c>
      <c r="P49" s="65">
        <v>25</v>
      </c>
      <c r="Q49" s="66">
        <v>1</v>
      </c>
      <c r="R49" s="64">
        <v>62.689655172413794</v>
      </c>
      <c r="S49" s="65">
        <v>46.620689655172413</v>
      </c>
      <c r="T49" s="65">
        <v>121</v>
      </c>
      <c r="U49" s="66">
        <v>0</v>
      </c>
      <c r="V49" s="70">
        <v>2190.375</v>
      </c>
    </row>
    <row r="50" spans="1:22" x14ac:dyDescent="0.2">
      <c r="A50" s="17">
        <v>36831</v>
      </c>
      <c r="B50" s="71">
        <v>17072.832333333336</v>
      </c>
      <c r="C50" s="72">
        <v>15358.412250000001</v>
      </c>
      <c r="D50" s="73">
        <v>12448.479874999999</v>
      </c>
      <c r="E50" s="74">
        <v>59.23</v>
      </c>
      <c r="F50" s="75">
        <v>57.09</v>
      </c>
      <c r="G50" s="76">
        <v>58.16</v>
      </c>
      <c r="H50" s="75"/>
      <c r="I50" s="75">
        <v>52.462700534759406</v>
      </c>
      <c r="J50" s="74">
        <v>5.8370000000000006</v>
      </c>
      <c r="K50" s="76">
        <v>4.4778406412069778</v>
      </c>
      <c r="L50" s="71">
        <v>9964.0226143566888</v>
      </c>
      <c r="M50" s="73">
        <v>12988.403264016846</v>
      </c>
      <c r="N50" s="71">
        <v>48.9</v>
      </c>
      <c r="O50" s="72">
        <v>32.833333333333336</v>
      </c>
      <c r="P50" s="72">
        <v>39</v>
      </c>
      <c r="Q50" s="73">
        <v>0</v>
      </c>
      <c r="R50" s="71">
        <v>49.166666666666664</v>
      </c>
      <c r="S50" s="72">
        <v>38.4</v>
      </c>
      <c r="T50" s="72">
        <v>54</v>
      </c>
      <c r="U50" s="73">
        <v>0</v>
      </c>
      <c r="V50" s="77">
        <v>2125.9333333333334</v>
      </c>
    </row>
    <row r="51" spans="1:22" x14ac:dyDescent="0.2">
      <c r="A51" s="18">
        <v>36861</v>
      </c>
      <c r="B51" s="78">
        <v>18825.448709677421</v>
      </c>
      <c r="C51" s="79">
        <v>16900.845403225805</v>
      </c>
      <c r="D51" s="80">
        <v>14037.034153225808</v>
      </c>
      <c r="E51" s="81">
        <v>87.56</v>
      </c>
      <c r="F51" s="82">
        <v>79.09</v>
      </c>
      <c r="G51" s="83">
        <v>83.325000000000003</v>
      </c>
      <c r="H51" s="82"/>
      <c r="I51" s="82">
        <v>70.353221288515485</v>
      </c>
      <c r="J51" s="81">
        <v>9.7716129032258063</v>
      </c>
      <c r="K51" s="83">
        <v>4.0161873330190163</v>
      </c>
      <c r="L51" s="78">
        <v>8527.2514195167041</v>
      </c>
      <c r="M51" s="80">
        <v>20747.289180199568</v>
      </c>
      <c r="N51" s="78">
        <v>34.935483870967744</v>
      </c>
      <c r="O51" s="79">
        <v>16.93548387096774</v>
      </c>
      <c r="P51" s="79">
        <v>118</v>
      </c>
      <c r="Q51" s="80">
        <v>0</v>
      </c>
      <c r="R51" s="78">
        <v>36.29032258064516</v>
      </c>
      <c r="S51" s="79">
        <v>22.516129032258064</v>
      </c>
      <c r="T51" s="79">
        <v>137</v>
      </c>
      <c r="U51" s="80">
        <v>0</v>
      </c>
      <c r="V51" s="84">
        <v>1272.5333333333333</v>
      </c>
    </row>
    <row r="52" spans="1:22" x14ac:dyDescent="0.2">
      <c r="A52" s="13">
        <v>36892</v>
      </c>
      <c r="B52" s="43">
        <v>18503.182903225803</v>
      </c>
      <c r="C52" s="44">
        <v>16869.971824596778</v>
      </c>
      <c r="D52" s="45">
        <v>13937.079314516128</v>
      </c>
      <c r="E52" s="46">
        <v>74.3</v>
      </c>
      <c r="F52" s="47">
        <v>70.680000000000007</v>
      </c>
      <c r="G52" s="48">
        <v>72.489999999999995</v>
      </c>
      <c r="H52" s="47"/>
      <c r="I52" s="47">
        <v>69.27705882352943</v>
      </c>
      <c r="J52" s="46">
        <v>9.1733870967741939</v>
      </c>
      <c r="K52" s="48">
        <v>3.9742409615111169</v>
      </c>
      <c r="L52" s="43">
        <v>7902.206593406594</v>
      </c>
      <c r="M52" s="45">
        <v>18239.960964127677</v>
      </c>
      <c r="N52" s="43">
        <v>34.741935483870968</v>
      </c>
      <c r="O52" s="44">
        <v>16.129032258064516</v>
      </c>
      <c r="P52" s="44">
        <v>-16</v>
      </c>
      <c r="Q52" s="45">
        <v>0</v>
      </c>
      <c r="R52" s="43">
        <v>36.161290322580648</v>
      </c>
      <c r="S52" s="44">
        <v>23.741935483870968</v>
      </c>
      <c r="T52" s="44">
        <v>-34</v>
      </c>
      <c r="U52" s="45">
        <v>0</v>
      </c>
      <c r="V52" s="49">
        <v>1292.1875</v>
      </c>
    </row>
    <row r="53" spans="1:22" x14ac:dyDescent="0.2">
      <c r="A53" s="12">
        <v>36923</v>
      </c>
      <c r="B53" s="36">
        <v>17890.445</v>
      </c>
      <c r="C53" s="37">
        <v>16324.637589285716</v>
      </c>
      <c r="D53" s="38">
        <v>13519.229464285716</v>
      </c>
      <c r="E53" s="39">
        <v>51.33</v>
      </c>
      <c r="F53" s="40">
        <v>49.92</v>
      </c>
      <c r="G53" s="41">
        <v>50.625</v>
      </c>
      <c r="H53" s="40"/>
      <c r="I53" s="40">
        <v>48.007970588235303</v>
      </c>
      <c r="J53" s="39">
        <v>6.1183928571428572</v>
      </c>
      <c r="K53" s="41">
        <v>3.6669644408049815</v>
      </c>
      <c r="L53" s="36">
        <v>8274.2316784869963</v>
      </c>
      <c r="M53" s="38">
        <v>13805.697005582817</v>
      </c>
      <c r="N53" s="36">
        <v>36.392857142857146</v>
      </c>
      <c r="O53" s="37">
        <v>20.25</v>
      </c>
      <c r="P53" s="37">
        <v>-19</v>
      </c>
      <c r="Q53" s="38">
        <v>0</v>
      </c>
      <c r="R53" s="36">
        <v>39.178571428571431</v>
      </c>
      <c r="S53" s="37">
        <v>24.25</v>
      </c>
      <c r="T53" s="37">
        <v>-33</v>
      </c>
      <c r="U53" s="38">
        <v>0</v>
      </c>
      <c r="V53" s="42">
        <v>1421.5714285714287</v>
      </c>
    </row>
    <row r="54" spans="1:22" x14ac:dyDescent="0.2">
      <c r="A54" s="13">
        <v>36951</v>
      </c>
      <c r="B54" s="43">
        <v>16994.175161290321</v>
      </c>
      <c r="C54" s="44">
        <v>15624.80120967742</v>
      </c>
      <c r="D54" s="45">
        <v>13042.177782258063</v>
      </c>
      <c r="E54" s="46">
        <v>53.61</v>
      </c>
      <c r="F54" s="47">
        <v>50.84</v>
      </c>
      <c r="G54" s="48">
        <v>52.225000000000001</v>
      </c>
      <c r="H54" s="47"/>
      <c r="I54" s="47">
        <v>56.305080213903693</v>
      </c>
      <c r="J54" s="46">
        <v>5.646166666666665</v>
      </c>
      <c r="K54" s="48">
        <v>3.6685811438286682</v>
      </c>
      <c r="L54" s="43">
        <v>9249.6383977329788</v>
      </c>
      <c r="M54" s="45">
        <v>14235.748904683091</v>
      </c>
      <c r="N54" s="43">
        <v>41.225806451612904</v>
      </c>
      <c r="O54" s="44">
        <v>27.29032258064516</v>
      </c>
      <c r="P54" s="44">
        <v>107</v>
      </c>
      <c r="Q54" s="45">
        <v>0</v>
      </c>
      <c r="R54" s="43">
        <v>41.096774193548384</v>
      </c>
      <c r="S54" s="44">
        <v>30.29032258064516</v>
      </c>
      <c r="T54" s="44">
        <v>97</v>
      </c>
      <c r="U54" s="45">
        <v>0</v>
      </c>
      <c r="V54" s="49">
        <v>2730.6</v>
      </c>
    </row>
    <row r="55" spans="1:22" x14ac:dyDescent="0.2">
      <c r="A55" s="12">
        <v>36982</v>
      </c>
      <c r="B55" s="36">
        <v>15164.880666666668</v>
      </c>
      <c r="C55" s="37">
        <v>14293.123520833333</v>
      </c>
      <c r="D55" s="38">
        <v>11735.938958333334</v>
      </c>
      <c r="E55" s="39">
        <v>51.43</v>
      </c>
      <c r="F55" s="40">
        <v>48.71</v>
      </c>
      <c r="G55" s="41">
        <v>50.07</v>
      </c>
      <c r="H55" s="40"/>
      <c r="I55" s="40">
        <v>44.385574229691855</v>
      </c>
      <c r="J55" s="39">
        <v>5.5843333333333334</v>
      </c>
      <c r="K55" s="41">
        <v>3.5816438786735807</v>
      </c>
      <c r="L55" s="36">
        <v>8966.1553154658868</v>
      </c>
      <c r="M55" s="38">
        <v>13979.614304519529</v>
      </c>
      <c r="N55" s="36">
        <v>61.533333333333331</v>
      </c>
      <c r="O55" s="37">
        <v>37.766666666666666</v>
      </c>
      <c r="P55" s="37">
        <v>-14</v>
      </c>
      <c r="Q55" s="38">
        <v>11</v>
      </c>
      <c r="R55" s="36">
        <v>56.7</v>
      </c>
      <c r="S55" s="37">
        <v>40.700000000000003</v>
      </c>
      <c r="T55" s="37">
        <v>-1</v>
      </c>
      <c r="U55" s="38">
        <v>9</v>
      </c>
      <c r="V55" s="42">
        <v>2845.0666666666666</v>
      </c>
    </row>
    <row r="56" spans="1:22" x14ac:dyDescent="0.2">
      <c r="A56" s="13">
        <v>37012</v>
      </c>
      <c r="B56" s="43">
        <v>15536.171935483871</v>
      </c>
      <c r="C56" s="44">
        <v>14699.703245967739</v>
      </c>
      <c r="D56" s="45">
        <v>11611.586612903227</v>
      </c>
      <c r="E56" s="46">
        <v>56.84</v>
      </c>
      <c r="F56" s="47">
        <v>52.18</v>
      </c>
      <c r="G56" s="48">
        <v>54.51</v>
      </c>
      <c r="H56" s="47"/>
      <c r="I56" s="47">
        <v>49.693427109974472</v>
      </c>
      <c r="J56" s="46">
        <v>4.5028333333333341</v>
      </c>
      <c r="K56" s="48">
        <v>3.6410783935536402</v>
      </c>
      <c r="L56" s="43">
        <v>12105.711218862198</v>
      </c>
      <c r="M56" s="45">
        <v>14970.839434961748</v>
      </c>
      <c r="N56" s="43">
        <v>71.548387096774192</v>
      </c>
      <c r="O56" s="44">
        <v>47.451612903225808</v>
      </c>
      <c r="P56" s="44">
        <v>22</v>
      </c>
      <c r="Q56" s="45">
        <v>13</v>
      </c>
      <c r="R56" s="43">
        <v>67.967741935483872</v>
      </c>
      <c r="S56" s="44">
        <v>51.12903225806452</v>
      </c>
      <c r="T56" s="44">
        <v>8</v>
      </c>
      <c r="U56" s="45">
        <v>45</v>
      </c>
      <c r="V56" s="49">
        <v>2072.5</v>
      </c>
    </row>
    <row r="57" spans="1:22" x14ac:dyDescent="0.2">
      <c r="A57" s="12">
        <v>37043</v>
      </c>
      <c r="B57" s="36">
        <v>18139.792999999998</v>
      </c>
      <c r="C57" s="37">
        <v>16880.010625000003</v>
      </c>
      <c r="D57" s="38">
        <v>13075.43241666667</v>
      </c>
      <c r="E57" s="39">
        <v>48.6</v>
      </c>
      <c r="F57" s="40">
        <v>44.14</v>
      </c>
      <c r="G57" s="41">
        <v>46.37</v>
      </c>
      <c r="H57" s="40"/>
      <c r="I57" s="40">
        <v>41.280364145658247</v>
      </c>
      <c r="J57" s="39">
        <v>4.0286666666666671</v>
      </c>
      <c r="K57" s="41">
        <v>3.2054736085853484</v>
      </c>
      <c r="L57" s="36">
        <v>11510.011583650505</v>
      </c>
      <c r="M57" s="38">
        <v>14465.881071616181</v>
      </c>
      <c r="N57" s="36">
        <v>80.599999999999994</v>
      </c>
      <c r="O57" s="37">
        <v>58.533333333333331</v>
      </c>
      <c r="P57" s="37">
        <v>9</v>
      </c>
      <c r="Q57" s="38">
        <v>45</v>
      </c>
      <c r="R57" s="36">
        <v>79.733333333333334</v>
      </c>
      <c r="S57" s="37">
        <v>62.43333333333333</v>
      </c>
      <c r="T57" s="37">
        <v>-11</v>
      </c>
      <c r="U57" s="38">
        <v>97</v>
      </c>
      <c r="V57" s="42">
        <v>209.53333333333333</v>
      </c>
    </row>
    <row r="58" spans="1:22" x14ac:dyDescent="0.2">
      <c r="A58" s="19">
        <v>37073</v>
      </c>
      <c r="B58" s="105">
        <v>17670.95193548387</v>
      </c>
      <c r="C58" s="106">
        <v>16500.27300403226</v>
      </c>
      <c r="D58" s="107">
        <v>15115.440456989245</v>
      </c>
      <c r="E58" s="108">
        <v>44.2</v>
      </c>
      <c r="F58" s="109">
        <v>40.729999999999997</v>
      </c>
      <c r="G58" s="110">
        <f>AVERAGE(E58:F58)</f>
        <v>42.465000000000003</v>
      </c>
      <c r="H58" s="109"/>
      <c r="I58" s="109">
        <v>74.53</v>
      </c>
      <c r="J58" s="108">
        <v>3.3</v>
      </c>
      <c r="K58" s="110">
        <v>3.02</v>
      </c>
      <c r="L58" s="105">
        <f>E58/J58*1000</f>
        <v>13393.939393939396</v>
      </c>
      <c r="M58" s="107">
        <f>F58/K58*1000</f>
        <v>13486.754966887416</v>
      </c>
      <c r="N58" s="105">
        <v>82</v>
      </c>
      <c r="O58" s="106">
        <v>57</v>
      </c>
      <c r="P58" s="106">
        <v>12</v>
      </c>
      <c r="Q58" s="107">
        <v>-104</v>
      </c>
      <c r="R58" s="105">
        <v>78</v>
      </c>
      <c r="S58" s="106">
        <v>62</v>
      </c>
      <c r="T58" s="106">
        <v>2</v>
      </c>
      <c r="U58" s="107">
        <v>-106</v>
      </c>
      <c r="V58" s="111">
        <v>102</v>
      </c>
    </row>
    <row r="59" spans="1:22" x14ac:dyDescent="0.2">
      <c r="A59" s="121" t="s">
        <v>37</v>
      </c>
      <c r="B59" s="114"/>
      <c r="C59" s="115"/>
      <c r="D59" s="116"/>
      <c r="E59" s="114"/>
      <c r="F59" s="115"/>
      <c r="G59" s="116"/>
      <c r="H59" s="118"/>
      <c r="I59" s="118"/>
      <c r="J59" s="117"/>
      <c r="K59" s="119"/>
      <c r="L59" s="114"/>
      <c r="M59" s="116"/>
      <c r="N59" s="114"/>
      <c r="O59" s="115"/>
      <c r="P59" s="115"/>
      <c r="Q59" s="116"/>
      <c r="R59" s="114"/>
      <c r="S59" s="115"/>
      <c r="T59" s="115"/>
      <c r="U59" s="116"/>
      <c r="V59" s="120"/>
    </row>
    <row r="60" spans="1:22" x14ac:dyDescent="0.2">
      <c r="A60" s="20"/>
    </row>
    <row r="61" spans="1:22" x14ac:dyDescent="0.2">
      <c r="A61" s="21" t="s">
        <v>14</v>
      </c>
      <c r="B61" s="57">
        <f>AVERAGE(B4:B15)</f>
        <v>15754.568407578086</v>
      </c>
      <c r="C61" s="58">
        <f t="shared" ref="C61:V61" si="0">AVERAGE(C4:C15)</f>
        <v>14523.084430203535</v>
      </c>
      <c r="D61" s="59">
        <f t="shared" si="0"/>
        <v>10912.513394457246</v>
      </c>
      <c r="E61" s="60">
        <f t="shared" si="0"/>
        <v>31.72</v>
      </c>
      <c r="F61" s="61">
        <f t="shared" si="0"/>
        <v>29.794999999999998</v>
      </c>
      <c r="G61" s="62">
        <f t="shared" si="0"/>
        <v>30.757499999999993</v>
      </c>
      <c r="H61" s="61"/>
      <c r="I61" s="61"/>
      <c r="J61" s="60">
        <f t="shared" si="0"/>
        <v>2.8396297580056622</v>
      </c>
      <c r="K61" s="62">
        <f t="shared" si="0"/>
        <v>2.650500128126057</v>
      </c>
      <c r="L61" s="57">
        <f t="shared" si="0"/>
        <v>11071.454760684828</v>
      </c>
      <c r="M61" s="59">
        <f t="shared" si="0"/>
        <v>11625.385979100231</v>
      </c>
      <c r="N61" s="57">
        <f t="shared" si="0"/>
        <v>59.582680491551457</v>
      </c>
      <c r="O61" s="58">
        <f t="shared" si="0"/>
        <v>39.801849718381973</v>
      </c>
      <c r="P61" s="58">
        <f>SUM(P4:P15)</f>
        <v>105</v>
      </c>
      <c r="Q61" s="59">
        <f>SUM(Q4:Q15)</f>
        <v>-31</v>
      </c>
      <c r="R61" s="57">
        <f t="shared" si="0"/>
        <v>58.397151817716342</v>
      </c>
      <c r="S61" s="58">
        <f t="shared" si="0"/>
        <v>43.44594854070661</v>
      </c>
      <c r="T61" s="58">
        <f>SUM(T4:T15)</f>
        <v>261</v>
      </c>
      <c r="U61" s="59">
        <f>SUM(U4:U15)</f>
        <v>71</v>
      </c>
      <c r="V61" s="59">
        <f t="shared" si="0"/>
        <v>2824.6934027777775</v>
      </c>
    </row>
    <row r="62" spans="1:22" x14ac:dyDescent="0.2">
      <c r="A62" s="22" t="s">
        <v>15</v>
      </c>
      <c r="B62" s="64">
        <f>AVERAGE(B16:B27)</f>
        <v>15985.282482078852</v>
      </c>
      <c r="C62" s="65">
        <f t="shared" ref="C62:V62" si="1">AVERAGE(C16:C27)</f>
        <v>14708.992556723633</v>
      </c>
      <c r="D62" s="66">
        <f t="shared" si="1"/>
        <v>10990.773325492832</v>
      </c>
      <c r="E62" s="67">
        <f t="shared" si="1"/>
        <v>27.263333333333335</v>
      </c>
      <c r="F62" s="68">
        <f t="shared" si="1"/>
        <v>24.569166666666671</v>
      </c>
      <c r="G62" s="69">
        <f t="shared" si="1"/>
        <v>25.916249999999994</v>
      </c>
      <c r="H62" s="68"/>
      <c r="I62" s="68"/>
      <c r="J62" s="67">
        <f t="shared" si="1"/>
        <v>2.3096361173398621</v>
      </c>
      <c r="K62" s="69">
        <f t="shared" si="1"/>
        <v>1.9272178594813767</v>
      </c>
      <c r="L62" s="64">
        <f t="shared" si="1"/>
        <v>11256.093633983519</v>
      </c>
      <c r="M62" s="66">
        <f t="shared" si="1"/>
        <v>13497.696891900903</v>
      </c>
      <c r="N62" s="64">
        <f t="shared" si="1"/>
        <v>62.362359190988222</v>
      </c>
      <c r="O62" s="65">
        <f t="shared" si="1"/>
        <v>42.876004864311312</v>
      </c>
      <c r="P62" s="65">
        <f>SUM(P16:P27)</f>
        <v>-838</v>
      </c>
      <c r="Q62" s="66">
        <f>SUM(Q16:Q27)</f>
        <v>115</v>
      </c>
      <c r="R62" s="64">
        <f t="shared" si="1"/>
        <v>60.237435995903745</v>
      </c>
      <c r="S62" s="65">
        <f t="shared" si="1"/>
        <v>45.804640296979009</v>
      </c>
      <c r="T62" s="65">
        <f>SUM(T16:T27)</f>
        <v>-594</v>
      </c>
      <c r="U62" s="66">
        <f>SUM(U16:U27)</f>
        <v>15</v>
      </c>
      <c r="V62" s="66">
        <f t="shared" si="1"/>
        <v>2400.6897321428573</v>
      </c>
    </row>
    <row r="63" spans="1:22" x14ac:dyDescent="0.2">
      <c r="A63" s="23" t="s">
        <v>16</v>
      </c>
      <c r="B63" s="71">
        <f>AVERAGE(B28:B39)</f>
        <v>16585.293087557602</v>
      </c>
      <c r="C63" s="72">
        <f t="shared" ref="C63:V63" si="2">AVERAGE(C28:C39)</f>
        <v>15285.692107894907</v>
      </c>
      <c r="D63" s="73">
        <f t="shared" si="2"/>
        <v>11548.102045730928</v>
      </c>
      <c r="E63" s="74">
        <f t="shared" si="2"/>
        <v>34.268333333333331</v>
      </c>
      <c r="F63" s="75">
        <f t="shared" si="2"/>
        <v>29.994166666666668</v>
      </c>
      <c r="G63" s="76">
        <f t="shared" si="2"/>
        <v>32.131250000000001</v>
      </c>
      <c r="H63" s="75"/>
      <c r="I63" s="75"/>
      <c r="J63" s="74">
        <f t="shared" si="2"/>
        <v>2.5071981511644328</v>
      </c>
      <c r="K63" s="76">
        <f t="shared" si="2"/>
        <v>2.4235534548138724</v>
      </c>
      <c r="L63" s="71">
        <f t="shared" si="2"/>
        <v>12752.005906621313</v>
      </c>
      <c r="M63" s="73">
        <f t="shared" si="2"/>
        <v>13547.276821076552</v>
      </c>
      <c r="N63" s="71">
        <f t="shared" si="2"/>
        <v>62.160483870967738</v>
      </c>
      <c r="O63" s="72">
        <f t="shared" si="2"/>
        <v>41.261059907834102</v>
      </c>
      <c r="P63" s="72">
        <f>SUM(P28:P39)</f>
        <v>-422</v>
      </c>
      <c r="Q63" s="73">
        <f>SUM(Q28:Q39)</f>
        <v>192</v>
      </c>
      <c r="R63" s="71">
        <f t="shared" si="2"/>
        <v>60.543791602662566</v>
      </c>
      <c r="S63" s="72">
        <f t="shared" si="2"/>
        <v>44.971876600102405</v>
      </c>
      <c r="T63" s="72">
        <f>SUM(T28:T39)</f>
        <v>-282</v>
      </c>
      <c r="U63" s="73">
        <f>SUM(U28:U39)</f>
        <v>215</v>
      </c>
      <c r="V63" s="73">
        <f t="shared" si="2"/>
        <v>1880.1591269841272</v>
      </c>
    </row>
    <row r="64" spans="1:22" x14ac:dyDescent="0.2">
      <c r="A64" s="22" t="s">
        <v>17</v>
      </c>
      <c r="B64" s="64">
        <f>AVERAGE(B40:B51)</f>
        <v>16927.403186596213</v>
      </c>
      <c r="C64" s="65">
        <f t="shared" ref="C64:V64" si="3">AVERAGE(C40:C51)</f>
        <v>15643.263036406192</v>
      </c>
      <c r="D64" s="66">
        <f t="shared" si="3"/>
        <v>12513.504917101178</v>
      </c>
      <c r="E64" s="67">
        <f t="shared" si="3"/>
        <v>56.52</v>
      </c>
      <c r="F64" s="68">
        <f t="shared" si="3"/>
        <v>50.505833333333335</v>
      </c>
      <c r="G64" s="69">
        <f t="shared" si="3"/>
        <v>53.512916666666676</v>
      </c>
      <c r="H64" s="68"/>
      <c r="I64" s="68"/>
      <c r="J64" s="67">
        <f t="shared" si="3"/>
        <v>4.6977971511556058</v>
      </c>
      <c r="K64" s="69">
        <f t="shared" si="3"/>
        <v>3.9323870445505924</v>
      </c>
      <c r="L64" s="64">
        <f t="shared" si="3"/>
        <v>11790.957655439352</v>
      </c>
      <c r="M64" s="66">
        <f t="shared" si="3"/>
        <v>13492.365009815965</v>
      </c>
      <c r="N64" s="64">
        <f t="shared" si="3"/>
        <v>59.346907057224065</v>
      </c>
      <c r="O64" s="65">
        <f t="shared" si="3"/>
        <v>39.583212829069332</v>
      </c>
      <c r="P64" s="65">
        <f>SUM(P40:P51)</f>
        <v>160</v>
      </c>
      <c r="Q64" s="66">
        <f>SUM(Q40:Q51)</f>
        <v>-81</v>
      </c>
      <c r="R64" s="64">
        <f t="shared" si="3"/>
        <v>58.152796316895312</v>
      </c>
      <c r="S64" s="65">
        <f t="shared" si="3"/>
        <v>43.081365097021376</v>
      </c>
      <c r="T64" s="65">
        <f>SUM(T40:T51)</f>
        <v>348</v>
      </c>
      <c r="U64" s="66">
        <f>SUM(U40:U51)</f>
        <v>-100</v>
      </c>
      <c r="V64" s="66">
        <f t="shared" si="3"/>
        <v>1339.9769841269842</v>
      </c>
    </row>
    <row r="65" spans="1:22" s="100" customFormat="1" x14ac:dyDescent="0.2">
      <c r="A65" s="24" t="s">
        <v>24</v>
      </c>
      <c r="B65" s="87">
        <f>AVERAGE(B52:B58)</f>
        <v>17128.51437173579</v>
      </c>
      <c r="C65" s="88">
        <f t="shared" ref="C65:V65" si="4">AVERAGE(C52:C58)</f>
        <v>15884.645859913322</v>
      </c>
      <c r="D65" s="89">
        <f t="shared" si="4"/>
        <v>13148.126429421769</v>
      </c>
      <c r="E65" s="90">
        <f t="shared" si="4"/>
        <v>54.33</v>
      </c>
      <c r="F65" s="91">
        <f t="shared" si="4"/>
        <v>51.028571428571425</v>
      </c>
      <c r="G65" s="92">
        <f t="shared" si="4"/>
        <v>52.679285714285712</v>
      </c>
      <c r="H65" s="91"/>
      <c r="I65" s="91"/>
      <c r="J65" s="90">
        <f t="shared" si="4"/>
        <v>5.4791114219881498</v>
      </c>
      <c r="K65" s="92">
        <f t="shared" si="4"/>
        <v>3.5368546324224761</v>
      </c>
      <c r="L65" s="87">
        <f t="shared" si="4"/>
        <v>10200.270597363507</v>
      </c>
      <c r="M65" s="89">
        <f t="shared" si="4"/>
        <v>14740.642378911207</v>
      </c>
      <c r="N65" s="87">
        <f t="shared" si="4"/>
        <v>58.291759929778358</v>
      </c>
      <c r="O65" s="88">
        <f t="shared" si="4"/>
        <v>37.774423963133636</v>
      </c>
      <c r="P65" s="88">
        <f>SUM(P52:P58)</f>
        <v>101</v>
      </c>
      <c r="Q65" s="89">
        <f>SUM(Q52:Q58)</f>
        <v>-35</v>
      </c>
      <c r="R65" s="87">
        <f t="shared" si="4"/>
        <v>56.97681588764538</v>
      </c>
      <c r="S65" s="88">
        <f t="shared" si="4"/>
        <v>42.077803379416288</v>
      </c>
      <c r="T65" s="88">
        <f>SUM(T52:T58)</f>
        <v>28</v>
      </c>
      <c r="U65" s="89">
        <f>SUM(U52:U58)</f>
        <v>45</v>
      </c>
      <c r="V65" s="89">
        <f t="shared" si="4"/>
        <v>1524.7798469387756</v>
      </c>
    </row>
    <row r="66" spans="1:22" s="100" customFormat="1" x14ac:dyDescent="0.2">
      <c r="A66" s="101"/>
      <c r="B66" s="102"/>
      <c r="C66" s="102"/>
      <c r="D66" s="102"/>
      <c r="E66" s="103"/>
      <c r="F66" s="103"/>
      <c r="G66" s="103"/>
      <c r="H66" s="103"/>
      <c r="I66" s="103"/>
      <c r="J66" s="103"/>
      <c r="K66" s="10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x14ac:dyDescent="0.2">
      <c r="A67" s="124" t="s">
        <v>25</v>
      </c>
      <c r="B67" s="125"/>
      <c r="C67" s="126"/>
      <c r="D67" s="127"/>
      <c r="E67" s="128"/>
      <c r="F67" s="122"/>
      <c r="G67" s="123"/>
      <c r="H67" s="122"/>
      <c r="I67" s="122"/>
      <c r="J67" s="128"/>
      <c r="K67" s="123"/>
      <c r="L67" s="125"/>
      <c r="M67" s="127"/>
      <c r="N67" s="125"/>
      <c r="O67" s="126"/>
      <c r="P67" s="126"/>
      <c r="Q67" s="127"/>
      <c r="R67" s="125"/>
      <c r="S67" s="126"/>
      <c r="T67" s="126"/>
      <c r="U67" s="127"/>
      <c r="V67" s="127"/>
    </row>
    <row r="68" spans="1:22" x14ac:dyDescent="0.2">
      <c r="A68" s="129" t="s">
        <v>41</v>
      </c>
      <c r="B68" s="130"/>
      <c r="C68" s="131"/>
      <c r="D68" s="132"/>
      <c r="E68" s="133"/>
      <c r="F68" s="134"/>
      <c r="G68" s="135"/>
      <c r="H68" s="134"/>
      <c r="I68" s="134"/>
      <c r="J68" s="133"/>
      <c r="K68" s="135"/>
      <c r="L68" s="130"/>
      <c r="M68" s="132"/>
      <c r="N68" s="130"/>
      <c r="O68" s="131"/>
      <c r="P68" s="131"/>
      <c r="Q68" s="132"/>
      <c r="R68" s="130"/>
      <c r="S68" s="131"/>
      <c r="T68" s="131"/>
      <c r="U68" s="132"/>
      <c r="V68" s="132"/>
    </row>
    <row r="69" spans="1:22" x14ac:dyDescent="0.2">
      <c r="A69" s="25"/>
    </row>
    <row r="70" spans="1:22" x14ac:dyDescent="0.2">
      <c r="A70" s="26" t="s">
        <v>12</v>
      </c>
      <c r="B70" s="93">
        <v>16458.131054984373</v>
      </c>
      <c r="C70" s="94">
        <v>15188.614693424353</v>
      </c>
      <c r="D70" s="95">
        <v>11757.02688818854</v>
      </c>
      <c r="E70" s="96">
        <v>41.158000000000001</v>
      </c>
      <c r="F70" s="97">
        <v>37.521833333333333</v>
      </c>
      <c r="G70" s="98">
        <v>39.339916666666667</v>
      </c>
      <c r="H70" s="97"/>
      <c r="I70" s="97"/>
      <c r="J70" s="96">
        <v>3.6393115673303478</v>
      </c>
      <c r="K70" s="98">
        <v>2.911331111626291</v>
      </c>
      <c r="L70" s="93">
        <v>11307.700884265974</v>
      </c>
      <c r="M70" s="95">
        <v>13422.469663228432</v>
      </c>
      <c r="N70" s="93">
        <v>59.558563439094577</v>
      </c>
      <c r="O70" s="94">
        <v>39.618457721983859</v>
      </c>
      <c r="P70" s="94">
        <v>-13.616666666666669</v>
      </c>
      <c r="Q70" s="95">
        <v>5.55</v>
      </c>
      <c r="R70" s="93">
        <v>58.160825520419522</v>
      </c>
      <c r="S70" s="94">
        <v>43.212253562159013</v>
      </c>
      <c r="T70" s="94">
        <v>-3.5833333333333335</v>
      </c>
      <c r="U70" s="95">
        <v>8.3833333333333346</v>
      </c>
      <c r="V70" s="99">
        <v>2041.4858134920637</v>
      </c>
    </row>
  </sheetData>
  <mergeCells count="15">
    <mergeCell ref="T2:U2"/>
    <mergeCell ref="B2:D2"/>
    <mergeCell ref="E2:G2"/>
    <mergeCell ref="L2:M2"/>
    <mergeCell ref="H2:I2"/>
    <mergeCell ref="A1:A3"/>
    <mergeCell ref="P2:Q2"/>
    <mergeCell ref="N2:O2"/>
    <mergeCell ref="R2:S2"/>
    <mergeCell ref="J1:K1"/>
    <mergeCell ref="L1:M1"/>
    <mergeCell ref="B1:D1"/>
    <mergeCell ref="E1:G1"/>
    <mergeCell ref="N1:Q1"/>
    <mergeCell ref="R1:U1"/>
  </mergeCells>
  <phoneticPr fontId="0" type="noConversion"/>
  <pageMargins left="0.25" right="0.25" top="0.5" bottom="0.25" header="0.25" footer="0.25"/>
  <pageSetup scale="54" orientation="landscape" r:id="rId1"/>
  <headerFooter alignWithMargins="0">
    <oddHeader>&amp;C&amp;"Arial,Bold"&amp;12NEPOOL Historical Data
&amp;10 1997-2001</oddHeader>
    <oddFooter>&amp;C&amp;"Arial,Bold"&amp;8©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PJM</vt:lpstr>
      <vt:lpstr>NYPP</vt:lpstr>
      <vt:lpstr>NEPOOL</vt:lpstr>
      <vt:lpstr>NEPOOL!Print_Area</vt:lpstr>
      <vt:lpstr>NYPP!Print_Area</vt:lpstr>
      <vt:lpstr>PJM!Print_Area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Jan Havlíček</cp:lastModifiedBy>
  <cp:lastPrinted>2001-08-17T13:02:19Z</cp:lastPrinted>
  <dcterms:created xsi:type="dcterms:W3CDTF">2001-08-02T15:49:46Z</dcterms:created>
  <dcterms:modified xsi:type="dcterms:W3CDTF">2023-09-13T21:51:41Z</dcterms:modified>
</cp:coreProperties>
</file>