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C1F98B-F05A-40CE-ACFF-BA4D7D363807}" xr6:coauthVersionLast="47" xr6:coauthVersionMax="47" xr10:uidLastSave="{00000000-0000-0000-0000-000000000000}"/>
  <bookViews>
    <workbookView xWindow="-120" yWindow="-120" windowWidth="38640" windowHeight="15720"/>
  </bookViews>
  <sheets>
    <sheet name="Sheet3" sheetId="6" r:id="rId1"/>
    <sheet name="final (2)" sheetId="5" r:id="rId2"/>
    <sheet name="final" sheetId="4" r:id="rId3"/>
    <sheet name="Sheet1" sheetId="3" r:id="rId4"/>
    <sheet name="cg&amp;e1" sheetId="2" r:id="rId5"/>
  </sheets>
  <definedNames>
    <definedName name="_xlnm.Print_Area" localSheetId="4">'cg&amp;e1'!$A$1:$U$45</definedName>
  </definedNames>
  <calcPr calcId="0"/>
</workbook>
</file>

<file path=xl/calcChain.xml><?xml version="1.0" encoding="utf-8"?>
<calcChain xmlns="http://schemas.openxmlformats.org/spreadsheetml/2006/main">
  <c r="O4" i="2" l="1"/>
  <c r="S4" i="2"/>
  <c r="U4" i="2"/>
  <c r="O5" i="2"/>
  <c r="P5" i="2"/>
  <c r="R5" i="2"/>
  <c r="S5" i="2"/>
  <c r="U5" i="2"/>
  <c r="O6" i="2"/>
  <c r="P6" i="2"/>
  <c r="R6" i="2"/>
  <c r="S6" i="2"/>
  <c r="U6" i="2"/>
  <c r="O7" i="2"/>
  <c r="P7" i="2"/>
  <c r="R7" i="2"/>
  <c r="S7" i="2"/>
  <c r="U7" i="2"/>
  <c r="O8" i="2"/>
  <c r="P8" i="2"/>
  <c r="R8" i="2"/>
  <c r="S8" i="2"/>
  <c r="U8" i="2"/>
  <c r="O9" i="2"/>
  <c r="P9" i="2"/>
  <c r="R9" i="2"/>
  <c r="S9" i="2"/>
  <c r="U9" i="2"/>
  <c r="J10" i="2"/>
  <c r="S10" i="2"/>
  <c r="U10" i="2"/>
  <c r="O13" i="2"/>
  <c r="S13" i="2"/>
  <c r="U13" i="2"/>
  <c r="O14" i="2"/>
  <c r="S14" i="2"/>
  <c r="U14" i="2"/>
  <c r="O15" i="2"/>
  <c r="S15" i="2"/>
  <c r="U15" i="2"/>
  <c r="O16" i="2"/>
  <c r="S16" i="2"/>
  <c r="U16" i="2"/>
  <c r="J17" i="2"/>
  <c r="S17" i="2"/>
  <c r="U17" i="2"/>
  <c r="S18" i="2"/>
  <c r="U18" i="2"/>
  <c r="O21" i="2"/>
  <c r="S21" i="2"/>
  <c r="U21" i="2"/>
  <c r="O22" i="2"/>
  <c r="S22" i="2"/>
  <c r="U22" i="2"/>
  <c r="O23" i="2"/>
  <c r="S23" i="2"/>
  <c r="U23" i="2"/>
  <c r="O24" i="2"/>
  <c r="S24" i="2"/>
  <c r="U24" i="2"/>
  <c r="O25" i="2"/>
  <c r="S25" i="2"/>
  <c r="U25" i="2"/>
  <c r="O26" i="2"/>
  <c r="S26" i="2"/>
  <c r="U26" i="2"/>
  <c r="O27" i="2"/>
  <c r="S27" i="2"/>
  <c r="U27" i="2"/>
  <c r="J28" i="2"/>
  <c r="S28" i="2"/>
  <c r="U28" i="2"/>
  <c r="S29" i="2"/>
  <c r="U29" i="2"/>
  <c r="O31" i="2"/>
  <c r="S31" i="2"/>
  <c r="U31" i="2"/>
  <c r="O32" i="2"/>
  <c r="P32" i="2"/>
  <c r="R32" i="2"/>
  <c r="S32" i="2"/>
  <c r="U32" i="2"/>
  <c r="O33" i="2"/>
  <c r="P33" i="2"/>
  <c r="R33" i="2"/>
  <c r="S33" i="2"/>
  <c r="U33" i="2"/>
  <c r="O34" i="2"/>
  <c r="P34" i="2"/>
  <c r="R34" i="2"/>
  <c r="S34" i="2"/>
  <c r="U34" i="2"/>
  <c r="O35" i="2"/>
  <c r="P35" i="2"/>
  <c r="R35" i="2"/>
  <c r="S35" i="2"/>
  <c r="U35" i="2"/>
  <c r="J36" i="2"/>
  <c r="S36" i="2"/>
  <c r="U36" i="2"/>
  <c r="O39" i="2"/>
  <c r="P39" i="2"/>
  <c r="R39" i="2"/>
  <c r="J41" i="2"/>
  <c r="S41" i="2"/>
  <c r="U41" i="2"/>
  <c r="N2" i="5"/>
  <c r="O2" i="5"/>
  <c r="P2" i="5"/>
  <c r="N3" i="5"/>
  <c r="O3" i="5"/>
  <c r="P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N9" i="5"/>
  <c r="O9" i="5"/>
  <c r="P9" i="5"/>
  <c r="N10" i="5"/>
  <c r="O10" i="5"/>
  <c r="P10" i="5"/>
  <c r="N11" i="5"/>
  <c r="O11" i="5"/>
  <c r="P11" i="5"/>
  <c r="N12" i="5"/>
  <c r="O12" i="5"/>
  <c r="P12" i="5"/>
  <c r="N13" i="5"/>
  <c r="O13" i="5"/>
  <c r="P13" i="5"/>
  <c r="N14" i="5"/>
  <c r="O14" i="5"/>
  <c r="P14" i="5"/>
  <c r="N15" i="5"/>
  <c r="O15" i="5"/>
  <c r="P15" i="5"/>
  <c r="N16" i="5"/>
  <c r="O16" i="5"/>
  <c r="P16" i="5"/>
  <c r="N17" i="5"/>
  <c r="O17" i="5"/>
  <c r="P17" i="5"/>
  <c r="N18" i="5"/>
  <c r="O18" i="5"/>
  <c r="P18" i="5"/>
  <c r="N19" i="5"/>
  <c r="O19" i="5"/>
  <c r="P19" i="5"/>
  <c r="N20" i="5"/>
  <c r="O20" i="5"/>
  <c r="P20" i="5"/>
  <c r="N21" i="5"/>
  <c r="O21" i="5"/>
  <c r="P21" i="5"/>
  <c r="N22" i="5"/>
  <c r="O22" i="5"/>
  <c r="P22" i="5"/>
  <c r="N23" i="5"/>
  <c r="O23" i="5"/>
  <c r="P23" i="5"/>
  <c r="N24" i="5"/>
  <c r="O24" i="5"/>
  <c r="P24" i="5"/>
  <c r="N25" i="5"/>
  <c r="O25" i="5"/>
  <c r="P25" i="5"/>
  <c r="N26" i="5"/>
  <c r="O26" i="5"/>
  <c r="P26" i="5"/>
  <c r="N27" i="5"/>
  <c r="O27" i="5"/>
  <c r="P27" i="5"/>
  <c r="N28" i="5"/>
  <c r="O28" i="5"/>
  <c r="P28" i="5"/>
  <c r="N29" i="5"/>
  <c r="O29" i="5"/>
  <c r="P29" i="5"/>
  <c r="N30" i="5"/>
  <c r="O30" i="5"/>
  <c r="P30" i="5"/>
  <c r="N31" i="5"/>
  <c r="O31" i="5"/>
  <c r="P31" i="5"/>
  <c r="N32" i="5"/>
  <c r="O32" i="5"/>
  <c r="P32" i="5"/>
  <c r="N33" i="5"/>
  <c r="O33" i="5"/>
  <c r="P33" i="5"/>
  <c r="L5" i="3"/>
  <c r="M5" i="3"/>
</calcChain>
</file>

<file path=xl/sharedStrings.xml><?xml version="1.0" encoding="utf-8"?>
<sst xmlns="http://schemas.openxmlformats.org/spreadsheetml/2006/main" count="1743" uniqueCount="197">
  <si>
    <t>Cincinnati Gas &amp; Electric Co.</t>
  </si>
  <si>
    <t>03542</t>
  </si>
  <si>
    <t>2830</t>
  </si>
  <si>
    <t>Beckjord</t>
  </si>
  <si>
    <t>New Richmond</t>
  </si>
  <si>
    <t>Clermont</t>
  </si>
  <si>
    <t>OH</t>
  </si>
  <si>
    <t>ECAR</t>
  </si>
  <si>
    <t>GT</t>
  </si>
  <si>
    <t>OIL-H</t>
  </si>
  <si>
    <t>GAS TURB/IC</t>
  </si>
  <si>
    <t>ST</t>
  </si>
  <si>
    <t>COAL</t>
  </si>
  <si>
    <t>STEAM</t>
  </si>
  <si>
    <t>2831</t>
  </si>
  <si>
    <t>Dicks Creek</t>
  </si>
  <si>
    <t>Monroe</t>
  </si>
  <si>
    <t>Butler</t>
  </si>
  <si>
    <t>GAS</t>
  </si>
  <si>
    <t>2832</t>
  </si>
  <si>
    <t>Miami Fort</t>
  </si>
  <si>
    <t>North Bend</t>
  </si>
  <si>
    <t>Hamilton</t>
  </si>
  <si>
    <t>OIL-L</t>
  </si>
  <si>
    <t>6018</t>
  </si>
  <si>
    <t>East Bend</t>
  </si>
  <si>
    <t>Rabbit Hash</t>
  </si>
  <si>
    <t>Boone</t>
  </si>
  <si>
    <t>KY</t>
  </si>
  <si>
    <t>6019</t>
  </si>
  <si>
    <t>W.H. Zimmer</t>
  </si>
  <si>
    <t>Moscow</t>
  </si>
  <si>
    <t>7158</t>
  </si>
  <si>
    <t>Woodsdale</t>
  </si>
  <si>
    <t>Trenton</t>
  </si>
  <si>
    <t>PSI Energy, Inc.</t>
  </si>
  <si>
    <t>15470</t>
  </si>
  <si>
    <t>1001</t>
  </si>
  <si>
    <t>Cayuga</t>
  </si>
  <si>
    <t>Vermillion</t>
  </si>
  <si>
    <t>IN</t>
  </si>
  <si>
    <t>IC</t>
  </si>
  <si>
    <t>1002</t>
  </si>
  <si>
    <t>Connersville</t>
  </si>
  <si>
    <t>Not Given</t>
  </si>
  <si>
    <t>Fayette</t>
  </si>
  <si>
    <t>1004</t>
  </si>
  <si>
    <t>Edwardsport</t>
  </si>
  <si>
    <t>Knox</t>
  </si>
  <si>
    <t>1005</t>
  </si>
  <si>
    <t>Markland</t>
  </si>
  <si>
    <t>Florence</t>
  </si>
  <si>
    <t>Switzerland</t>
  </si>
  <si>
    <t>HY</t>
  </si>
  <si>
    <t>WATER</t>
  </si>
  <si>
    <t>HYDRO</t>
  </si>
  <si>
    <t>1006</t>
  </si>
  <si>
    <t>Miami Wabash</t>
  </si>
  <si>
    <t>Wabash</t>
  </si>
  <si>
    <t>1007</t>
  </si>
  <si>
    <t>Noblesville</t>
  </si>
  <si>
    <t>1008</t>
  </si>
  <si>
    <t>Gallagher</t>
  </si>
  <si>
    <t>New Albany</t>
  </si>
  <si>
    <t>Floyd</t>
  </si>
  <si>
    <t>1010</t>
  </si>
  <si>
    <t>Wabash River</t>
  </si>
  <si>
    <t>West Terre Haute</t>
  </si>
  <si>
    <t>Vigo</t>
  </si>
  <si>
    <t>OIL</t>
  </si>
  <si>
    <t>IG</t>
  </si>
  <si>
    <t>6113</t>
  </si>
  <si>
    <t>Gibson</t>
  </si>
  <si>
    <t>Owensville</t>
  </si>
  <si>
    <t>Operator ID</t>
  </si>
  <si>
    <t>Plant ID</t>
  </si>
  <si>
    <t>Plant Name</t>
  </si>
  <si>
    <t>Plant City</t>
  </si>
  <si>
    <t>Plant County</t>
  </si>
  <si>
    <t>Plant State</t>
  </si>
  <si>
    <t>Plant NERC Region</t>
  </si>
  <si>
    <t>Plant Map ID</t>
  </si>
  <si>
    <t>Prime Mover Abbreviation</t>
  </si>
  <si>
    <t>Prime Fuel</t>
  </si>
  <si>
    <t>Percent Ownership</t>
  </si>
  <si>
    <t>Demonstrated Capacity MW</t>
  </si>
  <si>
    <t>Cap Factor %</t>
  </si>
  <si>
    <t>Heat Rate Btu/kWh</t>
  </si>
  <si>
    <t>Fuel $/MWh</t>
  </si>
  <si>
    <t>Non-Fuel Var O&amp;M $/MWh</t>
  </si>
  <si>
    <t>Dayton Power &amp; Light Co.</t>
  </si>
  <si>
    <t>04922</t>
  </si>
  <si>
    <t>2847</t>
  </si>
  <si>
    <t>Tait</t>
  </si>
  <si>
    <t>Dayton</t>
  </si>
  <si>
    <t>Montgomery</t>
  </si>
  <si>
    <t>2848</t>
  </si>
  <si>
    <t>Hutchings</t>
  </si>
  <si>
    <t>Miamisburg</t>
  </si>
  <si>
    <t>2850</t>
  </si>
  <si>
    <t>Stuart</t>
  </si>
  <si>
    <t>Aberdeen</t>
  </si>
  <si>
    <t>Adams</t>
  </si>
  <si>
    <t>SG</t>
  </si>
  <si>
    <t>2851</t>
  </si>
  <si>
    <t>Monument</t>
  </si>
  <si>
    <t>2852</t>
  </si>
  <si>
    <t>Sidney (OH)</t>
  </si>
  <si>
    <t>Sidney</t>
  </si>
  <si>
    <t>Shelby</t>
  </si>
  <si>
    <t>2854</t>
  </si>
  <si>
    <t>Yankee Street</t>
  </si>
  <si>
    <t>6031</t>
  </si>
  <si>
    <t>Killen</t>
  </si>
  <si>
    <t>Manchester</t>
  </si>
  <si>
    <t>Total Var Cost $/MWh</t>
  </si>
  <si>
    <t>Prime Mover</t>
  </si>
  <si>
    <t>Grand Total</t>
  </si>
  <si>
    <t>CG&amp;E, CSP and DP&amp;L jointly owned assets</t>
  </si>
  <si>
    <t xml:space="preserve">     TOTAL</t>
  </si>
  <si>
    <t>Valuation $/kW</t>
  </si>
  <si>
    <t>Valuation, $mm</t>
  </si>
  <si>
    <t>-</t>
  </si>
  <si>
    <t>Coal Assets:</t>
  </si>
  <si>
    <t>Gas/Oil Assets:</t>
  </si>
  <si>
    <t>Hydro Assets:</t>
  </si>
  <si>
    <t>All Assets located in ECAR   NERC District</t>
  </si>
  <si>
    <t>Installed Year</t>
  </si>
  <si>
    <t>Operator Name</t>
  </si>
  <si>
    <t>Owner Name</t>
  </si>
  <si>
    <t>Primary Fuel Type</t>
  </si>
  <si>
    <t>Service Type</t>
  </si>
  <si>
    <t>AvgOfNet Capacity Factor %</t>
  </si>
  <si>
    <t>MaxOfUtility/Non-Utility Owned</t>
  </si>
  <si>
    <t>MaxOfField23</t>
  </si>
  <si>
    <t>MaxOfPrime Mover Description</t>
  </si>
  <si>
    <t>AvgOfAvg Fuel Price (1998)  $/MWh</t>
  </si>
  <si>
    <t>AvgOfNon-fuel Var O&amp;M Cost (3 yr) $/MWh</t>
  </si>
  <si>
    <t>AvgOfFull Ld Tested Heat Rate Btu/kWh</t>
  </si>
  <si>
    <t>BASELOAD</t>
  </si>
  <si>
    <t>U</t>
  </si>
  <si>
    <t>STEAM TURBINE BOILER</t>
  </si>
  <si>
    <t>CYCLING</t>
  </si>
  <si>
    <t>PEAKING</t>
  </si>
  <si>
    <t>COMBUSTION GAS TURBINE</t>
  </si>
  <si>
    <t>JET ENGINE</t>
  </si>
  <si>
    <t>Columbus Southern Power Co.</t>
  </si>
  <si>
    <t>Conesville</t>
  </si>
  <si>
    <t>Dayton Light &amp; Power Dept.</t>
  </si>
  <si>
    <t>Dayton (IA)</t>
  </si>
  <si>
    <t>IA</t>
  </si>
  <si>
    <t>MAPP</t>
  </si>
  <si>
    <t>INTERNAL COMBUSTION</t>
  </si>
  <si>
    <t>N/A</t>
  </si>
  <si>
    <t>Indiana Municipal Power Agency</t>
  </si>
  <si>
    <t>HYDRAULIC TURBINE CONVENTIONAL</t>
  </si>
  <si>
    <t>Non-Utility Generation - PSI</t>
  </si>
  <si>
    <t>OTHER</t>
  </si>
  <si>
    <t>N</t>
  </si>
  <si>
    <t>COMBINED CYCLE</t>
  </si>
  <si>
    <t>Wabash Valley Power Association</t>
  </si>
  <si>
    <t>MinOfGenerator - Year in Service</t>
  </si>
  <si>
    <t>SumOfSummer Capability MW</t>
  </si>
  <si>
    <t>SumOfWinter Capability MW</t>
  </si>
  <si>
    <t>X342</t>
  </si>
  <si>
    <t>MinOfUnit</t>
  </si>
  <si>
    <t>MaxOfUnit</t>
  </si>
  <si>
    <t>GT1</t>
  </si>
  <si>
    <t>GT4</t>
  </si>
  <si>
    <t>GT3</t>
  </si>
  <si>
    <t>GT6</t>
  </si>
  <si>
    <t>ST1</t>
  </si>
  <si>
    <t>D1</t>
  </si>
  <si>
    <t>D4</t>
  </si>
  <si>
    <t>CC1</t>
  </si>
  <si>
    <t>% owned by Cin</t>
  </si>
  <si>
    <t>AvgOfOwnership %</t>
  </si>
  <si>
    <t>Net Winter MW</t>
  </si>
  <si>
    <t>Fuel Price (1998)  $/MWh</t>
  </si>
  <si>
    <t>Non-fuel Var O&amp;M Cost (3 yr) $/MWh</t>
  </si>
  <si>
    <t>Fuel Type</t>
  </si>
  <si>
    <t>NERC Region</t>
  </si>
  <si>
    <t>St</t>
  </si>
  <si>
    <t>ID</t>
  </si>
  <si>
    <t>Net Capacity Factor %</t>
  </si>
  <si>
    <t>Utility/Non-Utility</t>
  </si>
  <si>
    <t>Prime Mover Description</t>
  </si>
  <si>
    <t>Average Net Cap</t>
  </si>
  <si>
    <t>Total MW (W)</t>
  </si>
  <si>
    <t>Total MW (A)</t>
  </si>
  <si>
    <t>Type</t>
  </si>
  <si>
    <t>Net Sum MW</t>
  </si>
  <si>
    <t>Net Cap Factor %</t>
  </si>
  <si>
    <t>Ownership %</t>
  </si>
  <si>
    <t>Utility/N-Utility</t>
  </si>
  <si>
    <t xml:space="preserve"> Fuel Price (1998)  $/MWh</t>
  </si>
  <si>
    <t>Non-fuel Var O&amp;M Cost$/MWh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</si>
</sst>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_(* #,##0_);_(* \(#,##0\);_(* &quot;-&quot;??_);_(@_)"/>
    <numFmt numFmtId="166" formatCode="_(&quot;$&quot;* #,##0_);_(&quot;$&quot;* \(#,##0\);_(&quot;$&quot;* &quot;-&quot;??_);_(@_)"/>
  </numFmts>
  <fonts count="11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vertAlign val="superscript"/>
      <sz val="10"/>
      <name val="Times New Roman"/>
      <family val="1"/>
    </font>
    <font>
      <b/>
      <i/>
      <sz val="10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i/>
      <u/>
      <sz val="10"/>
      <name val="Times New Roman"/>
      <family val="1"/>
    </font>
    <font>
      <b/>
      <u/>
      <sz val="12"/>
      <name val="Times New Roman"/>
      <family val="1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0" fillId="0" borderId="0" applyNumberFormat="0" applyFill="0" applyBorder="0" applyAlignment="0" applyProtection="0"/>
    <xf numFmtId="44" fontId="10" fillId="0" borderId="0" applyNumberFormat="0" applyFill="0" applyBorder="0" applyAlignment="0" applyProtection="0"/>
    <xf numFmtId="9" fontId="10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4" fontId="1" fillId="0" borderId="0" xfId="0" applyNumberFormat="1" applyFont="1"/>
    <xf numFmtId="0" fontId="2" fillId="0" borderId="0" xfId="0" applyFont="1" applyBorder="1" applyAlignment="1">
      <alignment horizontal="center" wrapText="1"/>
    </xf>
    <xf numFmtId="0" fontId="2" fillId="0" borderId="0" xfId="0" applyFont="1"/>
    <xf numFmtId="0" fontId="3" fillId="0" borderId="0" xfId="0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1" xfId="0" applyFont="1" applyBorder="1"/>
    <xf numFmtId="3" fontId="2" fillId="0" borderId="0" xfId="0" applyNumberFormat="1" applyFont="1" applyAlignment="1">
      <alignment horizontal="center" wrapText="1"/>
    </xf>
    <xf numFmtId="3" fontId="1" fillId="0" borderId="0" xfId="0" applyNumberFormat="1" applyFont="1"/>
    <xf numFmtId="0" fontId="5" fillId="0" borderId="0" xfId="0" applyFont="1"/>
    <xf numFmtId="0" fontId="4" fillId="0" borderId="0" xfId="0" applyFont="1" applyAlignment="1">
      <alignment horizontal="right"/>
    </xf>
    <xf numFmtId="0" fontId="2" fillId="0" borderId="1" xfId="0" applyFont="1" applyBorder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6" fillId="2" borderId="0" xfId="0" applyFont="1" applyFill="1"/>
    <xf numFmtId="0" fontId="1" fillId="2" borderId="0" xfId="0" applyFont="1" applyFill="1"/>
    <xf numFmtId="0" fontId="7" fillId="2" borderId="0" xfId="0" applyFont="1" applyFill="1"/>
    <xf numFmtId="165" fontId="7" fillId="2" borderId="0" xfId="1" applyNumberFormat="1" applyFont="1" applyFill="1"/>
    <xf numFmtId="6" fontId="7" fillId="2" borderId="0" xfId="0" applyNumberFormat="1" applyFont="1" applyFill="1"/>
    <xf numFmtId="0" fontId="8" fillId="0" borderId="0" xfId="0" applyFont="1" applyBorder="1" applyAlignment="1">
      <alignment horizontal="left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3" fontId="2" fillId="0" borderId="3" xfId="0" applyNumberFormat="1" applyFont="1" applyBorder="1" applyAlignment="1">
      <alignment horizontal="center" wrapText="1"/>
    </xf>
    <xf numFmtId="164" fontId="1" fillId="0" borderId="0" xfId="3" applyNumberFormat="1" applyFont="1"/>
    <xf numFmtId="165" fontId="7" fillId="2" borderId="1" xfId="1" applyNumberFormat="1" applyFont="1" applyFill="1" applyBorder="1"/>
    <xf numFmtId="166" fontId="7" fillId="2" borderId="0" xfId="2" applyNumberFormat="1" applyFont="1" applyFill="1"/>
    <xf numFmtId="166" fontId="7" fillId="2" borderId="0" xfId="1" applyNumberFormat="1" applyFont="1" applyFill="1"/>
    <xf numFmtId="0" fontId="1" fillId="0" borderId="0" xfId="0" applyFont="1" applyAlignment="1" applyProtection="1">
      <alignment vertical="top"/>
      <protection locked="0"/>
    </xf>
    <xf numFmtId="0" fontId="4" fillId="0" borderId="1" xfId="0" applyFont="1" applyBorder="1" applyAlignment="1">
      <alignment horizontal="left"/>
    </xf>
    <xf numFmtId="14" fontId="1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9" fillId="2" borderId="0" xfId="0" applyFont="1" applyFill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"/>
  <sheetViews>
    <sheetView tabSelected="1" view="pageBreakPreview" zoomScale="85" zoomScaleNormal="100" workbookViewId="0">
      <selection activeCell="I17" sqref="I17"/>
    </sheetView>
  </sheetViews>
  <sheetFormatPr defaultRowHeight="12.75" x14ac:dyDescent="0.2"/>
  <cols>
    <col min="1" max="1" width="29.140625" style="1" customWidth="1"/>
    <col min="2" max="2" width="22.85546875" style="1" bestFit="1" customWidth="1"/>
    <col min="3" max="3" width="7.42578125" style="1" bestFit="1" customWidth="1"/>
    <col min="4" max="4" width="22.28515625" style="1" bestFit="1" customWidth="1"/>
    <col min="5" max="5" width="5.140625" style="1" bestFit="1" customWidth="1"/>
    <col min="6" max="6" width="6.5703125" style="1" bestFit="1" customWidth="1"/>
    <col min="7" max="7" width="8.5703125" style="1" bestFit="1" customWidth="1"/>
    <col min="8" max="8" width="33.5703125" style="1" bestFit="1" customWidth="1"/>
    <col min="9" max="9" width="10.5703125" style="1" bestFit="1" customWidth="1"/>
    <col min="10" max="11" width="7.7109375" style="1" bestFit="1" customWidth="1"/>
    <col min="12" max="12" width="7" style="1" bestFit="1" customWidth="1"/>
    <col min="13" max="13" width="8.5703125" style="1" bestFit="1" customWidth="1"/>
    <col min="14" max="14" width="8.7109375" style="1" bestFit="1" customWidth="1"/>
    <col min="15" max="15" width="8.28515625" style="1" bestFit="1" customWidth="1"/>
    <col min="16" max="16" width="7" style="1" bestFit="1" customWidth="1"/>
    <col min="17" max="17" width="9" style="1" bestFit="1" customWidth="1"/>
    <col min="18" max="18" width="12.5703125" style="1" bestFit="1" customWidth="1"/>
    <col min="19" max="16384" width="9.140625" style="1"/>
  </cols>
  <sheetData>
    <row r="1" spans="1:18" s="38" customFormat="1" ht="51" x14ac:dyDescent="0.2">
      <c r="A1" s="38" t="s">
        <v>128</v>
      </c>
      <c r="B1" s="38" t="s">
        <v>129</v>
      </c>
      <c r="C1" s="38" t="s">
        <v>75</v>
      </c>
      <c r="D1" s="38" t="s">
        <v>76</v>
      </c>
      <c r="E1" s="38" t="s">
        <v>79</v>
      </c>
      <c r="F1" s="38" t="s">
        <v>181</v>
      </c>
      <c r="G1" s="38" t="s">
        <v>130</v>
      </c>
      <c r="H1" s="38" t="s">
        <v>116</v>
      </c>
      <c r="I1" s="38" t="s">
        <v>190</v>
      </c>
      <c r="J1" s="38" t="s">
        <v>127</v>
      </c>
      <c r="K1" s="38" t="s">
        <v>191</v>
      </c>
      <c r="L1" s="38" t="s">
        <v>177</v>
      </c>
      <c r="M1" s="38" t="s">
        <v>192</v>
      </c>
      <c r="N1" s="38" t="s">
        <v>193</v>
      </c>
      <c r="O1" s="38" t="s">
        <v>194</v>
      </c>
      <c r="P1" s="38" t="s">
        <v>195</v>
      </c>
      <c r="Q1" s="38" t="s">
        <v>196</v>
      </c>
      <c r="R1" s="38" t="s">
        <v>87</v>
      </c>
    </row>
    <row r="2" spans="1:18" x14ac:dyDescent="0.2">
      <c r="A2" s="1" t="s">
        <v>35</v>
      </c>
      <c r="B2" s="1" t="s">
        <v>35</v>
      </c>
      <c r="C2" s="1">
        <v>1001</v>
      </c>
      <c r="D2" s="1" t="s">
        <v>38</v>
      </c>
      <c r="E2" s="1" t="s">
        <v>40</v>
      </c>
      <c r="F2" s="1" t="s">
        <v>7</v>
      </c>
      <c r="G2" s="1" t="s">
        <v>12</v>
      </c>
      <c r="H2" s="1" t="s">
        <v>141</v>
      </c>
      <c r="I2" s="1" t="s">
        <v>139</v>
      </c>
      <c r="J2" s="1">
        <v>1970</v>
      </c>
      <c r="K2" s="1">
        <v>980</v>
      </c>
      <c r="L2" s="1">
        <v>990</v>
      </c>
      <c r="M2" s="39">
        <v>63</v>
      </c>
      <c r="N2" s="39">
        <v>100</v>
      </c>
      <c r="O2" s="1" t="s">
        <v>140</v>
      </c>
      <c r="P2" s="1">
        <v>11.68</v>
      </c>
      <c r="Q2" s="1">
        <v>0.52</v>
      </c>
      <c r="R2" s="39">
        <v>9946.5</v>
      </c>
    </row>
    <row r="3" spans="1:18" x14ac:dyDescent="0.2">
      <c r="A3" s="1" t="s">
        <v>146</v>
      </c>
      <c r="B3" s="1" t="s">
        <v>0</v>
      </c>
      <c r="C3" s="1">
        <v>2840</v>
      </c>
      <c r="D3" s="1" t="s">
        <v>147</v>
      </c>
      <c r="E3" s="1" t="s">
        <v>6</v>
      </c>
      <c r="F3" s="1" t="s">
        <v>7</v>
      </c>
      <c r="G3" s="1" t="s">
        <v>12</v>
      </c>
      <c r="H3" s="1" t="s">
        <v>141</v>
      </c>
      <c r="I3" s="1" t="s">
        <v>139</v>
      </c>
      <c r="J3" s="1">
        <v>1973</v>
      </c>
      <c r="K3" s="1">
        <v>312</v>
      </c>
      <c r="L3" s="1">
        <v>312</v>
      </c>
      <c r="M3" s="39">
        <v>69</v>
      </c>
      <c r="N3" s="39">
        <v>40</v>
      </c>
      <c r="O3" s="1" t="s">
        <v>140</v>
      </c>
      <c r="P3" s="1">
        <v>14.13</v>
      </c>
      <c r="Q3" s="1">
        <v>1.18</v>
      </c>
      <c r="R3" s="39">
        <v>9429</v>
      </c>
    </row>
    <row r="4" spans="1:18" x14ac:dyDescent="0.2">
      <c r="A4" s="1" t="s">
        <v>0</v>
      </c>
      <c r="B4" s="1" t="s">
        <v>0</v>
      </c>
      <c r="C4" s="1">
        <v>6018</v>
      </c>
      <c r="D4" s="1" t="s">
        <v>25</v>
      </c>
      <c r="E4" s="1" t="s">
        <v>28</v>
      </c>
      <c r="F4" s="1" t="s">
        <v>7</v>
      </c>
      <c r="G4" s="1" t="s">
        <v>12</v>
      </c>
      <c r="H4" s="1" t="s">
        <v>141</v>
      </c>
      <c r="I4" s="1" t="s">
        <v>139</v>
      </c>
      <c r="J4" s="1">
        <v>1981</v>
      </c>
      <c r="K4" s="1">
        <v>414</v>
      </c>
      <c r="L4" s="1">
        <v>414</v>
      </c>
      <c r="M4" s="39">
        <v>69</v>
      </c>
      <c r="N4" s="39">
        <v>69</v>
      </c>
      <c r="O4" s="1" t="s">
        <v>140</v>
      </c>
      <c r="P4" s="1">
        <v>11.3</v>
      </c>
      <c r="Q4" s="1">
        <v>0.86</v>
      </c>
      <c r="R4" s="39">
        <v>9945</v>
      </c>
    </row>
    <row r="5" spans="1:18" x14ac:dyDescent="0.2">
      <c r="A5" s="1" t="s">
        <v>35</v>
      </c>
      <c r="B5" s="1" t="s">
        <v>35</v>
      </c>
      <c r="C5" s="1">
        <v>6113</v>
      </c>
      <c r="D5" s="1" t="s">
        <v>72</v>
      </c>
      <c r="E5" s="1" t="s">
        <v>40</v>
      </c>
      <c r="F5" s="1" t="s">
        <v>7</v>
      </c>
      <c r="G5" s="1" t="s">
        <v>12</v>
      </c>
      <c r="H5" s="1" t="s">
        <v>141</v>
      </c>
      <c r="I5" s="1" t="s">
        <v>139</v>
      </c>
      <c r="J5" s="1">
        <v>1975</v>
      </c>
      <c r="K5" s="1">
        <v>2821.81</v>
      </c>
      <c r="L5" s="1">
        <v>2844.81</v>
      </c>
      <c r="M5" s="39">
        <v>69</v>
      </c>
      <c r="N5" s="39">
        <v>90.01</v>
      </c>
      <c r="O5" s="1" t="s">
        <v>140</v>
      </c>
      <c r="P5" s="1">
        <v>10.96</v>
      </c>
      <c r="Q5" s="1">
        <v>0.56999999999999995</v>
      </c>
      <c r="R5" s="39">
        <v>9859.7999999999993</v>
      </c>
    </row>
    <row r="6" spans="1:18" x14ac:dyDescent="0.2">
      <c r="A6" s="1" t="s">
        <v>35</v>
      </c>
      <c r="B6" s="1" t="s">
        <v>35</v>
      </c>
      <c r="C6" s="1">
        <v>1005</v>
      </c>
      <c r="D6" s="1" t="s">
        <v>50</v>
      </c>
      <c r="E6" s="1" t="s">
        <v>40</v>
      </c>
      <c r="F6" s="1" t="s">
        <v>7</v>
      </c>
      <c r="G6" s="1" t="s">
        <v>54</v>
      </c>
      <c r="H6" s="1" t="s">
        <v>155</v>
      </c>
      <c r="I6" s="1" t="s">
        <v>139</v>
      </c>
      <c r="J6" s="1">
        <v>1967</v>
      </c>
      <c r="K6" s="1">
        <v>45</v>
      </c>
      <c r="L6" s="1">
        <v>45</v>
      </c>
      <c r="M6" s="39">
        <v>50</v>
      </c>
      <c r="N6" s="39">
        <v>100</v>
      </c>
      <c r="O6" s="1" t="s">
        <v>140</v>
      </c>
      <c r="P6" s="1">
        <v>0.15</v>
      </c>
      <c r="Q6" s="1">
        <v>0.34</v>
      </c>
      <c r="R6" s="39">
        <v>0</v>
      </c>
    </row>
    <row r="7" spans="1:18" x14ac:dyDescent="0.2">
      <c r="A7" s="1" t="s">
        <v>90</v>
      </c>
      <c r="B7" s="1" t="s">
        <v>0</v>
      </c>
      <c r="C7" s="1">
        <v>2850</v>
      </c>
      <c r="D7" s="1" t="s">
        <v>100</v>
      </c>
      <c r="E7" s="1" t="s">
        <v>6</v>
      </c>
      <c r="F7" s="1" t="s">
        <v>7</v>
      </c>
      <c r="G7" s="1" t="s">
        <v>12</v>
      </c>
      <c r="H7" s="1" t="s">
        <v>141</v>
      </c>
      <c r="I7" s="1" t="s">
        <v>139</v>
      </c>
      <c r="J7" s="1">
        <v>1970</v>
      </c>
      <c r="K7" s="1">
        <v>912.6</v>
      </c>
      <c r="L7" s="1">
        <v>912.6</v>
      </c>
      <c r="M7" s="39">
        <v>63</v>
      </c>
      <c r="N7" s="39">
        <v>39</v>
      </c>
      <c r="O7" s="1" t="s">
        <v>140</v>
      </c>
      <c r="P7" s="1">
        <v>11.92</v>
      </c>
      <c r="Q7" s="1">
        <v>0.67</v>
      </c>
      <c r="R7" s="39">
        <v>9300.5</v>
      </c>
    </row>
    <row r="8" spans="1:18" x14ac:dyDescent="0.2">
      <c r="A8" s="1" t="s">
        <v>0</v>
      </c>
      <c r="B8" s="1" t="s">
        <v>0</v>
      </c>
      <c r="C8" s="1">
        <v>6019</v>
      </c>
      <c r="D8" s="1" t="s">
        <v>30</v>
      </c>
      <c r="E8" s="1" t="s">
        <v>6</v>
      </c>
      <c r="F8" s="1" t="s">
        <v>7</v>
      </c>
      <c r="G8" s="1" t="s">
        <v>12</v>
      </c>
      <c r="H8" s="1" t="s">
        <v>141</v>
      </c>
      <c r="I8" s="1" t="s">
        <v>139</v>
      </c>
      <c r="J8" s="1">
        <v>1991</v>
      </c>
      <c r="K8" s="1">
        <v>604.5</v>
      </c>
      <c r="L8" s="1">
        <v>604.5</v>
      </c>
      <c r="M8" s="39">
        <v>61</v>
      </c>
      <c r="N8" s="39">
        <v>46.5</v>
      </c>
      <c r="O8" s="1" t="s">
        <v>140</v>
      </c>
      <c r="P8" s="1">
        <v>10.3</v>
      </c>
      <c r="Q8" s="1">
        <v>0.77</v>
      </c>
      <c r="R8" s="39">
        <v>9522</v>
      </c>
    </row>
    <row r="9" spans="1:18" x14ac:dyDescent="0.2">
      <c r="A9" s="1" t="s">
        <v>0</v>
      </c>
      <c r="B9" s="1" t="s">
        <v>0</v>
      </c>
      <c r="C9" s="1">
        <v>2830</v>
      </c>
      <c r="D9" s="1" t="s">
        <v>3</v>
      </c>
      <c r="E9" s="1" t="s">
        <v>6</v>
      </c>
      <c r="F9" s="1" t="s">
        <v>7</v>
      </c>
      <c r="G9" s="1" t="s">
        <v>12</v>
      </c>
      <c r="H9" s="1" t="s">
        <v>141</v>
      </c>
      <c r="I9" s="1" t="s">
        <v>142</v>
      </c>
      <c r="J9" s="1">
        <v>1958</v>
      </c>
      <c r="K9" s="1">
        <v>859.25</v>
      </c>
      <c r="L9" s="1">
        <v>861.5</v>
      </c>
      <c r="M9" s="39">
        <v>52.8333333333333</v>
      </c>
      <c r="N9" s="39">
        <v>89.5833333333333</v>
      </c>
      <c r="O9" s="1" t="s">
        <v>140</v>
      </c>
      <c r="P9" s="1">
        <v>10.95</v>
      </c>
      <c r="Q9" s="1">
        <v>0.86</v>
      </c>
      <c r="R9" s="39">
        <v>9711.3333333333303</v>
      </c>
    </row>
    <row r="10" spans="1:18" x14ac:dyDescent="0.2">
      <c r="A10" s="1" t="s">
        <v>35</v>
      </c>
      <c r="B10" s="1" t="s">
        <v>35</v>
      </c>
      <c r="C10" s="1">
        <v>1004</v>
      </c>
      <c r="D10" s="1" t="s">
        <v>47</v>
      </c>
      <c r="E10" s="1" t="s">
        <v>40</v>
      </c>
      <c r="F10" s="1" t="s">
        <v>7</v>
      </c>
      <c r="G10" s="1" t="s">
        <v>12</v>
      </c>
      <c r="H10" s="1" t="s">
        <v>141</v>
      </c>
      <c r="I10" s="1" t="s">
        <v>142</v>
      </c>
      <c r="J10" s="1">
        <v>1949</v>
      </c>
      <c r="K10" s="1">
        <v>120</v>
      </c>
      <c r="L10" s="1">
        <v>120</v>
      </c>
      <c r="M10" s="39">
        <v>39</v>
      </c>
      <c r="N10" s="39">
        <v>100</v>
      </c>
      <c r="O10" s="1" t="s">
        <v>140</v>
      </c>
      <c r="P10" s="1">
        <v>12.85</v>
      </c>
      <c r="Q10" s="1">
        <v>1.33</v>
      </c>
      <c r="R10" s="39">
        <v>12740.5</v>
      </c>
    </row>
    <row r="11" spans="1:18" x14ac:dyDescent="0.2">
      <c r="A11" s="1" t="s">
        <v>35</v>
      </c>
      <c r="B11" s="1" t="s">
        <v>35</v>
      </c>
      <c r="C11" s="1">
        <v>1004</v>
      </c>
      <c r="D11" s="1" t="s">
        <v>47</v>
      </c>
      <c r="E11" s="1" t="s">
        <v>40</v>
      </c>
      <c r="F11" s="1" t="s">
        <v>7</v>
      </c>
      <c r="G11" s="1" t="s">
        <v>23</v>
      </c>
      <c r="H11" s="1" t="s">
        <v>141</v>
      </c>
      <c r="I11" s="1" t="s">
        <v>142</v>
      </c>
      <c r="J11" s="1">
        <v>1944</v>
      </c>
      <c r="K11" s="1">
        <v>40</v>
      </c>
      <c r="L11" s="1">
        <v>40</v>
      </c>
      <c r="M11" s="39">
        <v>19</v>
      </c>
      <c r="N11" s="39">
        <v>100</v>
      </c>
      <c r="O11" s="1" t="s">
        <v>140</v>
      </c>
      <c r="P11" s="1">
        <v>1.1399999999999999</v>
      </c>
      <c r="Q11" s="1">
        <v>1.33</v>
      </c>
      <c r="R11" s="39">
        <v>12966</v>
      </c>
    </row>
    <row r="12" spans="1:18" x14ac:dyDescent="0.2">
      <c r="A12" s="1" t="s">
        <v>35</v>
      </c>
      <c r="B12" s="1" t="s">
        <v>35</v>
      </c>
      <c r="C12" s="1">
        <v>1008</v>
      </c>
      <c r="D12" s="1" t="s">
        <v>62</v>
      </c>
      <c r="E12" s="1" t="s">
        <v>40</v>
      </c>
      <c r="F12" s="1" t="s">
        <v>7</v>
      </c>
      <c r="G12" s="1" t="s">
        <v>12</v>
      </c>
      <c r="H12" s="1" t="s">
        <v>141</v>
      </c>
      <c r="I12" s="1" t="s">
        <v>142</v>
      </c>
      <c r="J12" s="1">
        <v>1958</v>
      </c>
      <c r="K12" s="1">
        <v>560</v>
      </c>
      <c r="L12" s="1">
        <v>560</v>
      </c>
      <c r="M12" s="39">
        <v>57</v>
      </c>
      <c r="N12" s="39">
        <v>100</v>
      </c>
      <c r="O12" s="1" t="s">
        <v>140</v>
      </c>
      <c r="P12" s="1">
        <v>11.31</v>
      </c>
      <c r="Q12" s="1">
        <v>0.86</v>
      </c>
      <c r="R12" s="39">
        <v>10245.25</v>
      </c>
    </row>
    <row r="13" spans="1:18" x14ac:dyDescent="0.2">
      <c r="A13" s="1" t="s">
        <v>90</v>
      </c>
      <c r="B13" s="1" t="s">
        <v>0</v>
      </c>
      <c r="C13" s="1">
        <v>6031</v>
      </c>
      <c r="D13" s="1" t="s">
        <v>113</v>
      </c>
      <c r="E13" s="1" t="s">
        <v>6</v>
      </c>
      <c r="F13" s="1" t="s">
        <v>7</v>
      </c>
      <c r="G13" s="1" t="s">
        <v>12</v>
      </c>
      <c r="H13" s="1" t="s">
        <v>141</v>
      </c>
      <c r="I13" s="1" t="s">
        <v>142</v>
      </c>
      <c r="J13" s="1">
        <v>1982</v>
      </c>
      <c r="K13" s="1">
        <v>198</v>
      </c>
      <c r="L13" s="1">
        <v>198</v>
      </c>
      <c r="M13" s="39">
        <v>69</v>
      </c>
      <c r="N13" s="39">
        <v>33</v>
      </c>
      <c r="O13" s="1" t="s">
        <v>140</v>
      </c>
      <c r="P13" s="1">
        <v>12.84</v>
      </c>
      <c r="Q13" s="1">
        <v>0.54</v>
      </c>
      <c r="R13" s="39">
        <v>9337</v>
      </c>
    </row>
    <row r="14" spans="1:18" x14ac:dyDescent="0.2">
      <c r="A14" s="1" t="s">
        <v>0</v>
      </c>
      <c r="B14" s="1" t="s">
        <v>0</v>
      </c>
      <c r="C14" s="1">
        <v>2832</v>
      </c>
      <c r="D14" s="1" t="s">
        <v>20</v>
      </c>
      <c r="E14" s="1" t="s">
        <v>6</v>
      </c>
      <c r="F14" s="1" t="s">
        <v>7</v>
      </c>
      <c r="G14" s="1" t="s">
        <v>12</v>
      </c>
      <c r="H14" s="1" t="s">
        <v>141</v>
      </c>
      <c r="I14" s="1" t="s">
        <v>142</v>
      </c>
      <c r="J14" s="1">
        <v>1960</v>
      </c>
      <c r="K14" s="1">
        <v>883</v>
      </c>
      <c r="L14" s="1">
        <v>883</v>
      </c>
      <c r="M14" s="39">
        <v>50</v>
      </c>
      <c r="N14" s="39">
        <v>88</v>
      </c>
      <c r="O14" s="1" t="s">
        <v>140</v>
      </c>
      <c r="P14" s="1">
        <v>12.38</v>
      </c>
      <c r="Q14" s="1">
        <v>0.68</v>
      </c>
      <c r="R14" s="39">
        <v>10936.333333333299</v>
      </c>
    </row>
    <row r="15" spans="1:18" x14ac:dyDescent="0.2">
      <c r="A15" s="1" t="s">
        <v>35</v>
      </c>
      <c r="B15" s="1" t="s">
        <v>35</v>
      </c>
      <c r="C15" s="1">
        <v>1007</v>
      </c>
      <c r="D15" s="1" t="s">
        <v>60</v>
      </c>
      <c r="E15" s="1" t="s">
        <v>40</v>
      </c>
      <c r="F15" s="1" t="s">
        <v>7</v>
      </c>
      <c r="G15" s="1" t="s">
        <v>12</v>
      </c>
      <c r="H15" s="1" t="s">
        <v>141</v>
      </c>
      <c r="I15" s="1" t="s">
        <v>142</v>
      </c>
      <c r="J15" s="1">
        <v>1950</v>
      </c>
      <c r="K15" s="1">
        <v>90</v>
      </c>
      <c r="L15" s="1">
        <v>90</v>
      </c>
      <c r="M15" s="39">
        <v>39</v>
      </c>
      <c r="N15" s="39">
        <v>100</v>
      </c>
      <c r="O15" s="1" t="s">
        <v>140</v>
      </c>
      <c r="P15" s="1">
        <v>15.52</v>
      </c>
      <c r="Q15" s="1">
        <v>2.36</v>
      </c>
      <c r="R15" s="39">
        <v>12262</v>
      </c>
    </row>
    <row r="16" spans="1:18" x14ac:dyDescent="0.2">
      <c r="A16" s="1" t="s">
        <v>35</v>
      </c>
      <c r="B16" s="1" t="s">
        <v>35</v>
      </c>
      <c r="C16" s="1">
        <v>1010</v>
      </c>
      <c r="D16" s="1" t="s">
        <v>66</v>
      </c>
      <c r="E16" s="1" t="s">
        <v>40</v>
      </c>
      <c r="F16" s="1" t="s">
        <v>7</v>
      </c>
      <c r="G16" s="1" t="s">
        <v>12</v>
      </c>
      <c r="H16" s="1" t="s">
        <v>141</v>
      </c>
      <c r="I16" s="1" t="s">
        <v>142</v>
      </c>
      <c r="J16" s="1">
        <v>1968</v>
      </c>
      <c r="K16" s="1">
        <v>668</v>
      </c>
      <c r="L16" s="1">
        <v>668</v>
      </c>
      <c r="M16" s="39">
        <v>49</v>
      </c>
      <c r="N16" s="39">
        <v>100</v>
      </c>
      <c r="O16" s="1" t="s">
        <v>140</v>
      </c>
      <c r="P16" s="1">
        <v>11.54</v>
      </c>
      <c r="Q16" s="1">
        <v>1.145</v>
      </c>
      <c r="R16" s="39">
        <v>10386.875</v>
      </c>
    </row>
    <row r="17" spans="1:18" x14ac:dyDescent="0.2">
      <c r="A17" s="1" t="s">
        <v>35</v>
      </c>
      <c r="B17" s="1" t="s">
        <v>35</v>
      </c>
      <c r="C17" s="1">
        <v>1010</v>
      </c>
      <c r="D17" s="1" t="s">
        <v>66</v>
      </c>
      <c r="E17" s="1" t="s">
        <v>40</v>
      </c>
      <c r="F17" s="1" t="s">
        <v>7</v>
      </c>
      <c r="G17" s="1" t="s">
        <v>18</v>
      </c>
      <c r="H17" s="1" t="s">
        <v>159</v>
      </c>
      <c r="I17" s="1" t="s">
        <v>153</v>
      </c>
      <c r="J17" s="1">
        <v>1995</v>
      </c>
      <c r="K17" s="1">
        <v>228</v>
      </c>
      <c r="L17" s="1">
        <v>262</v>
      </c>
      <c r="M17" s="39">
        <v>38</v>
      </c>
      <c r="N17" s="39">
        <v>100</v>
      </c>
      <c r="O17" s="1" t="s">
        <v>140</v>
      </c>
      <c r="P17" s="1">
        <v>1.1200000000000001</v>
      </c>
      <c r="Q17" s="1">
        <v>0.99</v>
      </c>
      <c r="R17" s="39">
        <v>9450</v>
      </c>
    </row>
    <row r="18" spans="1:18" x14ac:dyDescent="0.2">
      <c r="A18" s="1" t="s">
        <v>90</v>
      </c>
      <c r="B18" s="1" t="s">
        <v>0</v>
      </c>
      <c r="C18" s="1">
        <v>6031</v>
      </c>
      <c r="D18" s="1" t="s">
        <v>113</v>
      </c>
      <c r="E18" s="1" t="s">
        <v>6</v>
      </c>
      <c r="F18" s="1" t="s">
        <v>7</v>
      </c>
      <c r="G18" s="1" t="s">
        <v>23</v>
      </c>
      <c r="H18" s="1" t="s">
        <v>144</v>
      </c>
      <c r="I18" s="1" t="s">
        <v>153</v>
      </c>
      <c r="J18" s="1">
        <v>1983</v>
      </c>
      <c r="K18" s="1">
        <v>5.94</v>
      </c>
      <c r="L18" s="1">
        <v>7.92</v>
      </c>
      <c r="M18" s="39">
        <v>1</v>
      </c>
      <c r="N18" s="39">
        <v>33</v>
      </c>
      <c r="O18" s="1" t="s">
        <v>140</v>
      </c>
      <c r="P18" s="1">
        <v>0</v>
      </c>
      <c r="Q18" s="1">
        <v>3.74</v>
      </c>
      <c r="R18" s="39">
        <v>13820</v>
      </c>
    </row>
    <row r="19" spans="1:18" x14ac:dyDescent="0.2">
      <c r="A19" s="1" t="s">
        <v>35</v>
      </c>
      <c r="B19" s="1" t="s">
        <v>35</v>
      </c>
      <c r="C19" s="1" t="s">
        <v>164</v>
      </c>
      <c r="D19" s="1" t="s">
        <v>156</v>
      </c>
      <c r="E19" s="1" t="s">
        <v>40</v>
      </c>
      <c r="F19" s="1" t="s">
        <v>7</v>
      </c>
      <c r="G19" s="1" t="s">
        <v>157</v>
      </c>
      <c r="H19" s="1" t="s">
        <v>144</v>
      </c>
      <c r="I19" s="1" t="s">
        <v>153</v>
      </c>
      <c r="J19" s="1">
        <v>1994</v>
      </c>
      <c r="K19" s="1">
        <v>5.2</v>
      </c>
      <c r="L19" s="1">
        <v>5.2</v>
      </c>
      <c r="M19" s="39">
        <v>1</v>
      </c>
      <c r="N19" s="39">
        <v>100</v>
      </c>
      <c r="O19" s="1" t="s">
        <v>158</v>
      </c>
      <c r="P19" s="1">
        <v>0</v>
      </c>
      <c r="Q19" s="1">
        <v>3.74</v>
      </c>
      <c r="R19" s="39">
        <v>12392</v>
      </c>
    </row>
    <row r="20" spans="1:18" x14ac:dyDescent="0.2">
      <c r="A20" s="1" t="s">
        <v>90</v>
      </c>
      <c r="B20" s="1" t="s">
        <v>0</v>
      </c>
      <c r="C20" s="1">
        <v>2850</v>
      </c>
      <c r="D20" s="1" t="s">
        <v>100</v>
      </c>
      <c r="E20" s="1" t="s">
        <v>6</v>
      </c>
      <c r="F20" s="1" t="s">
        <v>7</v>
      </c>
      <c r="G20" s="1" t="s">
        <v>23</v>
      </c>
      <c r="H20" s="1" t="s">
        <v>152</v>
      </c>
      <c r="I20" s="1" t="s">
        <v>153</v>
      </c>
      <c r="J20" s="1">
        <v>1969</v>
      </c>
      <c r="K20" s="1">
        <v>3.92</v>
      </c>
      <c r="L20" s="1">
        <v>3.92</v>
      </c>
      <c r="M20" s="39">
        <v>1</v>
      </c>
      <c r="N20" s="39">
        <v>39</v>
      </c>
      <c r="O20" s="1" t="s">
        <v>140</v>
      </c>
      <c r="P20" s="1">
        <v>0</v>
      </c>
      <c r="Q20" s="1">
        <v>3.74</v>
      </c>
      <c r="R20" s="39">
        <v>10400</v>
      </c>
    </row>
    <row r="21" spans="1:18" x14ac:dyDescent="0.2">
      <c r="A21" s="1" t="s">
        <v>0</v>
      </c>
      <c r="B21" s="1" t="s">
        <v>0</v>
      </c>
      <c r="C21" s="1">
        <v>2830</v>
      </c>
      <c r="D21" s="1" t="s">
        <v>3</v>
      </c>
      <c r="E21" s="1" t="s">
        <v>6</v>
      </c>
      <c r="F21" s="1" t="s">
        <v>7</v>
      </c>
      <c r="G21" s="1" t="s">
        <v>23</v>
      </c>
      <c r="H21" s="1" t="s">
        <v>144</v>
      </c>
      <c r="I21" s="1" t="s">
        <v>143</v>
      </c>
      <c r="J21" s="1">
        <v>1972</v>
      </c>
      <c r="K21" s="1">
        <v>186</v>
      </c>
      <c r="L21" s="1">
        <v>244</v>
      </c>
      <c r="M21" s="39">
        <v>3</v>
      </c>
      <c r="N21" s="39">
        <v>100</v>
      </c>
      <c r="O21" s="1" t="s">
        <v>140</v>
      </c>
      <c r="P21" s="1">
        <v>31.94</v>
      </c>
      <c r="Q21" s="1">
        <v>2.04</v>
      </c>
      <c r="R21" s="39">
        <v>11566</v>
      </c>
    </row>
    <row r="22" spans="1:18" x14ac:dyDescent="0.2">
      <c r="A22" s="1" t="s">
        <v>35</v>
      </c>
      <c r="B22" s="1" t="s">
        <v>35</v>
      </c>
      <c r="C22" s="1">
        <v>1001</v>
      </c>
      <c r="D22" s="1" t="s">
        <v>38</v>
      </c>
      <c r="E22" s="1" t="s">
        <v>40</v>
      </c>
      <c r="F22" s="1" t="s">
        <v>7</v>
      </c>
      <c r="G22" s="1" t="s">
        <v>18</v>
      </c>
      <c r="H22" s="1" t="s">
        <v>144</v>
      </c>
      <c r="I22" s="1" t="s">
        <v>143</v>
      </c>
      <c r="J22" s="1">
        <v>1993</v>
      </c>
      <c r="K22" s="1">
        <v>99</v>
      </c>
      <c r="L22" s="1">
        <v>120</v>
      </c>
      <c r="M22" s="39">
        <v>3</v>
      </c>
      <c r="N22" s="39">
        <v>100</v>
      </c>
      <c r="O22" s="1" t="s">
        <v>140</v>
      </c>
      <c r="P22" s="1">
        <v>29.39</v>
      </c>
      <c r="Q22" s="1">
        <v>1.39</v>
      </c>
      <c r="R22" s="39">
        <v>12293</v>
      </c>
    </row>
    <row r="23" spans="1:18" x14ac:dyDescent="0.2">
      <c r="A23" s="1" t="s">
        <v>35</v>
      </c>
      <c r="B23" s="1" t="s">
        <v>35</v>
      </c>
      <c r="C23" s="1">
        <v>1001</v>
      </c>
      <c r="D23" s="1" t="s">
        <v>38</v>
      </c>
      <c r="E23" s="1" t="s">
        <v>40</v>
      </c>
      <c r="F23" s="1" t="s">
        <v>7</v>
      </c>
      <c r="G23" s="1" t="s">
        <v>23</v>
      </c>
      <c r="H23" s="1" t="s">
        <v>152</v>
      </c>
      <c r="I23" s="1" t="s">
        <v>143</v>
      </c>
      <c r="J23" s="1">
        <v>1972</v>
      </c>
      <c r="K23" s="1">
        <v>10</v>
      </c>
      <c r="L23" s="1">
        <v>11</v>
      </c>
      <c r="M23" s="39">
        <v>1</v>
      </c>
      <c r="N23" s="39">
        <v>100</v>
      </c>
      <c r="O23" s="1" t="s">
        <v>140</v>
      </c>
      <c r="P23" s="1">
        <v>0.81</v>
      </c>
      <c r="Q23" s="1">
        <v>1.39</v>
      </c>
      <c r="R23" s="39">
        <v>10160</v>
      </c>
    </row>
    <row r="24" spans="1:18" x14ac:dyDescent="0.2">
      <c r="A24" s="1" t="s">
        <v>35</v>
      </c>
      <c r="B24" s="1" t="s">
        <v>35</v>
      </c>
      <c r="C24" s="1">
        <v>1002</v>
      </c>
      <c r="D24" s="1" t="s">
        <v>43</v>
      </c>
      <c r="E24" s="1" t="s">
        <v>40</v>
      </c>
      <c r="F24" s="1" t="s">
        <v>7</v>
      </c>
      <c r="G24" s="1" t="s">
        <v>23</v>
      </c>
      <c r="H24" s="1" t="s">
        <v>144</v>
      </c>
      <c r="I24" s="1" t="s">
        <v>143</v>
      </c>
      <c r="J24" s="1">
        <v>1972</v>
      </c>
      <c r="K24" s="1">
        <v>85</v>
      </c>
      <c r="L24" s="1">
        <v>98</v>
      </c>
      <c r="M24" s="39">
        <v>1</v>
      </c>
      <c r="N24" s="39">
        <v>100</v>
      </c>
      <c r="O24" s="1" t="s">
        <v>140</v>
      </c>
      <c r="P24" s="1">
        <v>48.7</v>
      </c>
      <c r="Q24" s="1">
        <v>3.74</v>
      </c>
      <c r="R24" s="39">
        <v>11814</v>
      </c>
    </row>
    <row r="25" spans="1:18" x14ac:dyDescent="0.2">
      <c r="A25" s="1" t="s">
        <v>0</v>
      </c>
      <c r="B25" s="1" t="s">
        <v>0</v>
      </c>
      <c r="C25" s="1">
        <v>2831</v>
      </c>
      <c r="D25" s="1" t="s">
        <v>15</v>
      </c>
      <c r="E25" s="1" t="s">
        <v>6</v>
      </c>
      <c r="F25" s="1" t="s">
        <v>7</v>
      </c>
      <c r="G25" s="1" t="s">
        <v>18</v>
      </c>
      <c r="H25" s="1" t="s">
        <v>145</v>
      </c>
      <c r="I25" s="1" t="s">
        <v>143</v>
      </c>
      <c r="J25" s="1">
        <v>1965</v>
      </c>
      <c r="K25" s="1">
        <v>106.2</v>
      </c>
      <c r="L25" s="1">
        <v>129.5</v>
      </c>
      <c r="M25" s="39">
        <v>1</v>
      </c>
      <c r="N25" s="39">
        <v>100</v>
      </c>
      <c r="O25" s="1" t="s">
        <v>140</v>
      </c>
      <c r="P25" s="1">
        <v>72.86</v>
      </c>
      <c r="Q25" s="1">
        <v>3.74</v>
      </c>
      <c r="R25" s="39">
        <v>13936</v>
      </c>
    </row>
    <row r="26" spans="1:18" x14ac:dyDescent="0.2">
      <c r="A26" s="1" t="s">
        <v>0</v>
      </c>
      <c r="B26" s="1" t="s">
        <v>0</v>
      </c>
      <c r="C26" s="1">
        <v>2831</v>
      </c>
      <c r="D26" s="1" t="s">
        <v>15</v>
      </c>
      <c r="E26" s="1" t="s">
        <v>6</v>
      </c>
      <c r="F26" s="1" t="s">
        <v>7</v>
      </c>
      <c r="G26" s="1" t="s">
        <v>23</v>
      </c>
      <c r="H26" s="1" t="s">
        <v>144</v>
      </c>
      <c r="I26" s="1" t="s">
        <v>143</v>
      </c>
      <c r="J26" s="1">
        <v>1969</v>
      </c>
      <c r="K26" s="1">
        <v>30</v>
      </c>
      <c r="L26" s="1">
        <v>42.8</v>
      </c>
      <c r="M26" s="39">
        <v>1</v>
      </c>
      <c r="N26" s="39">
        <v>100</v>
      </c>
      <c r="O26" s="1" t="s">
        <v>140</v>
      </c>
      <c r="P26" s="1">
        <v>7.0000000000000007E-2</v>
      </c>
      <c r="Q26" s="1">
        <v>3.74</v>
      </c>
      <c r="R26" s="39">
        <v>14083</v>
      </c>
    </row>
    <row r="27" spans="1:18" x14ac:dyDescent="0.2">
      <c r="A27" s="1" t="s">
        <v>0</v>
      </c>
      <c r="B27" s="1" t="s">
        <v>0</v>
      </c>
      <c r="C27" s="1">
        <v>2832</v>
      </c>
      <c r="D27" s="1" t="s">
        <v>20</v>
      </c>
      <c r="E27" s="1" t="s">
        <v>6</v>
      </c>
      <c r="F27" s="1" t="s">
        <v>7</v>
      </c>
      <c r="G27" s="1" t="s">
        <v>23</v>
      </c>
      <c r="H27" s="1" t="s">
        <v>144</v>
      </c>
      <c r="I27" s="1" t="s">
        <v>143</v>
      </c>
      <c r="J27" s="1">
        <v>1971</v>
      </c>
      <c r="K27" s="1">
        <v>56.8</v>
      </c>
      <c r="L27" s="1">
        <v>78</v>
      </c>
      <c r="M27" s="39">
        <v>1</v>
      </c>
      <c r="N27" s="39">
        <v>100</v>
      </c>
      <c r="O27" s="1" t="s">
        <v>140</v>
      </c>
      <c r="P27" s="1">
        <v>28.73</v>
      </c>
      <c r="Q27" s="1">
        <v>3.74</v>
      </c>
      <c r="R27" s="39">
        <v>13422</v>
      </c>
    </row>
    <row r="28" spans="1:18" x14ac:dyDescent="0.2">
      <c r="A28" s="1" t="s">
        <v>35</v>
      </c>
      <c r="B28" s="1" t="s">
        <v>35</v>
      </c>
      <c r="C28" s="1">
        <v>1006</v>
      </c>
      <c r="D28" s="1" t="s">
        <v>57</v>
      </c>
      <c r="E28" s="1" t="s">
        <v>40</v>
      </c>
      <c r="F28" s="1" t="s">
        <v>7</v>
      </c>
      <c r="G28" s="1" t="s">
        <v>23</v>
      </c>
      <c r="H28" s="1" t="s">
        <v>152</v>
      </c>
      <c r="I28" s="1" t="s">
        <v>143</v>
      </c>
      <c r="J28" s="1">
        <v>1968</v>
      </c>
      <c r="K28" s="1">
        <v>93</v>
      </c>
      <c r="L28" s="1">
        <v>104</v>
      </c>
      <c r="M28" s="39">
        <v>1</v>
      </c>
      <c r="N28" s="39">
        <v>100</v>
      </c>
      <c r="O28" s="1" t="s">
        <v>140</v>
      </c>
      <c r="P28" s="1">
        <v>83.01</v>
      </c>
      <c r="Q28" s="1">
        <v>3.74</v>
      </c>
      <c r="R28" s="39">
        <v>17125</v>
      </c>
    </row>
    <row r="29" spans="1:18" x14ac:dyDescent="0.2">
      <c r="A29" s="1" t="s">
        <v>35</v>
      </c>
      <c r="B29" s="1" t="s">
        <v>35</v>
      </c>
      <c r="C29" s="1">
        <v>1010</v>
      </c>
      <c r="D29" s="1" t="s">
        <v>66</v>
      </c>
      <c r="E29" s="1" t="s">
        <v>40</v>
      </c>
      <c r="F29" s="1" t="s">
        <v>7</v>
      </c>
      <c r="G29" s="1" t="s">
        <v>23</v>
      </c>
      <c r="H29" s="1" t="s">
        <v>152</v>
      </c>
      <c r="I29" s="1" t="s">
        <v>143</v>
      </c>
      <c r="J29" s="1">
        <v>1967</v>
      </c>
      <c r="K29" s="1">
        <v>8</v>
      </c>
      <c r="L29" s="1">
        <v>8</v>
      </c>
      <c r="M29" s="39">
        <v>1</v>
      </c>
      <c r="N29" s="39">
        <v>100</v>
      </c>
      <c r="O29" s="1" t="s">
        <v>140</v>
      </c>
      <c r="P29" s="1">
        <v>33.76</v>
      </c>
      <c r="Q29" s="1">
        <v>3.74</v>
      </c>
      <c r="R29" s="39">
        <v>10848</v>
      </c>
    </row>
    <row r="30" spans="1:18" x14ac:dyDescent="0.2">
      <c r="A30" s="1" t="s">
        <v>0</v>
      </c>
      <c r="B30" s="1" t="s">
        <v>0</v>
      </c>
      <c r="C30" s="1">
        <v>7158</v>
      </c>
      <c r="D30" s="1" t="s">
        <v>33</v>
      </c>
      <c r="E30" s="1" t="s">
        <v>6</v>
      </c>
      <c r="F30" s="1" t="s">
        <v>7</v>
      </c>
      <c r="G30" s="1" t="s">
        <v>18</v>
      </c>
      <c r="H30" s="1" t="s">
        <v>144</v>
      </c>
      <c r="I30" s="1" t="s">
        <v>143</v>
      </c>
      <c r="J30" s="1">
        <v>1992</v>
      </c>
      <c r="K30" s="1">
        <v>462</v>
      </c>
      <c r="L30" s="1">
        <v>564</v>
      </c>
      <c r="M30" s="39">
        <v>3</v>
      </c>
      <c r="N30" s="39">
        <v>100</v>
      </c>
      <c r="O30" s="1" t="s">
        <v>140</v>
      </c>
      <c r="P30" s="1">
        <v>57</v>
      </c>
      <c r="Q30" s="1">
        <v>2.8</v>
      </c>
      <c r="R30" s="39">
        <v>12545</v>
      </c>
    </row>
  </sheetData>
  <pageMargins left="0.75" right="0.75" top="1" bottom="1" header="0.5" footer="0.5"/>
  <pageSetup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3"/>
  <sheetViews>
    <sheetView view="pageBreakPreview" zoomScaleNormal="100" workbookViewId="0">
      <selection sqref="A1:IV1"/>
    </sheetView>
  </sheetViews>
  <sheetFormatPr defaultColWidth="9" defaultRowHeight="12.75" x14ac:dyDescent="0.2"/>
  <cols>
    <col min="1" max="1" width="24.28515625" style="1" bestFit="1" customWidth="1"/>
    <col min="2" max="2" width="27.42578125" style="1" bestFit="1" customWidth="1"/>
    <col min="3" max="3" width="7.42578125" style="1" bestFit="1" customWidth="1"/>
    <col min="4" max="4" width="22.28515625" style="1" bestFit="1" customWidth="1"/>
    <col min="5" max="5" width="5.140625" style="1" bestFit="1" customWidth="1"/>
    <col min="6" max="6" width="10" style="1" customWidth="1"/>
    <col min="7" max="7" width="9.28515625" style="1" customWidth="1"/>
    <col min="8" max="8" width="10.5703125" style="1" bestFit="1" customWidth="1"/>
    <col min="9" max="9" width="8.85546875" style="1" bestFit="1" customWidth="1"/>
    <col min="10" max="10" width="9" style="1" customWidth="1"/>
    <col min="11" max="11" width="8.28515625" style="1" bestFit="1" customWidth="1"/>
    <col min="12" max="12" width="8.85546875" style="1" hidden="1" customWidth="1"/>
    <col min="13" max="13" width="9" style="1" hidden="1" customWidth="1"/>
    <col min="14" max="15" width="8.85546875" style="1" customWidth="1"/>
    <col min="16" max="16" width="12.7109375" style="1" hidden="1" customWidth="1"/>
    <col min="17" max="18" width="10.42578125" style="1" bestFit="1" customWidth="1"/>
    <col min="19" max="19" width="8.5703125" style="1" bestFit="1" customWidth="1"/>
    <col min="20" max="20" width="33.5703125" style="1" bestFit="1" customWidth="1"/>
    <col min="21" max="22" width="9" style="1" customWidth="1"/>
    <col min="23" max="23" width="10.42578125" style="1" bestFit="1" customWidth="1"/>
    <col min="24" max="16384" width="9" style="1"/>
  </cols>
  <sheetData>
    <row r="1" spans="1:23" s="38" customFormat="1" ht="63.75" x14ac:dyDescent="0.2">
      <c r="A1" s="38" t="s">
        <v>128</v>
      </c>
      <c r="B1" s="38" t="s">
        <v>129</v>
      </c>
      <c r="C1" s="38" t="s">
        <v>183</v>
      </c>
      <c r="D1" s="38" t="s">
        <v>76</v>
      </c>
      <c r="E1" s="38" t="s">
        <v>182</v>
      </c>
      <c r="F1" s="38" t="s">
        <v>181</v>
      </c>
      <c r="G1" s="38" t="s">
        <v>180</v>
      </c>
      <c r="H1" s="38" t="s">
        <v>131</v>
      </c>
      <c r="I1" s="38" t="s">
        <v>165</v>
      </c>
      <c r="J1" s="38" t="s">
        <v>166</v>
      </c>
      <c r="K1" s="38" t="s">
        <v>161</v>
      </c>
      <c r="L1" s="38" t="s">
        <v>162</v>
      </c>
      <c r="M1" s="38" t="s">
        <v>177</v>
      </c>
      <c r="N1" s="38" t="s">
        <v>187</v>
      </c>
      <c r="O1" s="38" t="s">
        <v>189</v>
      </c>
      <c r="P1" s="38" t="s">
        <v>188</v>
      </c>
      <c r="Q1" s="38" t="s">
        <v>184</v>
      </c>
      <c r="R1" s="38" t="s">
        <v>176</v>
      </c>
      <c r="S1" s="38" t="s">
        <v>185</v>
      </c>
      <c r="T1" s="38" t="s">
        <v>186</v>
      </c>
      <c r="U1" s="38" t="s">
        <v>178</v>
      </c>
      <c r="V1" s="38" t="s">
        <v>179</v>
      </c>
      <c r="W1" s="38" t="s">
        <v>87</v>
      </c>
    </row>
    <row r="2" spans="1:23" x14ac:dyDescent="0.2">
      <c r="A2" s="1" t="s">
        <v>0</v>
      </c>
      <c r="B2" s="1" t="s">
        <v>0</v>
      </c>
      <c r="C2" s="1">
        <v>2830</v>
      </c>
      <c r="D2" s="1" t="s">
        <v>3</v>
      </c>
      <c r="E2" s="1" t="s">
        <v>6</v>
      </c>
      <c r="F2" s="1" t="s">
        <v>7</v>
      </c>
      <c r="G2" s="1" t="s">
        <v>12</v>
      </c>
      <c r="H2" s="1" t="s">
        <v>139</v>
      </c>
      <c r="I2" s="1">
        <v>4</v>
      </c>
      <c r="J2" s="1">
        <v>6</v>
      </c>
      <c r="K2" s="1">
        <v>1958</v>
      </c>
      <c r="L2" s="1">
        <v>543.25</v>
      </c>
      <c r="M2" s="1">
        <v>545.5</v>
      </c>
      <c r="N2" s="1">
        <f>AVERAGE(L2:M2)</f>
        <v>544.375</v>
      </c>
      <c r="O2" s="4">
        <f>N2/($R2/100)</f>
        <v>687.63157894736821</v>
      </c>
      <c r="P2" s="4">
        <f>M2/($R2/100)</f>
        <v>689.05263157894706</v>
      </c>
      <c r="Q2" s="4">
        <v>60.6666666666667</v>
      </c>
      <c r="R2" s="4">
        <v>79.1666666666667</v>
      </c>
      <c r="S2" s="1" t="s">
        <v>140</v>
      </c>
      <c r="T2" s="1" t="s">
        <v>141</v>
      </c>
      <c r="U2" s="1">
        <v>10.95</v>
      </c>
      <c r="V2" s="1">
        <v>0.86</v>
      </c>
      <c r="W2" s="4">
        <v>9534.6666666666697</v>
      </c>
    </row>
    <row r="3" spans="1:23" x14ac:dyDescent="0.2">
      <c r="A3" s="1" t="s">
        <v>0</v>
      </c>
      <c r="B3" s="1" t="s">
        <v>0</v>
      </c>
      <c r="C3" s="1">
        <v>2830</v>
      </c>
      <c r="D3" s="1" t="s">
        <v>3</v>
      </c>
      <c r="E3" s="1" t="s">
        <v>6</v>
      </c>
      <c r="F3" s="1" t="s">
        <v>7</v>
      </c>
      <c r="G3" s="1" t="s">
        <v>12</v>
      </c>
      <c r="H3" s="1" t="s">
        <v>142</v>
      </c>
      <c r="I3" s="1">
        <v>1</v>
      </c>
      <c r="J3" s="1">
        <v>3</v>
      </c>
      <c r="K3" s="1">
        <v>1952</v>
      </c>
      <c r="L3" s="1">
        <v>316</v>
      </c>
      <c r="M3" s="1">
        <v>316</v>
      </c>
      <c r="N3" s="1">
        <f t="shared" ref="N3:N33" si="0">AVERAGE(L3:M3)</f>
        <v>316</v>
      </c>
      <c r="O3" s="4">
        <f t="shared" ref="O3:O33" si="1">N3/($R3/100)</f>
        <v>316</v>
      </c>
      <c r="P3" s="4">
        <f t="shared" ref="P3:P33" si="2">M3/(R3/100)</f>
        <v>316</v>
      </c>
      <c r="Q3" s="4">
        <v>45</v>
      </c>
      <c r="R3" s="4">
        <v>100</v>
      </c>
      <c r="S3" s="1" t="s">
        <v>140</v>
      </c>
      <c r="T3" s="1" t="s">
        <v>141</v>
      </c>
      <c r="U3" s="1">
        <v>10.95</v>
      </c>
      <c r="V3" s="1">
        <v>0.86</v>
      </c>
      <c r="W3" s="4">
        <v>9888</v>
      </c>
    </row>
    <row r="4" spans="1:23" x14ac:dyDescent="0.2">
      <c r="A4" s="1" t="s">
        <v>0</v>
      </c>
      <c r="B4" s="1" t="s">
        <v>0</v>
      </c>
      <c r="C4" s="1">
        <v>2830</v>
      </c>
      <c r="D4" s="1" t="s">
        <v>3</v>
      </c>
      <c r="E4" s="1" t="s">
        <v>6</v>
      </c>
      <c r="F4" s="1" t="s">
        <v>7</v>
      </c>
      <c r="G4" s="1" t="s">
        <v>23</v>
      </c>
      <c r="H4" s="1" t="s">
        <v>143</v>
      </c>
      <c r="I4" s="1" t="s">
        <v>167</v>
      </c>
      <c r="J4" s="1" t="s">
        <v>168</v>
      </c>
      <c r="K4" s="1">
        <v>1972</v>
      </c>
      <c r="L4" s="1">
        <v>186</v>
      </c>
      <c r="M4" s="1">
        <v>244</v>
      </c>
      <c r="N4" s="1">
        <f t="shared" si="0"/>
        <v>215</v>
      </c>
      <c r="O4" s="4">
        <f t="shared" si="1"/>
        <v>215</v>
      </c>
      <c r="P4" s="4">
        <f t="shared" si="2"/>
        <v>244</v>
      </c>
      <c r="Q4" s="4">
        <v>3</v>
      </c>
      <c r="R4" s="4">
        <v>100</v>
      </c>
      <c r="S4" s="1" t="s">
        <v>140</v>
      </c>
      <c r="T4" s="1" t="s">
        <v>144</v>
      </c>
      <c r="U4" s="1">
        <v>31.94</v>
      </c>
      <c r="V4" s="1">
        <v>2.04</v>
      </c>
      <c r="W4" s="4">
        <v>11566</v>
      </c>
    </row>
    <row r="5" spans="1:23" x14ac:dyDescent="0.2">
      <c r="A5" s="1" t="s">
        <v>35</v>
      </c>
      <c r="B5" s="1" t="s">
        <v>35</v>
      </c>
      <c r="C5" s="1">
        <v>1001</v>
      </c>
      <c r="D5" s="1" t="s">
        <v>38</v>
      </c>
      <c r="E5" s="1" t="s">
        <v>40</v>
      </c>
      <c r="F5" s="1" t="s">
        <v>7</v>
      </c>
      <c r="G5" s="1" t="s">
        <v>12</v>
      </c>
      <c r="H5" s="1" t="s">
        <v>139</v>
      </c>
      <c r="I5" s="1">
        <v>1</v>
      </c>
      <c r="J5" s="1">
        <v>2</v>
      </c>
      <c r="K5" s="1">
        <v>1970</v>
      </c>
      <c r="L5" s="1">
        <v>980</v>
      </c>
      <c r="M5" s="1">
        <v>990</v>
      </c>
      <c r="N5" s="1">
        <f t="shared" si="0"/>
        <v>985</v>
      </c>
      <c r="O5" s="4">
        <f t="shared" si="1"/>
        <v>985</v>
      </c>
      <c r="P5" s="4">
        <f t="shared" si="2"/>
        <v>990</v>
      </c>
      <c r="Q5" s="4">
        <v>63</v>
      </c>
      <c r="R5" s="4">
        <v>100</v>
      </c>
      <c r="S5" s="1" t="s">
        <v>140</v>
      </c>
      <c r="T5" s="1" t="s">
        <v>141</v>
      </c>
      <c r="U5" s="1">
        <v>11.68</v>
      </c>
      <c r="V5" s="1">
        <v>0.52</v>
      </c>
      <c r="W5" s="4">
        <v>9946.5</v>
      </c>
    </row>
    <row r="6" spans="1:23" x14ac:dyDescent="0.2">
      <c r="A6" s="1" t="s">
        <v>35</v>
      </c>
      <c r="B6" s="1" t="s">
        <v>35</v>
      </c>
      <c r="C6" s="1">
        <v>1001</v>
      </c>
      <c r="D6" s="1" t="s">
        <v>38</v>
      </c>
      <c r="E6" s="1" t="s">
        <v>40</v>
      </c>
      <c r="F6" s="1" t="s">
        <v>7</v>
      </c>
      <c r="G6" s="1" t="s">
        <v>18</v>
      </c>
      <c r="H6" s="1" t="s">
        <v>143</v>
      </c>
      <c r="I6" s="1">
        <v>4</v>
      </c>
      <c r="J6" s="1">
        <v>4</v>
      </c>
      <c r="K6" s="1">
        <v>1993</v>
      </c>
      <c r="L6" s="1">
        <v>99</v>
      </c>
      <c r="M6" s="1">
        <v>120</v>
      </c>
      <c r="N6" s="1">
        <f t="shared" si="0"/>
        <v>109.5</v>
      </c>
      <c r="O6" s="4">
        <f t="shared" si="1"/>
        <v>109.5</v>
      </c>
      <c r="P6" s="4">
        <f t="shared" si="2"/>
        <v>120</v>
      </c>
      <c r="Q6" s="4">
        <v>3</v>
      </c>
      <c r="R6" s="4">
        <v>100</v>
      </c>
      <c r="S6" s="1" t="s">
        <v>140</v>
      </c>
      <c r="T6" s="1" t="s">
        <v>144</v>
      </c>
      <c r="U6" s="1">
        <v>29.39</v>
      </c>
      <c r="V6" s="1">
        <v>1.39</v>
      </c>
      <c r="W6" s="4">
        <v>12293</v>
      </c>
    </row>
    <row r="7" spans="1:23" x14ac:dyDescent="0.2">
      <c r="A7" s="1" t="s">
        <v>35</v>
      </c>
      <c r="B7" s="1" t="s">
        <v>35</v>
      </c>
      <c r="C7" s="1">
        <v>1001</v>
      </c>
      <c r="D7" s="1" t="s">
        <v>38</v>
      </c>
      <c r="E7" s="1" t="s">
        <v>40</v>
      </c>
      <c r="F7" s="1" t="s">
        <v>7</v>
      </c>
      <c r="G7" s="1" t="s">
        <v>23</v>
      </c>
      <c r="H7" s="1" t="s">
        <v>143</v>
      </c>
      <c r="I7" s="1">
        <v>31</v>
      </c>
      <c r="J7" s="1">
        <v>34</v>
      </c>
      <c r="K7" s="1">
        <v>1972</v>
      </c>
      <c r="L7" s="1">
        <v>10</v>
      </c>
      <c r="M7" s="1">
        <v>11</v>
      </c>
      <c r="N7" s="1">
        <f t="shared" si="0"/>
        <v>10.5</v>
      </c>
      <c r="O7" s="4">
        <f t="shared" si="1"/>
        <v>10.5</v>
      </c>
      <c r="P7" s="4">
        <f t="shared" si="2"/>
        <v>11</v>
      </c>
      <c r="Q7" s="4">
        <v>1</v>
      </c>
      <c r="R7" s="4">
        <v>100</v>
      </c>
      <c r="S7" s="1" t="s">
        <v>140</v>
      </c>
      <c r="T7" s="1" t="s">
        <v>152</v>
      </c>
      <c r="U7" s="1">
        <v>0.81</v>
      </c>
      <c r="V7" s="1">
        <v>1.39</v>
      </c>
      <c r="W7" s="4">
        <v>10160</v>
      </c>
    </row>
    <row r="8" spans="1:23" x14ac:dyDescent="0.2">
      <c r="A8" s="1" t="s">
        <v>146</v>
      </c>
      <c r="B8" s="1" t="s">
        <v>0</v>
      </c>
      <c r="C8" s="1">
        <v>2840</v>
      </c>
      <c r="D8" s="1" t="s">
        <v>147</v>
      </c>
      <c r="E8" s="1" t="s">
        <v>6</v>
      </c>
      <c r="F8" s="1" t="s">
        <v>7</v>
      </c>
      <c r="G8" s="1" t="s">
        <v>12</v>
      </c>
      <c r="H8" s="1" t="s">
        <v>139</v>
      </c>
      <c r="I8" s="1">
        <v>4</v>
      </c>
      <c r="J8" s="1">
        <v>4</v>
      </c>
      <c r="K8" s="1">
        <v>1973</v>
      </c>
      <c r="L8" s="1">
        <v>312</v>
      </c>
      <c r="M8" s="1">
        <v>312</v>
      </c>
      <c r="N8" s="1">
        <f t="shared" si="0"/>
        <v>312</v>
      </c>
      <c r="O8" s="4">
        <f t="shared" si="1"/>
        <v>780</v>
      </c>
      <c r="P8" s="4">
        <f t="shared" si="2"/>
        <v>780</v>
      </c>
      <c r="Q8" s="4">
        <v>69</v>
      </c>
      <c r="R8" s="4">
        <v>40</v>
      </c>
      <c r="S8" s="1" t="s">
        <v>140</v>
      </c>
      <c r="T8" s="1" t="s">
        <v>141</v>
      </c>
      <c r="U8" s="1">
        <v>14.13</v>
      </c>
      <c r="V8" s="1">
        <v>1.18</v>
      </c>
      <c r="W8" s="4">
        <v>9429</v>
      </c>
    </row>
    <row r="9" spans="1:23" x14ac:dyDescent="0.2">
      <c r="A9" s="1" t="s">
        <v>35</v>
      </c>
      <c r="B9" s="1" t="s">
        <v>35</v>
      </c>
      <c r="C9" s="1">
        <v>1002</v>
      </c>
      <c r="D9" s="1" t="s">
        <v>43</v>
      </c>
      <c r="E9" s="1" t="s">
        <v>40</v>
      </c>
      <c r="F9" s="1" t="s">
        <v>7</v>
      </c>
      <c r="G9" s="1" t="s">
        <v>23</v>
      </c>
      <c r="H9" s="1" t="s">
        <v>143</v>
      </c>
      <c r="I9" s="1">
        <v>1</v>
      </c>
      <c r="J9" s="1">
        <v>2</v>
      </c>
      <c r="K9" s="1">
        <v>1972</v>
      </c>
      <c r="L9" s="1">
        <v>85</v>
      </c>
      <c r="M9" s="1">
        <v>98</v>
      </c>
      <c r="N9" s="1">
        <f t="shared" si="0"/>
        <v>91.5</v>
      </c>
      <c r="O9" s="4">
        <f t="shared" si="1"/>
        <v>91.5</v>
      </c>
      <c r="P9" s="4">
        <f t="shared" si="2"/>
        <v>98</v>
      </c>
      <c r="Q9" s="4">
        <v>1</v>
      </c>
      <c r="R9" s="4">
        <v>100</v>
      </c>
      <c r="S9" s="1" t="s">
        <v>140</v>
      </c>
      <c r="T9" s="1" t="s">
        <v>144</v>
      </c>
      <c r="U9" s="1">
        <v>48.7</v>
      </c>
      <c r="V9" s="1">
        <v>3.74</v>
      </c>
      <c r="W9" s="4">
        <v>11814</v>
      </c>
    </row>
    <row r="10" spans="1:23" x14ac:dyDescent="0.2">
      <c r="A10" s="1" t="s">
        <v>0</v>
      </c>
      <c r="B10" s="1" t="s">
        <v>0</v>
      </c>
      <c r="C10" s="1">
        <v>2831</v>
      </c>
      <c r="D10" s="1" t="s">
        <v>15</v>
      </c>
      <c r="E10" s="1" t="s">
        <v>6</v>
      </c>
      <c r="F10" s="1" t="s">
        <v>7</v>
      </c>
      <c r="G10" s="1" t="s">
        <v>18</v>
      </c>
      <c r="H10" s="1" t="s">
        <v>143</v>
      </c>
      <c r="I10" s="1">
        <v>1</v>
      </c>
      <c r="J10" s="1">
        <v>3</v>
      </c>
      <c r="K10" s="1">
        <v>1965</v>
      </c>
      <c r="L10" s="1">
        <v>106.2</v>
      </c>
      <c r="M10" s="1">
        <v>129.5</v>
      </c>
      <c r="N10" s="1">
        <f t="shared" si="0"/>
        <v>117.85</v>
      </c>
      <c r="O10" s="4">
        <f t="shared" si="1"/>
        <v>117.85</v>
      </c>
      <c r="P10" s="4">
        <f t="shared" si="2"/>
        <v>129.5</v>
      </c>
      <c r="Q10" s="4">
        <v>1</v>
      </c>
      <c r="R10" s="4">
        <v>100</v>
      </c>
      <c r="S10" s="1" t="s">
        <v>140</v>
      </c>
      <c r="T10" s="1" t="s">
        <v>145</v>
      </c>
      <c r="U10" s="1">
        <v>72.86</v>
      </c>
      <c r="V10" s="1">
        <v>3.74</v>
      </c>
      <c r="W10" s="4">
        <v>13936</v>
      </c>
    </row>
    <row r="11" spans="1:23" x14ac:dyDescent="0.2">
      <c r="A11" s="1" t="s">
        <v>0</v>
      </c>
      <c r="B11" s="1" t="s">
        <v>0</v>
      </c>
      <c r="C11" s="1">
        <v>2831</v>
      </c>
      <c r="D11" s="1" t="s">
        <v>15</v>
      </c>
      <c r="E11" s="1" t="s">
        <v>6</v>
      </c>
      <c r="F11" s="1" t="s">
        <v>7</v>
      </c>
      <c r="G11" s="1" t="s">
        <v>23</v>
      </c>
      <c r="H11" s="1" t="s">
        <v>143</v>
      </c>
      <c r="I11" s="1">
        <v>4</v>
      </c>
      <c r="J11" s="1">
        <v>5</v>
      </c>
      <c r="K11" s="1">
        <v>1969</v>
      </c>
      <c r="L11" s="1">
        <v>30</v>
      </c>
      <c r="M11" s="1">
        <v>42.8</v>
      </c>
      <c r="N11" s="1">
        <f t="shared" si="0"/>
        <v>36.4</v>
      </c>
      <c r="O11" s="4">
        <f t="shared" si="1"/>
        <v>36.4</v>
      </c>
      <c r="P11" s="4">
        <f t="shared" si="2"/>
        <v>42.8</v>
      </c>
      <c r="Q11" s="4">
        <v>1</v>
      </c>
      <c r="R11" s="4">
        <v>100</v>
      </c>
      <c r="S11" s="1" t="s">
        <v>140</v>
      </c>
      <c r="T11" s="1" t="s">
        <v>144</v>
      </c>
      <c r="U11" s="1">
        <v>7.0000000000000007E-2</v>
      </c>
      <c r="V11" s="1">
        <v>3.74</v>
      </c>
      <c r="W11" s="4">
        <v>14083</v>
      </c>
    </row>
    <row r="12" spans="1:23" x14ac:dyDescent="0.2">
      <c r="A12" s="1" t="s">
        <v>0</v>
      </c>
      <c r="B12" s="1" t="s">
        <v>0</v>
      </c>
      <c r="C12" s="1">
        <v>6018</v>
      </c>
      <c r="D12" s="1" t="s">
        <v>25</v>
      </c>
      <c r="E12" s="1" t="s">
        <v>28</v>
      </c>
      <c r="F12" s="1" t="s">
        <v>7</v>
      </c>
      <c r="G12" s="1" t="s">
        <v>12</v>
      </c>
      <c r="H12" s="1" t="s">
        <v>139</v>
      </c>
      <c r="I12" s="1">
        <v>2</v>
      </c>
      <c r="J12" s="1">
        <v>2</v>
      </c>
      <c r="K12" s="1">
        <v>1981</v>
      </c>
      <c r="L12" s="1">
        <v>414</v>
      </c>
      <c r="M12" s="1">
        <v>414</v>
      </c>
      <c r="N12" s="1">
        <f t="shared" si="0"/>
        <v>414</v>
      </c>
      <c r="O12" s="4">
        <f t="shared" si="1"/>
        <v>600</v>
      </c>
      <c r="P12" s="4">
        <f t="shared" si="2"/>
        <v>600</v>
      </c>
      <c r="Q12" s="4">
        <v>69</v>
      </c>
      <c r="R12" s="4">
        <v>69</v>
      </c>
      <c r="S12" s="1" t="s">
        <v>140</v>
      </c>
      <c r="T12" s="1" t="s">
        <v>141</v>
      </c>
      <c r="U12" s="1">
        <v>11.3</v>
      </c>
      <c r="V12" s="1">
        <v>0.86</v>
      </c>
      <c r="W12" s="4">
        <v>9945</v>
      </c>
    </row>
    <row r="13" spans="1:23" x14ac:dyDescent="0.2">
      <c r="A13" s="1" t="s">
        <v>35</v>
      </c>
      <c r="B13" s="1" t="s">
        <v>35</v>
      </c>
      <c r="C13" s="1">
        <v>1004</v>
      </c>
      <c r="D13" s="1" t="s">
        <v>47</v>
      </c>
      <c r="E13" s="1" t="s">
        <v>40</v>
      </c>
      <c r="F13" s="1" t="s">
        <v>7</v>
      </c>
      <c r="G13" s="1" t="s">
        <v>12</v>
      </c>
      <c r="H13" s="1" t="s">
        <v>142</v>
      </c>
      <c r="I13" s="1">
        <v>7</v>
      </c>
      <c r="J13" s="1">
        <v>8</v>
      </c>
      <c r="K13" s="1">
        <v>1949</v>
      </c>
      <c r="L13" s="1">
        <v>120</v>
      </c>
      <c r="M13" s="1">
        <v>120</v>
      </c>
      <c r="N13" s="1">
        <f t="shared" si="0"/>
        <v>120</v>
      </c>
      <c r="O13" s="4">
        <f t="shared" si="1"/>
        <v>120</v>
      </c>
      <c r="P13" s="4">
        <f t="shared" si="2"/>
        <v>120</v>
      </c>
      <c r="Q13" s="4">
        <v>39</v>
      </c>
      <c r="R13" s="4">
        <v>100</v>
      </c>
      <c r="S13" s="1" t="s">
        <v>140</v>
      </c>
      <c r="T13" s="1" t="s">
        <v>141</v>
      </c>
      <c r="U13" s="1">
        <v>12.85</v>
      </c>
      <c r="V13" s="1">
        <v>1.33</v>
      </c>
      <c r="W13" s="4">
        <v>12740.5</v>
      </c>
    </row>
    <row r="14" spans="1:23" x14ac:dyDescent="0.2">
      <c r="A14" s="1" t="s">
        <v>35</v>
      </c>
      <c r="B14" s="1" t="s">
        <v>35</v>
      </c>
      <c r="C14" s="1">
        <v>1004</v>
      </c>
      <c r="D14" s="1" t="s">
        <v>47</v>
      </c>
      <c r="E14" s="1" t="s">
        <v>40</v>
      </c>
      <c r="F14" s="1" t="s">
        <v>7</v>
      </c>
      <c r="G14" s="1" t="s">
        <v>23</v>
      </c>
      <c r="H14" s="1" t="s">
        <v>142</v>
      </c>
      <c r="I14" s="1">
        <v>6</v>
      </c>
      <c r="J14" s="1">
        <v>6</v>
      </c>
      <c r="K14" s="1">
        <v>1944</v>
      </c>
      <c r="L14" s="1">
        <v>40</v>
      </c>
      <c r="M14" s="1">
        <v>40</v>
      </c>
      <c r="N14" s="1">
        <f t="shared" si="0"/>
        <v>40</v>
      </c>
      <c r="O14" s="4">
        <f t="shared" si="1"/>
        <v>40</v>
      </c>
      <c r="P14" s="4">
        <f t="shared" si="2"/>
        <v>40</v>
      </c>
      <c r="Q14" s="4">
        <v>19</v>
      </c>
      <c r="R14" s="4">
        <v>100</v>
      </c>
      <c r="S14" s="1" t="s">
        <v>140</v>
      </c>
      <c r="T14" s="1" t="s">
        <v>141</v>
      </c>
      <c r="U14" s="1">
        <v>1.1399999999999999</v>
      </c>
      <c r="V14" s="1">
        <v>1.33</v>
      </c>
      <c r="W14" s="4">
        <v>12966</v>
      </c>
    </row>
    <row r="15" spans="1:23" x14ac:dyDescent="0.2">
      <c r="A15" s="1" t="s">
        <v>35</v>
      </c>
      <c r="B15" s="1" t="s">
        <v>35</v>
      </c>
      <c r="C15" s="1">
        <v>1008</v>
      </c>
      <c r="D15" s="1" t="s">
        <v>62</v>
      </c>
      <c r="E15" s="1" t="s">
        <v>40</v>
      </c>
      <c r="F15" s="1" t="s">
        <v>7</v>
      </c>
      <c r="G15" s="1" t="s">
        <v>12</v>
      </c>
      <c r="H15" s="1" t="s">
        <v>142</v>
      </c>
      <c r="I15" s="1">
        <v>1</v>
      </c>
      <c r="J15" s="1">
        <v>4</v>
      </c>
      <c r="K15" s="1">
        <v>1958</v>
      </c>
      <c r="L15" s="1">
        <v>560</v>
      </c>
      <c r="M15" s="1">
        <v>560</v>
      </c>
      <c r="N15" s="1">
        <f t="shared" si="0"/>
        <v>560</v>
      </c>
      <c r="O15" s="4">
        <f t="shared" si="1"/>
        <v>560</v>
      </c>
      <c r="P15" s="4">
        <f t="shared" si="2"/>
        <v>560</v>
      </c>
      <c r="Q15" s="4">
        <v>57</v>
      </c>
      <c r="R15" s="4">
        <v>100</v>
      </c>
      <c r="S15" s="1" t="s">
        <v>140</v>
      </c>
      <c r="T15" s="1" t="s">
        <v>141</v>
      </c>
      <c r="U15" s="1">
        <v>11.31</v>
      </c>
      <c r="V15" s="1">
        <v>0.86</v>
      </c>
      <c r="W15" s="4">
        <v>10245.25</v>
      </c>
    </row>
    <row r="16" spans="1:23" x14ac:dyDescent="0.2">
      <c r="A16" s="1" t="s">
        <v>35</v>
      </c>
      <c r="B16" s="1" t="s">
        <v>35</v>
      </c>
      <c r="C16" s="1">
        <v>6113</v>
      </c>
      <c r="D16" s="1" t="s">
        <v>72</v>
      </c>
      <c r="E16" s="1" t="s">
        <v>40</v>
      </c>
      <c r="F16" s="1" t="s">
        <v>7</v>
      </c>
      <c r="G16" s="1" t="s">
        <v>12</v>
      </c>
      <c r="H16" s="1" t="s">
        <v>139</v>
      </c>
      <c r="I16" s="1">
        <v>1</v>
      </c>
      <c r="J16" s="1">
        <v>5</v>
      </c>
      <c r="K16" s="1">
        <v>1975</v>
      </c>
      <c r="L16" s="1">
        <v>2821.81</v>
      </c>
      <c r="M16" s="1">
        <v>2844.81</v>
      </c>
      <c r="N16" s="1">
        <f t="shared" si="0"/>
        <v>2833.31</v>
      </c>
      <c r="O16" s="4">
        <f t="shared" si="1"/>
        <v>3147.7724697255858</v>
      </c>
      <c r="P16" s="4">
        <f t="shared" si="2"/>
        <v>3160.54882790801</v>
      </c>
      <c r="Q16" s="4">
        <v>69</v>
      </c>
      <c r="R16" s="4">
        <v>90.01</v>
      </c>
      <c r="S16" s="1" t="s">
        <v>140</v>
      </c>
      <c r="T16" s="1" t="s">
        <v>141</v>
      </c>
      <c r="U16" s="1">
        <v>10.96</v>
      </c>
      <c r="V16" s="1">
        <v>0.56999999999999995</v>
      </c>
      <c r="W16" s="4">
        <v>9859.7999999999993</v>
      </c>
    </row>
    <row r="17" spans="1:23" x14ac:dyDescent="0.2">
      <c r="A17" s="1" t="s">
        <v>90</v>
      </c>
      <c r="B17" s="1" t="s">
        <v>0</v>
      </c>
      <c r="C17" s="1">
        <v>6031</v>
      </c>
      <c r="D17" s="1" t="s">
        <v>113</v>
      </c>
      <c r="E17" s="1" t="s">
        <v>6</v>
      </c>
      <c r="F17" s="1" t="s">
        <v>7</v>
      </c>
      <c r="G17" s="1" t="s">
        <v>12</v>
      </c>
      <c r="H17" s="1" t="s">
        <v>142</v>
      </c>
      <c r="I17" s="1">
        <v>2</v>
      </c>
      <c r="J17" s="1">
        <v>2</v>
      </c>
      <c r="K17" s="1">
        <v>1982</v>
      </c>
      <c r="L17" s="1">
        <v>198</v>
      </c>
      <c r="M17" s="1">
        <v>198</v>
      </c>
      <c r="N17" s="1">
        <f t="shared" si="0"/>
        <v>198</v>
      </c>
      <c r="O17" s="4">
        <f t="shared" si="1"/>
        <v>600</v>
      </c>
      <c r="P17" s="4">
        <f t="shared" si="2"/>
        <v>600</v>
      </c>
      <c r="Q17" s="4">
        <v>69</v>
      </c>
      <c r="R17" s="4">
        <v>33</v>
      </c>
      <c r="S17" s="1" t="s">
        <v>140</v>
      </c>
      <c r="T17" s="1" t="s">
        <v>141</v>
      </c>
      <c r="U17" s="1">
        <v>12.84</v>
      </c>
      <c r="V17" s="1">
        <v>0.54</v>
      </c>
      <c r="W17" s="4">
        <v>9337</v>
      </c>
    </row>
    <row r="18" spans="1:23" x14ac:dyDescent="0.2">
      <c r="A18" s="1" t="s">
        <v>90</v>
      </c>
      <c r="B18" s="1" t="s">
        <v>0</v>
      </c>
      <c r="C18" s="1">
        <v>6031</v>
      </c>
      <c r="D18" s="1" t="s">
        <v>113</v>
      </c>
      <c r="E18" s="1" t="s">
        <v>6</v>
      </c>
      <c r="F18" s="1" t="s">
        <v>7</v>
      </c>
      <c r="G18" s="1" t="s">
        <v>23</v>
      </c>
      <c r="H18" s="1" t="s">
        <v>153</v>
      </c>
      <c r="I18" s="1" t="s">
        <v>167</v>
      </c>
      <c r="J18" s="1" t="s">
        <v>167</v>
      </c>
      <c r="K18" s="1">
        <v>1983</v>
      </c>
      <c r="L18" s="1">
        <v>5.94</v>
      </c>
      <c r="M18" s="1">
        <v>7.92</v>
      </c>
      <c r="N18" s="1">
        <f t="shared" si="0"/>
        <v>6.93</v>
      </c>
      <c r="O18" s="4">
        <f t="shared" si="1"/>
        <v>20.999999999999996</v>
      </c>
      <c r="P18" s="4">
        <f t="shared" si="2"/>
        <v>24</v>
      </c>
      <c r="Q18" s="4">
        <v>1</v>
      </c>
      <c r="R18" s="4">
        <v>33</v>
      </c>
      <c r="S18" s="1" t="s">
        <v>140</v>
      </c>
      <c r="T18" s="1" t="s">
        <v>144</v>
      </c>
      <c r="U18" s="1">
        <v>0</v>
      </c>
      <c r="V18" s="1">
        <v>3.74</v>
      </c>
      <c r="W18" s="4">
        <v>13820</v>
      </c>
    </row>
    <row r="19" spans="1:23" x14ac:dyDescent="0.2">
      <c r="A19" s="1" t="s">
        <v>35</v>
      </c>
      <c r="B19" s="1" t="s">
        <v>35</v>
      </c>
      <c r="C19" s="1">
        <v>1005</v>
      </c>
      <c r="D19" s="1" t="s">
        <v>50</v>
      </c>
      <c r="E19" s="1" t="s">
        <v>40</v>
      </c>
      <c r="F19" s="1" t="s">
        <v>7</v>
      </c>
      <c r="G19" s="1" t="s">
        <v>54</v>
      </c>
      <c r="H19" s="1" t="s">
        <v>139</v>
      </c>
      <c r="I19" s="1">
        <v>1</v>
      </c>
      <c r="J19" s="1">
        <v>3</v>
      </c>
      <c r="K19" s="1">
        <v>1967</v>
      </c>
      <c r="L19" s="1">
        <v>45</v>
      </c>
      <c r="M19" s="1">
        <v>45</v>
      </c>
      <c r="N19" s="1">
        <f t="shared" si="0"/>
        <v>45</v>
      </c>
      <c r="O19" s="4">
        <f t="shared" si="1"/>
        <v>45</v>
      </c>
      <c r="P19" s="4">
        <f t="shared" si="2"/>
        <v>45</v>
      </c>
      <c r="Q19" s="4">
        <v>50</v>
      </c>
      <c r="R19" s="4">
        <v>100</v>
      </c>
      <c r="S19" s="1" t="s">
        <v>140</v>
      </c>
      <c r="T19" s="1" t="s">
        <v>155</v>
      </c>
      <c r="U19" s="1">
        <v>0.15</v>
      </c>
      <c r="V19" s="1">
        <v>0.34</v>
      </c>
      <c r="W19" s="4">
        <v>0</v>
      </c>
    </row>
    <row r="20" spans="1:23" x14ac:dyDescent="0.2">
      <c r="A20" s="1" t="s">
        <v>0</v>
      </c>
      <c r="B20" s="1" t="s">
        <v>0</v>
      </c>
      <c r="C20" s="1">
        <v>2832</v>
      </c>
      <c r="D20" s="1" t="s">
        <v>20</v>
      </c>
      <c r="E20" s="1" t="s">
        <v>6</v>
      </c>
      <c r="F20" s="1" t="s">
        <v>7</v>
      </c>
      <c r="G20" s="1" t="s">
        <v>12</v>
      </c>
      <c r="H20" s="1" t="s">
        <v>139</v>
      </c>
      <c r="I20" s="1">
        <v>6</v>
      </c>
      <c r="J20" s="1">
        <v>8</v>
      </c>
      <c r="K20" s="1">
        <v>1960</v>
      </c>
      <c r="L20" s="1">
        <v>803</v>
      </c>
      <c r="M20" s="1">
        <v>803</v>
      </c>
      <c r="N20" s="1">
        <f t="shared" si="0"/>
        <v>803</v>
      </c>
      <c r="O20" s="4">
        <f t="shared" si="1"/>
        <v>1056.578947368421</v>
      </c>
      <c r="P20" s="4">
        <f t="shared" si="2"/>
        <v>1056.578947368421</v>
      </c>
      <c r="Q20" s="4">
        <v>61</v>
      </c>
      <c r="R20" s="4">
        <v>76</v>
      </c>
      <c r="S20" s="1" t="s">
        <v>140</v>
      </c>
      <c r="T20" s="1" t="s">
        <v>141</v>
      </c>
      <c r="U20" s="1">
        <v>12.38</v>
      </c>
      <c r="V20" s="1">
        <v>0.68</v>
      </c>
      <c r="W20" s="4">
        <v>9666.6666666666697</v>
      </c>
    </row>
    <row r="21" spans="1:23" x14ac:dyDescent="0.2">
      <c r="A21" s="1" t="s">
        <v>0</v>
      </c>
      <c r="B21" s="1" t="s">
        <v>0</v>
      </c>
      <c r="C21" s="1">
        <v>2832</v>
      </c>
      <c r="D21" s="1" t="s">
        <v>20</v>
      </c>
      <c r="E21" s="1" t="s">
        <v>6</v>
      </c>
      <c r="F21" s="1" t="s">
        <v>7</v>
      </c>
      <c r="G21" s="1" t="s">
        <v>12</v>
      </c>
      <c r="H21" s="1" t="s">
        <v>142</v>
      </c>
      <c r="I21" s="1">
        <v>5</v>
      </c>
      <c r="J21" s="1">
        <v>5</v>
      </c>
      <c r="K21" s="1">
        <v>1949</v>
      </c>
      <c r="L21" s="1">
        <v>80</v>
      </c>
      <c r="M21" s="1">
        <v>80</v>
      </c>
      <c r="N21" s="1">
        <f t="shared" si="0"/>
        <v>80</v>
      </c>
      <c r="O21" s="4">
        <f t="shared" si="1"/>
        <v>80</v>
      </c>
      <c r="P21" s="4">
        <f t="shared" si="2"/>
        <v>80</v>
      </c>
      <c r="Q21" s="4">
        <v>39</v>
      </c>
      <c r="R21" s="4">
        <v>100</v>
      </c>
      <c r="S21" s="1" t="s">
        <v>140</v>
      </c>
      <c r="T21" s="1" t="s">
        <v>141</v>
      </c>
      <c r="U21" s="1">
        <v>12.38</v>
      </c>
      <c r="V21" s="1">
        <v>0.68</v>
      </c>
      <c r="W21" s="4">
        <v>12206</v>
      </c>
    </row>
    <row r="22" spans="1:23" x14ac:dyDescent="0.2">
      <c r="A22" s="1" t="s">
        <v>0</v>
      </c>
      <c r="B22" s="1" t="s">
        <v>0</v>
      </c>
      <c r="C22" s="1">
        <v>2832</v>
      </c>
      <c r="D22" s="1" t="s">
        <v>20</v>
      </c>
      <c r="E22" s="1" t="s">
        <v>6</v>
      </c>
      <c r="F22" s="1" t="s">
        <v>7</v>
      </c>
      <c r="G22" s="1" t="s">
        <v>23</v>
      </c>
      <c r="H22" s="1" t="s">
        <v>143</v>
      </c>
      <c r="I22" s="1" t="s">
        <v>169</v>
      </c>
      <c r="J22" s="1" t="s">
        <v>170</v>
      </c>
      <c r="K22" s="1">
        <v>1971</v>
      </c>
      <c r="L22" s="1">
        <v>56.8</v>
      </c>
      <c r="M22" s="1">
        <v>78</v>
      </c>
      <c r="N22" s="1">
        <f t="shared" si="0"/>
        <v>67.400000000000006</v>
      </c>
      <c r="O22" s="4">
        <f t="shared" si="1"/>
        <v>67.400000000000006</v>
      </c>
      <c r="P22" s="4">
        <f t="shared" si="2"/>
        <v>78</v>
      </c>
      <c r="Q22" s="4">
        <v>1</v>
      </c>
      <c r="R22" s="4">
        <v>100</v>
      </c>
      <c r="S22" s="1" t="s">
        <v>140</v>
      </c>
      <c r="T22" s="1" t="s">
        <v>144</v>
      </c>
      <c r="U22" s="1">
        <v>28.73</v>
      </c>
      <c r="V22" s="1">
        <v>3.74</v>
      </c>
      <c r="W22" s="4">
        <v>13422</v>
      </c>
    </row>
    <row r="23" spans="1:23" x14ac:dyDescent="0.2">
      <c r="A23" s="1" t="s">
        <v>35</v>
      </c>
      <c r="B23" s="1" t="s">
        <v>35</v>
      </c>
      <c r="C23" s="1">
        <v>1006</v>
      </c>
      <c r="D23" s="1" t="s">
        <v>57</v>
      </c>
      <c r="E23" s="1" t="s">
        <v>40</v>
      </c>
      <c r="F23" s="1" t="s">
        <v>7</v>
      </c>
      <c r="G23" s="1" t="s">
        <v>23</v>
      </c>
      <c r="H23" s="1" t="s">
        <v>143</v>
      </c>
      <c r="I23" s="1">
        <v>1</v>
      </c>
      <c r="J23" s="1">
        <v>6</v>
      </c>
      <c r="K23" s="1">
        <v>1968</v>
      </c>
      <c r="L23" s="1">
        <v>93</v>
      </c>
      <c r="M23" s="1">
        <v>104</v>
      </c>
      <c r="N23" s="1">
        <f t="shared" si="0"/>
        <v>98.5</v>
      </c>
      <c r="O23" s="4">
        <f t="shared" si="1"/>
        <v>98.5</v>
      </c>
      <c r="P23" s="4">
        <f t="shared" si="2"/>
        <v>104</v>
      </c>
      <c r="Q23" s="4">
        <v>1</v>
      </c>
      <c r="R23" s="4">
        <v>100</v>
      </c>
      <c r="S23" s="1" t="s">
        <v>140</v>
      </c>
      <c r="T23" s="1" t="s">
        <v>152</v>
      </c>
      <c r="U23" s="1">
        <v>83.01</v>
      </c>
      <c r="V23" s="1">
        <v>3.74</v>
      </c>
      <c r="W23" s="4">
        <v>17125</v>
      </c>
    </row>
    <row r="24" spans="1:23" x14ac:dyDescent="0.2">
      <c r="A24" s="1" t="s">
        <v>35</v>
      </c>
      <c r="B24" s="1" t="s">
        <v>35</v>
      </c>
      <c r="C24" s="1">
        <v>1007</v>
      </c>
      <c r="D24" s="1" t="s">
        <v>60</v>
      </c>
      <c r="E24" s="1" t="s">
        <v>40</v>
      </c>
      <c r="F24" s="1" t="s">
        <v>7</v>
      </c>
      <c r="G24" s="1" t="s">
        <v>12</v>
      </c>
      <c r="H24" s="1" t="s">
        <v>142</v>
      </c>
      <c r="I24" s="1">
        <v>1</v>
      </c>
      <c r="J24" s="1">
        <v>2</v>
      </c>
      <c r="K24" s="1">
        <v>1950</v>
      </c>
      <c r="L24" s="1">
        <v>90</v>
      </c>
      <c r="M24" s="1">
        <v>90</v>
      </c>
      <c r="N24" s="1">
        <f t="shared" si="0"/>
        <v>90</v>
      </c>
      <c r="O24" s="4">
        <f t="shared" si="1"/>
        <v>90</v>
      </c>
      <c r="P24" s="4">
        <f t="shared" si="2"/>
        <v>90</v>
      </c>
      <c r="Q24" s="4">
        <v>39</v>
      </c>
      <c r="R24" s="4">
        <v>100</v>
      </c>
      <c r="S24" s="1" t="s">
        <v>140</v>
      </c>
      <c r="T24" s="1" t="s">
        <v>141</v>
      </c>
      <c r="U24" s="1">
        <v>15.52</v>
      </c>
      <c r="V24" s="1">
        <v>2.36</v>
      </c>
      <c r="W24" s="4">
        <v>12262</v>
      </c>
    </row>
    <row r="25" spans="1:23" x14ac:dyDescent="0.2">
      <c r="A25" s="1" t="s">
        <v>35</v>
      </c>
      <c r="B25" s="1" t="s">
        <v>35</v>
      </c>
      <c r="C25" s="1" t="s">
        <v>164</v>
      </c>
      <c r="D25" s="1" t="s">
        <v>156</v>
      </c>
      <c r="E25" s="1" t="s">
        <v>40</v>
      </c>
      <c r="F25" s="1" t="s">
        <v>7</v>
      </c>
      <c r="G25" s="1" t="s">
        <v>157</v>
      </c>
      <c r="H25" s="1" t="s">
        <v>153</v>
      </c>
      <c r="I25" s="1">
        <v>1</v>
      </c>
      <c r="J25" s="1">
        <v>2</v>
      </c>
      <c r="K25" s="1">
        <v>1994</v>
      </c>
      <c r="L25" s="1">
        <v>5.2</v>
      </c>
      <c r="M25" s="1">
        <v>5.2</v>
      </c>
      <c r="N25" s="1">
        <f t="shared" si="0"/>
        <v>5.2</v>
      </c>
      <c r="O25" s="4">
        <f t="shared" si="1"/>
        <v>5.2</v>
      </c>
      <c r="P25" s="4">
        <f t="shared" si="2"/>
        <v>5.2</v>
      </c>
      <c r="Q25" s="4">
        <v>1</v>
      </c>
      <c r="R25" s="4">
        <v>100</v>
      </c>
      <c r="S25" s="1" t="s">
        <v>158</v>
      </c>
      <c r="T25" s="1" t="s">
        <v>144</v>
      </c>
      <c r="U25" s="1">
        <v>0</v>
      </c>
      <c r="V25" s="1">
        <v>3.74</v>
      </c>
      <c r="W25" s="4">
        <v>12392</v>
      </c>
    </row>
    <row r="26" spans="1:23" x14ac:dyDescent="0.2">
      <c r="A26" s="1" t="s">
        <v>90</v>
      </c>
      <c r="B26" s="1" t="s">
        <v>0</v>
      </c>
      <c r="C26" s="1">
        <v>2850</v>
      </c>
      <c r="D26" s="1" t="s">
        <v>100</v>
      </c>
      <c r="E26" s="1" t="s">
        <v>6</v>
      </c>
      <c r="F26" s="1" t="s">
        <v>7</v>
      </c>
      <c r="G26" s="1" t="s">
        <v>12</v>
      </c>
      <c r="H26" s="1" t="s">
        <v>139</v>
      </c>
      <c r="I26" s="1">
        <v>1</v>
      </c>
      <c r="J26" s="1">
        <v>4</v>
      </c>
      <c r="K26" s="1">
        <v>1970</v>
      </c>
      <c r="L26" s="1">
        <v>912.6</v>
      </c>
      <c r="M26" s="1">
        <v>912.6</v>
      </c>
      <c r="N26" s="1">
        <f t="shared" si="0"/>
        <v>912.6</v>
      </c>
      <c r="O26" s="4">
        <f t="shared" si="1"/>
        <v>2340</v>
      </c>
      <c r="P26" s="4">
        <f t="shared" si="2"/>
        <v>2340</v>
      </c>
      <c r="Q26" s="4">
        <v>63</v>
      </c>
      <c r="R26" s="4">
        <v>39</v>
      </c>
      <c r="S26" s="1" t="s">
        <v>140</v>
      </c>
      <c r="T26" s="1" t="s">
        <v>141</v>
      </c>
      <c r="U26" s="1">
        <v>11.92</v>
      </c>
      <c r="V26" s="1">
        <v>0.67</v>
      </c>
      <c r="W26" s="4">
        <v>9300.5</v>
      </c>
    </row>
    <row r="27" spans="1:23" x14ac:dyDescent="0.2">
      <c r="A27" s="1" t="s">
        <v>90</v>
      </c>
      <c r="B27" s="1" t="s">
        <v>0</v>
      </c>
      <c r="C27" s="1">
        <v>2850</v>
      </c>
      <c r="D27" s="1" t="s">
        <v>100</v>
      </c>
      <c r="E27" s="1" t="s">
        <v>6</v>
      </c>
      <c r="F27" s="1" t="s">
        <v>7</v>
      </c>
      <c r="G27" s="1" t="s">
        <v>23</v>
      </c>
      <c r="H27" s="1" t="s">
        <v>153</v>
      </c>
      <c r="I27" s="1" t="s">
        <v>172</v>
      </c>
      <c r="J27" s="1" t="s">
        <v>173</v>
      </c>
      <c r="K27" s="1">
        <v>1969</v>
      </c>
      <c r="L27" s="1">
        <v>3.92</v>
      </c>
      <c r="M27" s="1">
        <v>3.92</v>
      </c>
      <c r="N27" s="1">
        <f t="shared" si="0"/>
        <v>3.92</v>
      </c>
      <c r="O27" s="4">
        <f t="shared" si="1"/>
        <v>10.051282051282051</v>
      </c>
      <c r="P27" s="4">
        <f t="shared" si="2"/>
        <v>10.051282051282051</v>
      </c>
      <c r="Q27" s="4">
        <v>1</v>
      </c>
      <c r="R27" s="4">
        <v>39</v>
      </c>
      <c r="S27" s="1" t="s">
        <v>140</v>
      </c>
      <c r="T27" s="1" t="s">
        <v>152</v>
      </c>
      <c r="U27" s="1">
        <v>0</v>
      </c>
      <c r="V27" s="1">
        <v>3.74</v>
      </c>
      <c r="W27" s="4">
        <v>10400</v>
      </c>
    </row>
    <row r="28" spans="1:23" x14ac:dyDescent="0.2">
      <c r="A28" s="1" t="s">
        <v>0</v>
      </c>
      <c r="B28" s="1" t="s">
        <v>0</v>
      </c>
      <c r="C28" s="1">
        <v>6019</v>
      </c>
      <c r="D28" s="1" t="s">
        <v>30</v>
      </c>
      <c r="E28" s="1" t="s">
        <v>6</v>
      </c>
      <c r="F28" s="1" t="s">
        <v>7</v>
      </c>
      <c r="G28" s="1" t="s">
        <v>12</v>
      </c>
      <c r="H28" s="1" t="s">
        <v>139</v>
      </c>
      <c r="I28" s="1" t="s">
        <v>171</v>
      </c>
      <c r="J28" s="1" t="s">
        <v>171</v>
      </c>
      <c r="K28" s="1">
        <v>1991</v>
      </c>
      <c r="L28" s="1">
        <v>604.5</v>
      </c>
      <c r="M28" s="1">
        <v>604.5</v>
      </c>
      <c r="N28" s="1">
        <f t="shared" si="0"/>
        <v>604.5</v>
      </c>
      <c r="O28" s="4">
        <f t="shared" si="1"/>
        <v>1300</v>
      </c>
      <c r="P28" s="4">
        <f t="shared" si="2"/>
        <v>1300</v>
      </c>
      <c r="Q28" s="4">
        <v>61</v>
      </c>
      <c r="R28" s="4">
        <v>46.5</v>
      </c>
      <c r="S28" s="1" t="s">
        <v>140</v>
      </c>
      <c r="T28" s="1" t="s">
        <v>141</v>
      </c>
      <c r="U28" s="1">
        <v>10.3</v>
      </c>
      <c r="V28" s="1">
        <v>0.77</v>
      </c>
      <c r="W28" s="4">
        <v>9522</v>
      </c>
    </row>
    <row r="29" spans="1:23" x14ac:dyDescent="0.2">
      <c r="A29" s="1" t="s">
        <v>35</v>
      </c>
      <c r="B29" s="1" t="s">
        <v>35</v>
      </c>
      <c r="C29" s="1">
        <v>1010</v>
      </c>
      <c r="D29" s="1" t="s">
        <v>66</v>
      </c>
      <c r="E29" s="1" t="s">
        <v>40</v>
      </c>
      <c r="F29" s="1" t="s">
        <v>7</v>
      </c>
      <c r="G29" s="1" t="s">
        <v>12</v>
      </c>
      <c r="H29" s="1" t="s">
        <v>139</v>
      </c>
      <c r="I29" s="1">
        <v>6</v>
      </c>
      <c r="J29" s="1">
        <v>6</v>
      </c>
      <c r="K29" s="1">
        <v>1968</v>
      </c>
      <c r="L29" s="1">
        <v>318</v>
      </c>
      <c r="M29" s="1">
        <v>318</v>
      </c>
      <c r="N29" s="1">
        <f t="shared" si="0"/>
        <v>318</v>
      </c>
      <c r="O29" s="4">
        <f t="shared" si="1"/>
        <v>318</v>
      </c>
      <c r="P29" s="4">
        <f t="shared" si="2"/>
        <v>318</v>
      </c>
      <c r="Q29" s="4">
        <v>59</v>
      </c>
      <c r="R29" s="4">
        <v>100</v>
      </c>
      <c r="S29" s="1" t="s">
        <v>140</v>
      </c>
      <c r="T29" s="1" t="s">
        <v>141</v>
      </c>
      <c r="U29" s="1">
        <v>11.54</v>
      </c>
      <c r="V29" s="1">
        <v>0.96</v>
      </c>
      <c r="W29" s="4">
        <v>10274</v>
      </c>
    </row>
    <row r="30" spans="1:23" x14ac:dyDescent="0.2">
      <c r="A30" s="1" t="s">
        <v>35</v>
      </c>
      <c r="B30" s="1" t="s">
        <v>35</v>
      </c>
      <c r="C30" s="1">
        <v>1010</v>
      </c>
      <c r="D30" s="1" t="s">
        <v>66</v>
      </c>
      <c r="E30" s="1" t="s">
        <v>40</v>
      </c>
      <c r="F30" s="1" t="s">
        <v>7</v>
      </c>
      <c r="G30" s="1" t="s">
        <v>12</v>
      </c>
      <c r="H30" s="1" t="s">
        <v>142</v>
      </c>
      <c r="I30" s="1">
        <v>2</v>
      </c>
      <c r="J30" s="1">
        <v>5</v>
      </c>
      <c r="K30" s="1">
        <v>1953</v>
      </c>
      <c r="L30" s="1">
        <v>350</v>
      </c>
      <c r="M30" s="1">
        <v>350</v>
      </c>
      <c r="N30" s="1">
        <f t="shared" si="0"/>
        <v>350</v>
      </c>
      <c r="O30" s="4">
        <f t="shared" si="1"/>
        <v>350</v>
      </c>
      <c r="P30" s="4">
        <f t="shared" si="2"/>
        <v>350</v>
      </c>
      <c r="Q30" s="4">
        <v>39</v>
      </c>
      <c r="R30" s="4">
        <v>100</v>
      </c>
      <c r="S30" s="1" t="s">
        <v>140</v>
      </c>
      <c r="T30" s="1" t="s">
        <v>141</v>
      </c>
      <c r="U30" s="1">
        <v>11.54</v>
      </c>
      <c r="V30" s="1">
        <v>1.33</v>
      </c>
      <c r="W30" s="4">
        <v>10499.75</v>
      </c>
    </row>
    <row r="31" spans="1:23" x14ac:dyDescent="0.2">
      <c r="A31" s="1" t="s">
        <v>35</v>
      </c>
      <c r="B31" s="1" t="s">
        <v>35</v>
      </c>
      <c r="C31" s="1">
        <v>1010</v>
      </c>
      <c r="D31" s="1" t="s">
        <v>66</v>
      </c>
      <c r="E31" s="1" t="s">
        <v>40</v>
      </c>
      <c r="F31" s="1" t="s">
        <v>7</v>
      </c>
      <c r="G31" s="1" t="s">
        <v>18</v>
      </c>
      <c r="H31" s="1" t="s">
        <v>153</v>
      </c>
      <c r="I31" s="1" t="s">
        <v>174</v>
      </c>
      <c r="J31" s="1" t="s">
        <v>174</v>
      </c>
      <c r="K31" s="1">
        <v>1995</v>
      </c>
      <c r="L31" s="1">
        <v>228</v>
      </c>
      <c r="M31" s="1">
        <v>262</v>
      </c>
      <c r="N31" s="1">
        <f t="shared" si="0"/>
        <v>245</v>
      </c>
      <c r="O31" s="4">
        <f t="shared" si="1"/>
        <v>245</v>
      </c>
      <c r="P31" s="4">
        <f t="shared" si="2"/>
        <v>262</v>
      </c>
      <c r="Q31" s="4">
        <v>38</v>
      </c>
      <c r="R31" s="4">
        <v>100</v>
      </c>
      <c r="S31" s="1" t="s">
        <v>140</v>
      </c>
      <c r="T31" s="1" t="s">
        <v>159</v>
      </c>
      <c r="U31" s="1">
        <v>1.1200000000000001</v>
      </c>
      <c r="V31" s="1">
        <v>0.99</v>
      </c>
      <c r="W31" s="4">
        <v>9450</v>
      </c>
    </row>
    <row r="32" spans="1:23" x14ac:dyDescent="0.2">
      <c r="A32" s="1" t="s">
        <v>35</v>
      </c>
      <c r="B32" s="1" t="s">
        <v>35</v>
      </c>
      <c r="C32" s="1">
        <v>1010</v>
      </c>
      <c r="D32" s="1" t="s">
        <v>66</v>
      </c>
      <c r="E32" s="1" t="s">
        <v>40</v>
      </c>
      <c r="F32" s="1" t="s">
        <v>7</v>
      </c>
      <c r="G32" s="1" t="s">
        <v>23</v>
      </c>
      <c r="H32" s="1" t="s">
        <v>143</v>
      </c>
      <c r="I32" s="1">
        <v>71</v>
      </c>
      <c r="J32" s="1">
        <v>73</v>
      </c>
      <c r="K32" s="1">
        <v>1967</v>
      </c>
      <c r="L32" s="1">
        <v>8</v>
      </c>
      <c r="M32" s="1">
        <v>8</v>
      </c>
      <c r="N32" s="1">
        <f t="shared" si="0"/>
        <v>8</v>
      </c>
      <c r="O32" s="4">
        <f t="shared" si="1"/>
        <v>8</v>
      </c>
      <c r="P32" s="4">
        <f t="shared" si="2"/>
        <v>8</v>
      </c>
      <c r="Q32" s="4">
        <v>1</v>
      </c>
      <c r="R32" s="4">
        <v>100</v>
      </c>
      <c r="S32" s="1" t="s">
        <v>140</v>
      </c>
      <c r="T32" s="1" t="s">
        <v>152</v>
      </c>
      <c r="U32" s="1">
        <v>33.76</v>
      </c>
      <c r="V32" s="1">
        <v>3.74</v>
      </c>
      <c r="W32" s="4">
        <v>10848</v>
      </c>
    </row>
    <row r="33" spans="1:23" x14ac:dyDescent="0.2">
      <c r="A33" s="1" t="s">
        <v>0</v>
      </c>
      <c r="B33" s="1" t="s">
        <v>0</v>
      </c>
      <c r="C33" s="1">
        <v>7158</v>
      </c>
      <c r="D33" s="1" t="s">
        <v>33</v>
      </c>
      <c r="E33" s="1" t="s">
        <v>6</v>
      </c>
      <c r="F33" s="1" t="s">
        <v>7</v>
      </c>
      <c r="G33" s="1" t="s">
        <v>18</v>
      </c>
      <c r="H33" s="1" t="s">
        <v>143</v>
      </c>
      <c r="I33" s="1" t="s">
        <v>167</v>
      </c>
      <c r="J33" s="1" t="s">
        <v>170</v>
      </c>
      <c r="K33" s="1">
        <v>1992</v>
      </c>
      <c r="L33" s="1">
        <v>462</v>
      </c>
      <c r="M33" s="1">
        <v>564</v>
      </c>
      <c r="N33" s="1">
        <f t="shared" si="0"/>
        <v>513</v>
      </c>
      <c r="O33" s="4">
        <f t="shared" si="1"/>
        <v>513</v>
      </c>
      <c r="P33" s="4">
        <f t="shared" si="2"/>
        <v>564</v>
      </c>
      <c r="Q33" s="4">
        <v>3</v>
      </c>
      <c r="R33" s="4">
        <v>100</v>
      </c>
      <c r="S33" s="1" t="s">
        <v>140</v>
      </c>
      <c r="T33" s="1" t="s">
        <v>144</v>
      </c>
      <c r="U33" s="1">
        <v>57</v>
      </c>
      <c r="V33" s="1">
        <v>2.8</v>
      </c>
      <c r="W33" s="4">
        <v>12545</v>
      </c>
    </row>
  </sheetData>
  <pageMargins left="0.75" right="0.75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D15" sqref="D15"/>
    </sheetView>
  </sheetViews>
  <sheetFormatPr defaultColWidth="9" defaultRowHeight="12.75" x14ac:dyDescent="0.2"/>
  <cols>
    <col min="1" max="1" width="24.28515625" style="1" bestFit="1" customWidth="1"/>
    <col min="2" max="2" width="27.42578125" style="1" bestFit="1" customWidth="1"/>
    <col min="3" max="3" width="7.42578125" style="1" bestFit="1" customWidth="1"/>
    <col min="4" max="4" width="22.28515625" style="1" bestFit="1" customWidth="1"/>
    <col min="5" max="5" width="5.140625" style="1" bestFit="1" customWidth="1"/>
    <col min="6" max="6" width="6.5703125" style="1" bestFit="1" customWidth="1"/>
    <col min="7" max="7" width="8.5703125" style="1" bestFit="1" customWidth="1"/>
    <col min="8" max="8" width="10.5703125" style="1" bestFit="1" customWidth="1"/>
    <col min="9" max="9" width="8.85546875" style="1" bestFit="1" customWidth="1"/>
    <col min="10" max="10" width="9" style="1" customWidth="1"/>
    <col min="11" max="11" width="8.28515625" style="1" bestFit="1" customWidth="1"/>
    <col min="12" max="12" width="8.85546875" style="1" bestFit="1" customWidth="1"/>
    <col min="13" max="13" width="9" style="1" customWidth="1"/>
    <col min="14" max="15" width="10.42578125" style="1" bestFit="1" customWidth="1"/>
    <col min="16" max="16" width="8.5703125" style="1" bestFit="1" customWidth="1"/>
    <col min="17" max="17" width="8.7109375" style="1" bestFit="1" customWidth="1"/>
    <col min="18" max="18" width="33.5703125" style="1" bestFit="1" customWidth="1"/>
    <col min="19" max="20" width="9" style="1" customWidth="1"/>
    <col min="21" max="21" width="10.42578125" style="1" bestFit="1" customWidth="1"/>
    <col min="22" max="16384" width="9" style="1"/>
  </cols>
  <sheetData>
    <row r="1" spans="1:21" s="38" customFormat="1" ht="76.5" x14ac:dyDescent="0.2">
      <c r="A1" s="38" t="s">
        <v>128</v>
      </c>
      <c r="B1" s="38" t="s">
        <v>129</v>
      </c>
      <c r="C1" s="38" t="s">
        <v>75</v>
      </c>
      <c r="D1" s="38" t="s">
        <v>76</v>
      </c>
      <c r="E1" s="38" t="s">
        <v>79</v>
      </c>
      <c r="F1" s="38" t="s">
        <v>80</v>
      </c>
      <c r="G1" s="38" t="s">
        <v>130</v>
      </c>
      <c r="H1" s="38" t="s">
        <v>131</v>
      </c>
      <c r="I1" s="38" t="s">
        <v>165</v>
      </c>
      <c r="J1" s="38" t="s">
        <v>166</v>
      </c>
      <c r="K1" s="38" t="s">
        <v>161</v>
      </c>
      <c r="L1" s="38" t="s">
        <v>162</v>
      </c>
      <c r="M1" s="38" t="s">
        <v>163</v>
      </c>
      <c r="N1" s="38" t="s">
        <v>132</v>
      </c>
      <c r="O1" s="38" t="s">
        <v>176</v>
      </c>
      <c r="P1" s="38" t="s">
        <v>133</v>
      </c>
      <c r="Q1" s="38" t="s">
        <v>134</v>
      </c>
      <c r="R1" s="38" t="s">
        <v>135</v>
      </c>
      <c r="S1" s="38" t="s">
        <v>136</v>
      </c>
      <c r="T1" s="38" t="s">
        <v>137</v>
      </c>
      <c r="U1" s="38" t="s">
        <v>138</v>
      </c>
    </row>
    <row r="2" spans="1:21" x14ac:dyDescent="0.2">
      <c r="A2" s="1" t="s">
        <v>0</v>
      </c>
      <c r="B2" s="1" t="s">
        <v>0</v>
      </c>
      <c r="C2" s="1">
        <v>2830</v>
      </c>
      <c r="D2" s="1" t="s">
        <v>3</v>
      </c>
      <c r="E2" s="1" t="s">
        <v>6</v>
      </c>
      <c r="F2" s="1" t="s">
        <v>7</v>
      </c>
      <c r="G2" s="1" t="s">
        <v>12</v>
      </c>
      <c r="H2" s="1" t="s">
        <v>139</v>
      </c>
      <c r="I2" s="1">
        <v>4</v>
      </c>
      <c r="J2" s="1">
        <v>6</v>
      </c>
      <c r="K2" s="1">
        <v>1958</v>
      </c>
      <c r="L2" s="1">
        <v>543.25</v>
      </c>
      <c r="M2" s="1">
        <v>545.5</v>
      </c>
      <c r="N2" s="1">
        <v>60.6666666666667</v>
      </c>
      <c r="O2" s="1">
        <v>79.1666666666667</v>
      </c>
      <c r="P2" s="1" t="s">
        <v>140</v>
      </c>
      <c r="R2" s="1" t="s">
        <v>141</v>
      </c>
      <c r="S2" s="1">
        <v>10.95</v>
      </c>
      <c r="T2" s="1">
        <v>0.86</v>
      </c>
      <c r="U2" s="1">
        <v>9534.6666666666697</v>
      </c>
    </row>
    <row r="3" spans="1:21" x14ac:dyDescent="0.2">
      <c r="A3" s="1" t="s">
        <v>0</v>
      </c>
      <c r="B3" s="1" t="s">
        <v>0</v>
      </c>
      <c r="C3" s="1">
        <v>2830</v>
      </c>
      <c r="D3" s="1" t="s">
        <v>3</v>
      </c>
      <c r="E3" s="1" t="s">
        <v>6</v>
      </c>
      <c r="F3" s="1" t="s">
        <v>7</v>
      </c>
      <c r="G3" s="1" t="s">
        <v>12</v>
      </c>
      <c r="H3" s="1" t="s">
        <v>142</v>
      </c>
      <c r="I3" s="1">
        <v>1</v>
      </c>
      <c r="J3" s="1">
        <v>3</v>
      </c>
      <c r="K3" s="1">
        <v>1952</v>
      </c>
      <c r="L3" s="1">
        <v>316</v>
      </c>
      <c r="M3" s="1">
        <v>316</v>
      </c>
      <c r="N3" s="1">
        <v>45</v>
      </c>
      <c r="O3" s="1">
        <v>100</v>
      </c>
      <c r="P3" s="1" t="s">
        <v>140</v>
      </c>
      <c r="R3" s="1" t="s">
        <v>141</v>
      </c>
      <c r="S3" s="1">
        <v>10.95</v>
      </c>
      <c r="T3" s="1">
        <v>0.86</v>
      </c>
      <c r="U3" s="1">
        <v>9888</v>
      </c>
    </row>
    <row r="4" spans="1:21" x14ac:dyDescent="0.2">
      <c r="A4" s="1" t="s">
        <v>0</v>
      </c>
      <c r="B4" s="1" t="s">
        <v>0</v>
      </c>
      <c r="C4" s="1">
        <v>2830</v>
      </c>
      <c r="D4" s="1" t="s">
        <v>3</v>
      </c>
      <c r="E4" s="1" t="s">
        <v>6</v>
      </c>
      <c r="F4" s="1" t="s">
        <v>7</v>
      </c>
      <c r="G4" s="1" t="s">
        <v>23</v>
      </c>
      <c r="H4" s="1" t="s">
        <v>143</v>
      </c>
      <c r="I4" s="1" t="s">
        <v>167</v>
      </c>
      <c r="J4" s="1" t="s">
        <v>168</v>
      </c>
      <c r="K4" s="1">
        <v>1972</v>
      </c>
      <c r="L4" s="1">
        <v>186</v>
      </c>
      <c r="M4" s="1">
        <v>244</v>
      </c>
      <c r="N4" s="1">
        <v>3</v>
      </c>
      <c r="O4" s="1">
        <v>100</v>
      </c>
      <c r="P4" s="1" t="s">
        <v>140</v>
      </c>
      <c r="R4" s="1" t="s">
        <v>144</v>
      </c>
      <c r="S4" s="1">
        <v>31.94</v>
      </c>
      <c r="T4" s="1">
        <v>2.04</v>
      </c>
      <c r="U4" s="1">
        <v>11566</v>
      </c>
    </row>
    <row r="6" spans="1:21" x14ac:dyDescent="0.2">
      <c r="A6" s="1" t="s">
        <v>35</v>
      </c>
      <c r="B6" s="1" t="s">
        <v>35</v>
      </c>
      <c r="C6" s="1">
        <v>1001</v>
      </c>
      <c r="D6" s="1" t="s">
        <v>38</v>
      </c>
      <c r="E6" s="1" t="s">
        <v>40</v>
      </c>
      <c r="F6" s="1" t="s">
        <v>7</v>
      </c>
      <c r="G6" s="1" t="s">
        <v>12</v>
      </c>
      <c r="H6" s="1" t="s">
        <v>139</v>
      </c>
      <c r="I6" s="1">
        <v>1</v>
      </c>
      <c r="J6" s="1">
        <v>2</v>
      </c>
      <c r="K6" s="1">
        <v>1970</v>
      </c>
      <c r="L6" s="1">
        <v>980</v>
      </c>
      <c r="M6" s="1">
        <v>990</v>
      </c>
      <c r="N6" s="1">
        <v>63</v>
      </c>
      <c r="O6" s="1">
        <v>100</v>
      </c>
      <c r="P6" s="1" t="s">
        <v>140</v>
      </c>
      <c r="R6" s="1" t="s">
        <v>141</v>
      </c>
      <c r="S6" s="1">
        <v>11.68</v>
      </c>
      <c r="T6" s="1">
        <v>0.52</v>
      </c>
      <c r="U6" s="1">
        <v>9946.5</v>
      </c>
    </row>
    <row r="7" spans="1:21" x14ac:dyDescent="0.2">
      <c r="A7" s="1" t="s">
        <v>35</v>
      </c>
      <c r="B7" s="1" t="s">
        <v>35</v>
      </c>
      <c r="C7" s="1">
        <v>1001</v>
      </c>
      <c r="D7" s="1" t="s">
        <v>38</v>
      </c>
      <c r="E7" s="1" t="s">
        <v>40</v>
      </c>
      <c r="F7" s="1" t="s">
        <v>7</v>
      </c>
      <c r="G7" s="1" t="s">
        <v>18</v>
      </c>
      <c r="H7" s="1" t="s">
        <v>143</v>
      </c>
      <c r="I7" s="1">
        <v>4</v>
      </c>
      <c r="J7" s="1">
        <v>4</v>
      </c>
      <c r="K7" s="1">
        <v>1993</v>
      </c>
      <c r="L7" s="1">
        <v>99</v>
      </c>
      <c r="M7" s="1">
        <v>120</v>
      </c>
      <c r="N7" s="1">
        <v>3</v>
      </c>
      <c r="O7" s="1">
        <v>100</v>
      </c>
      <c r="P7" s="1" t="s">
        <v>140</v>
      </c>
      <c r="R7" s="1" t="s">
        <v>144</v>
      </c>
      <c r="S7" s="1">
        <v>29.39</v>
      </c>
      <c r="T7" s="1">
        <v>1.39</v>
      </c>
      <c r="U7" s="1">
        <v>12293</v>
      </c>
    </row>
    <row r="8" spans="1:21" x14ac:dyDescent="0.2">
      <c r="A8" s="1" t="s">
        <v>35</v>
      </c>
      <c r="B8" s="1" t="s">
        <v>35</v>
      </c>
      <c r="C8" s="1">
        <v>1001</v>
      </c>
      <c r="D8" s="1" t="s">
        <v>38</v>
      </c>
      <c r="E8" s="1" t="s">
        <v>40</v>
      </c>
      <c r="F8" s="1" t="s">
        <v>7</v>
      </c>
      <c r="G8" s="1" t="s">
        <v>23</v>
      </c>
      <c r="H8" s="1" t="s">
        <v>143</v>
      </c>
      <c r="I8" s="1">
        <v>31</v>
      </c>
      <c r="J8" s="1">
        <v>34</v>
      </c>
      <c r="K8" s="1">
        <v>1972</v>
      </c>
      <c r="L8" s="1">
        <v>10</v>
      </c>
      <c r="M8" s="1">
        <v>11</v>
      </c>
      <c r="N8" s="1">
        <v>1</v>
      </c>
      <c r="O8" s="1">
        <v>100</v>
      </c>
      <c r="P8" s="1" t="s">
        <v>140</v>
      </c>
      <c r="R8" s="1" t="s">
        <v>152</v>
      </c>
      <c r="S8" s="1">
        <v>0.81</v>
      </c>
      <c r="T8" s="1">
        <v>1.39</v>
      </c>
      <c r="U8" s="1">
        <v>10160</v>
      </c>
    </row>
    <row r="10" spans="1:21" x14ac:dyDescent="0.2">
      <c r="A10" s="1" t="s">
        <v>146</v>
      </c>
      <c r="B10" s="1" t="s">
        <v>0</v>
      </c>
      <c r="C10" s="1">
        <v>2840</v>
      </c>
      <c r="D10" s="1" t="s">
        <v>147</v>
      </c>
      <c r="E10" s="1" t="s">
        <v>6</v>
      </c>
      <c r="F10" s="1" t="s">
        <v>7</v>
      </c>
      <c r="G10" s="1" t="s">
        <v>12</v>
      </c>
      <c r="H10" s="1" t="s">
        <v>139</v>
      </c>
      <c r="I10" s="1">
        <v>4</v>
      </c>
      <c r="J10" s="1">
        <v>4</v>
      </c>
      <c r="K10" s="1">
        <v>1973</v>
      </c>
      <c r="L10" s="1">
        <v>312</v>
      </c>
      <c r="M10" s="1">
        <v>312</v>
      </c>
      <c r="N10" s="1">
        <v>69</v>
      </c>
      <c r="O10" s="1">
        <v>40</v>
      </c>
      <c r="P10" s="1" t="s">
        <v>140</v>
      </c>
      <c r="R10" s="1" t="s">
        <v>141</v>
      </c>
      <c r="S10" s="1">
        <v>14.13</v>
      </c>
      <c r="T10" s="1">
        <v>1.18</v>
      </c>
      <c r="U10" s="1">
        <v>9429</v>
      </c>
    </row>
    <row r="11" spans="1:21" x14ac:dyDescent="0.2">
      <c r="A11" s="1" t="s">
        <v>35</v>
      </c>
      <c r="B11" s="1" t="s">
        <v>35</v>
      </c>
      <c r="C11" s="1">
        <v>1002</v>
      </c>
      <c r="D11" s="1" t="s">
        <v>43</v>
      </c>
      <c r="E11" s="1" t="s">
        <v>40</v>
      </c>
      <c r="F11" s="1" t="s">
        <v>7</v>
      </c>
      <c r="G11" s="1" t="s">
        <v>23</v>
      </c>
      <c r="H11" s="1" t="s">
        <v>143</v>
      </c>
      <c r="I11" s="1">
        <v>1</v>
      </c>
      <c r="J11" s="1">
        <v>2</v>
      </c>
      <c r="K11" s="1">
        <v>1972</v>
      </c>
      <c r="L11" s="1">
        <v>85</v>
      </c>
      <c r="M11" s="1">
        <v>98</v>
      </c>
      <c r="N11" s="1">
        <v>1</v>
      </c>
      <c r="O11" s="1">
        <v>100</v>
      </c>
      <c r="P11" s="1" t="s">
        <v>140</v>
      </c>
      <c r="R11" s="1" t="s">
        <v>144</v>
      </c>
      <c r="S11" s="1">
        <v>48.7</v>
      </c>
      <c r="T11" s="1">
        <v>3.74</v>
      </c>
      <c r="U11" s="1">
        <v>11814</v>
      </c>
    </row>
    <row r="13" spans="1:21" x14ac:dyDescent="0.2">
      <c r="A13" s="1" t="s">
        <v>0</v>
      </c>
      <c r="B13" s="1" t="s">
        <v>0</v>
      </c>
      <c r="C13" s="1">
        <v>2831</v>
      </c>
      <c r="D13" s="1" t="s">
        <v>15</v>
      </c>
      <c r="E13" s="1" t="s">
        <v>6</v>
      </c>
      <c r="F13" s="1" t="s">
        <v>7</v>
      </c>
      <c r="G13" s="1" t="s">
        <v>18</v>
      </c>
      <c r="H13" s="1" t="s">
        <v>143</v>
      </c>
      <c r="I13" s="1">
        <v>1</v>
      </c>
      <c r="J13" s="1">
        <v>3</v>
      </c>
      <c r="K13" s="1">
        <v>1965</v>
      </c>
      <c r="L13" s="1">
        <v>106.2</v>
      </c>
      <c r="M13" s="1">
        <v>129.5</v>
      </c>
      <c r="N13" s="1">
        <v>1</v>
      </c>
      <c r="O13" s="1">
        <v>100</v>
      </c>
      <c r="P13" s="1" t="s">
        <v>140</v>
      </c>
      <c r="R13" s="1" t="s">
        <v>145</v>
      </c>
      <c r="S13" s="1">
        <v>72.86</v>
      </c>
      <c r="T13" s="1">
        <v>3.74</v>
      </c>
      <c r="U13" s="1">
        <v>13936</v>
      </c>
    </row>
    <row r="14" spans="1:21" x14ac:dyDescent="0.2">
      <c r="A14" s="1" t="s">
        <v>0</v>
      </c>
      <c r="B14" s="1" t="s">
        <v>0</v>
      </c>
      <c r="C14" s="1">
        <v>2831</v>
      </c>
      <c r="D14" s="1" t="s">
        <v>15</v>
      </c>
      <c r="E14" s="1" t="s">
        <v>6</v>
      </c>
      <c r="F14" s="1" t="s">
        <v>7</v>
      </c>
      <c r="G14" s="1" t="s">
        <v>23</v>
      </c>
      <c r="H14" s="1" t="s">
        <v>143</v>
      </c>
      <c r="I14" s="1">
        <v>4</v>
      </c>
      <c r="J14" s="1">
        <v>5</v>
      </c>
      <c r="K14" s="1">
        <v>1969</v>
      </c>
      <c r="L14" s="1">
        <v>30</v>
      </c>
      <c r="M14" s="1">
        <v>42.8</v>
      </c>
      <c r="N14" s="1">
        <v>1</v>
      </c>
      <c r="O14" s="1">
        <v>100</v>
      </c>
      <c r="P14" s="1" t="s">
        <v>140</v>
      </c>
      <c r="R14" s="1" t="s">
        <v>144</v>
      </c>
      <c r="S14" s="1">
        <v>7.0000000000000007E-2</v>
      </c>
      <c r="T14" s="1">
        <v>3.74</v>
      </c>
      <c r="U14" s="1">
        <v>14083</v>
      </c>
    </row>
    <row r="16" spans="1:21" x14ac:dyDescent="0.2">
      <c r="A16" s="1" t="s">
        <v>0</v>
      </c>
      <c r="B16" s="1" t="s">
        <v>0</v>
      </c>
      <c r="C16" s="1">
        <v>6018</v>
      </c>
      <c r="D16" s="1" t="s">
        <v>25</v>
      </c>
      <c r="E16" s="1" t="s">
        <v>28</v>
      </c>
      <c r="F16" s="1" t="s">
        <v>7</v>
      </c>
      <c r="G16" s="1" t="s">
        <v>12</v>
      </c>
      <c r="H16" s="1" t="s">
        <v>139</v>
      </c>
      <c r="I16" s="1">
        <v>2</v>
      </c>
      <c r="J16" s="1">
        <v>2</v>
      </c>
      <c r="K16" s="1">
        <v>1981</v>
      </c>
      <c r="L16" s="1">
        <v>414</v>
      </c>
      <c r="M16" s="1">
        <v>414</v>
      </c>
      <c r="N16" s="1">
        <v>69</v>
      </c>
      <c r="O16" s="1">
        <v>69</v>
      </c>
      <c r="P16" s="1" t="s">
        <v>140</v>
      </c>
      <c r="R16" s="1" t="s">
        <v>141</v>
      </c>
      <c r="S16" s="1">
        <v>11.3</v>
      </c>
      <c r="T16" s="1">
        <v>0.86</v>
      </c>
      <c r="U16" s="1">
        <v>9945</v>
      </c>
    </row>
    <row r="18" spans="1:21" x14ac:dyDescent="0.2">
      <c r="A18" s="1" t="s">
        <v>35</v>
      </c>
      <c r="B18" s="1" t="s">
        <v>35</v>
      </c>
      <c r="C18" s="1">
        <v>1004</v>
      </c>
      <c r="D18" s="1" t="s">
        <v>47</v>
      </c>
      <c r="E18" s="1" t="s">
        <v>40</v>
      </c>
      <c r="F18" s="1" t="s">
        <v>7</v>
      </c>
      <c r="G18" s="1" t="s">
        <v>12</v>
      </c>
      <c r="H18" s="1" t="s">
        <v>142</v>
      </c>
      <c r="I18" s="1">
        <v>7</v>
      </c>
      <c r="J18" s="1">
        <v>8</v>
      </c>
      <c r="K18" s="1">
        <v>1949</v>
      </c>
      <c r="L18" s="1">
        <v>120</v>
      </c>
      <c r="M18" s="1">
        <v>120</v>
      </c>
      <c r="N18" s="1">
        <v>39</v>
      </c>
      <c r="O18" s="1">
        <v>100</v>
      </c>
      <c r="P18" s="1" t="s">
        <v>140</v>
      </c>
      <c r="R18" s="1" t="s">
        <v>141</v>
      </c>
      <c r="S18" s="1">
        <v>12.85</v>
      </c>
      <c r="T18" s="1">
        <v>1.33</v>
      </c>
      <c r="U18" s="1">
        <v>12740.5</v>
      </c>
    </row>
    <row r="19" spans="1:21" x14ac:dyDescent="0.2">
      <c r="A19" s="1" t="s">
        <v>35</v>
      </c>
      <c r="B19" s="1" t="s">
        <v>35</v>
      </c>
      <c r="C19" s="1">
        <v>1004</v>
      </c>
      <c r="D19" s="1" t="s">
        <v>47</v>
      </c>
      <c r="E19" s="1" t="s">
        <v>40</v>
      </c>
      <c r="F19" s="1" t="s">
        <v>7</v>
      </c>
      <c r="G19" s="1" t="s">
        <v>23</v>
      </c>
      <c r="H19" s="1" t="s">
        <v>142</v>
      </c>
      <c r="I19" s="1">
        <v>6</v>
      </c>
      <c r="J19" s="1">
        <v>6</v>
      </c>
      <c r="K19" s="1">
        <v>1944</v>
      </c>
      <c r="L19" s="1">
        <v>40</v>
      </c>
      <c r="M19" s="1">
        <v>40</v>
      </c>
      <c r="N19" s="1">
        <v>19</v>
      </c>
      <c r="O19" s="1">
        <v>100</v>
      </c>
      <c r="P19" s="1" t="s">
        <v>140</v>
      </c>
      <c r="R19" s="1" t="s">
        <v>141</v>
      </c>
      <c r="S19" s="1">
        <v>1.1399999999999999</v>
      </c>
      <c r="T19" s="1">
        <v>1.33</v>
      </c>
      <c r="U19" s="1">
        <v>12966</v>
      </c>
    </row>
    <row r="20" spans="1:21" x14ac:dyDescent="0.2">
      <c r="A20" s="1" t="s">
        <v>35</v>
      </c>
      <c r="B20" s="1" t="s">
        <v>35</v>
      </c>
      <c r="C20" s="1">
        <v>1008</v>
      </c>
      <c r="D20" s="1" t="s">
        <v>62</v>
      </c>
      <c r="E20" s="1" t="s">
        <v>40</v>
      </c>
      <c r="F20" s="1" t="s">
        <v>7</v>
      </c>
      <c r="G20" s="1" t="s">
        <v>12</v>
      </c>
      <c r="H20" s="1" t="s">
        <v>142</v>
      </c>
      <c r="I20" s="1">
        <v>1</v>
      </c>
      <c r="J20" s="1">
        <v>4</v>
      </c>
      <c r="K20" s="1">
        <v>1958</v>
      </c>
      <c r="L20" s="1">
        <v>560</v>
      </c>
      <c r="M20" s="1">
        <v>560</v>
      </c>
      <c r="N20" s="1">
        <v>57</v>
      </c>
      <c r="O20" s="1">
        <v>100</v>
      </c>
      <c r="P20" s="1" t="s">
        <v>140</v>
      </c>
      <c r="R20" s="1" t="s">
        <v>141</v>
      </c>
      <c r="S20" s="1">
        <v>11.31</v>
      </c>
      <c r="T20" s="1">
        <v>0.86</v>
      </c>
      <c r="U20" s="1">
        <v>10245.25</v>
      </c>
    </row>
    <row r="22" spans="1:21" x14ac:dyDescent="0.2">
      <c r="A22" s="1" t="s">
        <v>35</v>
      </c>
      <c r="B22" s="1" t="s">
        <v>35</v>
      </c>
      <c r="C22" s="1">
        <v>6113</v>
      </c>
      <c r="D22" s="1" t="s">
        <v>72</v>
      </c>
      <c r="E22" s="1" t="s">
        <v>40</v>
      </c>
      <c r="F22" s="1" t="s">
        <v>7</v>
      </c>
      <c r="G22" s="1" t="s">
        <v>12</v>
      </c>
      <c r="H22" s="1" t="s">
        <v>139</v>
      </c>
      <c r="I22" s="1">
        <v>1</v>
      </c>
      <c r="J22" s="1">
        <v>5</v>
      </c>
      <c r="K22" s="1">
        <v>1975</v>
      </c>
      <c r="L22" s="1">
        <v>2821.81</v>
      </c>
      <c r="M22" s="1">
        <v>2844.81</v>
      </c>
      <c r="N22" s="1">
        <v>69</v>
      </c>
      <c r="O22" s="1">
        <v>90.01</v>
      </c>
      <c r="P22" s="1" t="s">
        <v>140</v>
      </c>
      <c r="R22" s="1" t="s">
        <v>141</v>
      </c>
      <c r="S22" s="1">
        <v>10.96</v>
      </c>
      <c r="T22" s="1">
        <v>0.56999999999999995</v>
      </c>
      <c r="U22" s="1">
        <v>9859.7999999999993</v>
      </c>
    </row>
    <row r="24" spans="1:21" x14ac:dyDescent="0.2">
      <c r="A24" s="1" t="s">
        <v>90</v>
      </c>
      <c r="B24" s="1" t="s">
        <v>0</v>
      </c>
      <c r="C24" s="1">
        <v>6031</v>
      </c>
      <c r="D24" s="1" t="s">
        <v>113</v>
      </c>
      <c r="E24" s="1" t="s">
        <v>6</v>
      </c>
      <c r="F24" s="1" t="s">
        <v>7</v>
      </c>
      <c r="G24" s="1" t="s">
        <v>12</v>
      </c>
      <c r="H24" s="1" t="s">
        <v>142</v>
      </c>
      <c r="I24" s="1">
        <v>2</v>
      </c>
      <c r="J24" s="1">
        <v>2</v>
      </c>
      <c r="K24" s="1">
        <v>1982</v>
      </c>
      <c r="L24" s="1">
        <v>198</v>
      </c>
      <c r="M24" s="1">
        <v>198</v>
      </c>
      <c r="N24" s="1">
        <v>69</v>
      </c>
      <c r="O24" s="1">
        <v>33</v>
      </c>
      <c r="P24" s="1" t="s">
        <v>140</v>
      </c>
      <c r="R24" s="1" t="s">
        <v>141</v>
      </c>
      <c r="S24" s="1">
        <v>12.84</v>
      </c>
      <c r="T24" s="1">
        <v>0.54</v>
      </c>
      <c r="U24" s="1">
        <v>9337</v>
      </c>
    </row>
    <row r="25" spans="1:21" x14ac:dyDescent="0.2">
      <c r="A25" s="1" t="s">
        <v>90</v>
      </c>
      <c r="B25" s="1" t="s">
        <v>0</v>
      </c>
      <c r="C25" s="1">
        <v>6031</v>
      </c>
      <c r="D25" s="1" t="s">
        <v>113</v>
      </c>
      <c r="E25" s="1" t="s">
        <v>6</v>
      </c>
      <c r="F25" s="1" t="s">
        <v>7</v>
      </c>
      <c r="G25" s="1" t="s">
        <v>23</v>
      </c>
      <c r="H25" s="1" t="s">
        <v>153</v>
      </c>
      <c r="I25" s="1" t="s">
        <v>167</v>
      </c>
      <c r="J25" s="1" t="s">
        <v>167</v>
      </c>
      <c r="K25" s="1">
        <v>1983</v>
      </c>
      <c r="L25" s="1">
        <v>5.94</v>
      </c>
      <c r="M25" s="1">
        <v>7.92</v>
      </c>
      <c r="N25" s="1">
        <v>1</v>
      </c>
      <c r="O25" s="1">
        <v>33</v>
      </c>
      <c r="P25" s="1" t="s">
        <v>140</v>
      </c>
      <c r="R25" s="1" t="s">
        <v>144</v>
      </c>
      <c r="S25" s="1">
        <v>0</v>
      </c>
      <c r="T25" s="1">
        <v>3.74</v>
      </c>
      <c r="U25" s="1">
        <v>13820</v>
      </c>
    </row>
    <row r="27" spans="1:21" x14ac:dyDescent="0.2">
      <c r="A27" s="1" t="s">
        <v>35</v>
      </c>
      <c r="B27" s="1" t="s">
        <v>35</v>
      </c>
      <c r="C27" s="1">
        <v>1005</v>
      </c>
      <c r="D27" s="1" t="s">
        <v>50</v>
      </c>
      <c r="E27" s="1" t="s">
        <v>40</v>
      </c>
      <c r="F27" s="1" t="s">
        <v>7</v>
      </c>
      <c r="G27" s="1" t="s">
        <v>54</v>
      </c>
      <c r="H27" s="1" t="s">
        <v>139</v>
      </c>
      <c r="I27" s="1">
        <v>1</v>
      </c>
      <c r="J27" s="1">
        <v>3</v>
      </c>
      <c r="K27" s="1">
        <v>1967</v>
      </c>
      <c r="L27" s="1">
        <v>45</v>
      </c>
      <c r="M27" s="1">
        <v>45</v>
      </c>
      <c r="N27" s="1">
        <v>50</v>
      </c>
      <c r="O27" s="1">
        <v>100</v>
      </c>
      <c r="P27" s="1" t="s">
        <v>140</v>
      </c>
      <c r="R27" s="1" t="s">
        <v>155</v>
      </c>
      <c r="S27" s="1">
        <v>0.15</v>
      </c>
      <c r="T27" s="1">
        <v>0.34</v>
      </c>
      <c r="U27" s="1">
        <v>0</v>
      </c>
    </row>
    <row r="29" spans="1:21" x14ac:dyDescent="0.2">
      <c r="A29" s="1" t="s">
        <v>0</v>
      </c>
      <c r="B29" s="1" t="s">
        <v>0</v>
      </c>
      <c r="C29" s="1">
        <v>2832</v>
      </c>
      <c r="D29" s="1" t="s">
        <v>20</v>
      </c>
      <c r="E29" s="1" t="s">
        <v>6</v>
      </c>
      <c r="F29" s="1" t="s">
        <v>7</v>
      </c>
      <c r="G29" s="1" t="s">
        <v>12</v>
      </c>
      <c r="H29" s="1" t="s">
        <v>139</v>
      </c>
      <c r="I29" s="1">
        <v>6</v>
      </c>
      <c r="J29" s="1">
        <v>8</v>
      </c>
      <c r="K29" s="1">
        <v>1960</v>
      </c>
      <c r="L29" s="1">
        <v>803</v>
      </c>
      <c r="M29" s="1">
        <v>803</v>
      </c>
      <c r="N29" s="1">
        <v>61</v>
      </c>
      <c r="O29" s="1">
        <v>76</v>
      </c>
      <c r="P29" s="1" t="s">
        <v>140</v>
      </c>
      <c r="R29" s="1" t="s">
        <v>141</v>
      </c>
      <c r="S29" s="1">
        <v>12.38</v>
      </c>
      <c r="T29" s="1">
        <v>0.68</v>
      </c>
      <c r="U29" s="1">
        <v>9666.6666666666697</v>
      </c>
    </row>
    <row r="30" spans="1:21" x14ac:dyDescent="0.2">
      <c r="A30" s="1" t="s">
        <v>0</v>
      </c>
      <c r="B30" s="1" t="s">
        <v>0</v>
      </c>
      <c r="C30" s="1">
        <v>2832</v>
      </c>
      <c r="D30" s="1" t="s">
        <v>20</v>
      </c>
      <c r="E30" s="1" t="s">
        <v>6</v>
      </c>
      <c r="F30" s="1" t="s">
        <v>7</v>
      </c>
      <c r="G30" s="1" t="s">
        <v>12</v>
      </c>
      <c r="H30" s="1" t="s">
        <v>142</v>
      </c>
      <c r="I30" s="1">
        <v>5</v>
      </c>
      <c r="J30" s="1">
        <v>5</v>
      </c>
      <c r="K30" s="1">
        <v>1949</v>
      </c>
      <c r="L30" s="1">
        <v>80</v>
      </c>
      <c r="M30" s="1">
        <v>80</v>
      </c>
      <c r="N30" s="1">
        <v>39</v>
      </c>
      <c r="O30" s="1">
        <v>100</v>
      </c>
      <c r="P30" s="1" t="s">
        <v>140</v>
      </c>
      <c r="R30" s="1" t="s">
        <v>141</v>
      </c>
      <c r="S30" s="1">
        <v>12.38</v>
      </c>
      <c r="T30" s="1">
        <v>0.68</v>
      </c>
      <c r="U30" s="1">
        <v>12206</v>
      </c>
    </row>
    <row r="31" spans="1:21" x14ac:dyDescent="0.2">
      <c r="A31" s="1" t="s">
        <v>0</v>
      </c>
      <c r="B31" s="1" t="s">
        <v>0</v>
      </c>
      <c r="C31" s="1">
        <v>2832</v>
      </c>
      <c r="D31" s="1" t="s">
        <v>20</v>
      </c>
      <c r="E31" s="1" t="s">
        <v>6</v>
      </c>
      <c r="F31" s="1" t="s">
        <v>7</v>
      </c>
      <c r="G31" s="1" t="s">
        <v>23</v>
      </c>
      <c r="H31" s="1" t="s">
        <v>143</v>
      </c>
      <c r="I31" s="1" t="s">
        <v>169</v>
      </c>
      <c r="J31" s="1" t="s">
        <v>170</v>
      </c>
      <c r="K31" s="1">
        <v>1971</v>
      </c>
      <c r="L31" s="1">
        <v>56.8</v>
      </c>
      <c r="M31" s="1">
        <v>78</v>
      </c>
      <c r="N31" s="1">
        <v>1</v>
      </c>
      <c r="O31" s="1">
        <v>100</v>
      </c>
      <c r="P31" s="1" t="s">
        <v>140</v>
      </c>
      <c r="R31" s="1" t="s">
        <v>144</v>
      </c>
      <c r="S31" s="1">
        <v>28.73</v>
      </c>
      <c r="T31" s="1">
        <v>3.74</v>
      </c>
      <c r="U31" s="1">
        <v>13422</v>
      </c>
    </row>
    <row r="33" spans="1:21" x14ac:dyDescent="0.2">
      <c r="A33" s="1" t="s">
        <v>35</v>
      </c>
      <c r="B33" s="1" t="s">
        <v>35</v>
      </c>
      <c r="C33" s="1">
        <v>1006</v>
      </c>
      <c r="D33" s="1" t="s">
        <v>57</v>
      </c>
      <c r="E33" s="1" t="s">
        <v>40</v>
      </c>
      <c r="F33" s="1" t="s">
        <v>7</v>
      </c>
      <c r="G33" s="1" t="s">
        <v>23</v>
      </c>
      <c r="H33" s="1" t="s">
        <v>143</v>
      </c>
      <c r="I33" s="1">
        <v>1</v>
      </c>
      <c r="J33" s="1">
        <v>6</v>
      </c>
      <c r="K33" s="1">
        <v>1968</v>
      </c>
      <c r="L33" s="1">
        <v>93</v>
      </c>
      <c r="M33" s="1">
        <v>104</v>
      </c>
      <c r="N33" s="1">
        <v>1</v>
      </c>
      <c r="O33" s="1">
        <v>100</v>
      </c>
      <c r="P33" s="1" t="s">
        <v>140</v>
      </c>
      <c r="R33" s="1" t="s">
        <v>152</v>
      </c>
      <c r="S33" s="1">
        <v>83.01</v>
      </c>
      <c r="T33" s="1">
        <v>3.74</v>
      </c>
      <c r="U33" s="1">
        <v>17125</v>
      </c>
    </row>
    <row r="34" spans="1:21" x14ac:dyDescent="0.2">
      <c r="A34" s="1" t="s">
        <v>35</v>
      </c>
      <c r="B34" s="1" t="s">
        <v>35</v>
      </c>
      <c r="C34" s="1">
        <v>1007</v>
      </c>
      <c r="D34" s="1" t="s">
        <v>60</v>
      </c>
      <c r="E34" s="1" t="s">
        <v>40</v>
      </c>
      <c r="F34" s="1" t="s">
        <v>7</v>
      </c>
      <c r="G34" s="1" t="s">
        <v>12</v>
      </c>
      <c r="H34" s="1" t="s">
        <v>142</v>
      </c>
      <c r="I34" s="1">
        <v>1</v>
      </c>
      <c r="J34" s="1">
        <v>2</v>
      </c>
      <c r="K34" s="1">
        <v>1950</v>
      </c>
      <c r="L34" s="1">
        <v>90</v>
      </c>
      <c r="M34" s="1">
        <v>90</v>
      </c>
      <c r="N34" s="1">
        <v>39</v>
      </c>
      <c r="O34" s="1">
        <v>100</v>
      </c>
      <c r="P34" s="1" t="s">
        <v>140</v>
      </c>
      <c r="R34" s="1" t="s">
        <v>141</v>
      </c>
      <c r="S34" s="1">
        <v>15.52</v>
      </c>
      <c r="T34" s="1">
        <v>2.36</v>
      </c>
      <c r="U34" s="1">
        <v>12262</v>
      </c>
    </row>
    <row r="35" spans="1:21" x14ac:dyDescent="0.2">
      <c r="A35" s="1" t="s">
        <v>35</v>
      </c>
      <c r="B35" s="1" t="s">
        <v>35</v>
      </c>
      <c r="C35" s="1" t="s">
        <v>164</v>
      </c>
      <c r="D35" s="1" t="s">
        <v>156</v>
      </c>
      <c r="E35" s="1" t="s">
        <v>40</v>
      </c>
      <c r="F35" s="1" t="s">
        <v>7</v>
      </c>
      <c r="G35" s="1" t="s">
        <v>157</v>
      </c>
      <c r="H35" s="1" t="s">
        <v>153</v>
      </c>
      <c r="I35" s="1">
        <v>1</v>
      </c>
      <c r="J35" s="1">
        <v>2</v>
      </c>
      <c r="K35" s="1">
        <v>1994</v>
      </c>
      <c r="L35" s="1">
        <v>5.2</v>
      </c>
      <c r="M35" s="1">
        <v>5.2</v>
      </c>
      <c r="N35" s="1">
        <v>1</v>
      </c>
      <c r="O35" s="1">
        <v>100</v>
      </c>
      <c r="P35" s="1" t="s">
        <v>158</v>
      </c>
      <c r="R35" s="1" t="s">
        <v>144</v>
      </c>
      <c r="S35" s="1">
        <v>0</v>
      </c>
      <c r="T35" s="1">
        <v>3.74</v>
      </c>
      <c r="U35" s="1">
        <v>12392</v>
      </c>
    </row>
    <row r="37" spans="1:21" x14ac:dyDescent="0.2">
      <c r="A37" s="1" t="s">
        <v>90</v>
      </c>
      <c r="B37" s="1" t="s">
        <v>0</v>
      </c>
      <c r="C37" s="1">
        <v>2850</v>
      </c>
      <c r="D37" s="1" t="s">
        <v>100</v>
      </c>
      <c r="E37" s="1" t="s">
        <v>6</v>
      </c>
      <c r="F37" s="1" t="s">
        <v>7</v>
      </c>
      <c r="G37" s="1" t="s">
        <v>12</v>
      </c>
      <c r="H37" s="1" t="s">
        <v>139</v>
      </c>
      <c r="I37" s="1">
        <v>1</v>
      </c>
      <c r="J37" s="1">
        <v>4</v>
      </c>
      <c r="K37" s="1">
        <v>1970</v>
      </c>
      <c r="L37" s="1">
        <v>912.6</v>
      </c>
      <c r="M37" s="1">
        <v>912.6</v>
      </c>
      <c r="N37" s="1">
        <v>63</v>
      </c>
      <c r="O37" s="1">
        <v>39</v>
      </c>
      <c r="P37" s="1" t="s">
        <v>140</v>
      </c>
      <c r="R37" s="1" t="s">
        <v>141</v>
      </c>
      <c r="S37" s="1">
        <v>11.92</v>
      </c>
      <c r="T37" s="1">
        <v>0.67</v>
      </c>
      <c r="U37" s="1">
        <v>9300.5</v>
      </c>
    </row>
    <row r="38" spans="1:21" x14ac:dyDescent="0.2">
      <c r="A38" s="1" t="s">
        <v>90</v>
      </c>
      <c r="B38" s="1" t="s">
        <v>0</v>
      </c>
      <c r="C38" s="1">
        <v>2850</v>
      </c>
      <c r="D38" s="1" t="s">
        <v>100</v>
      </c>
      <c r="E38" s="1" t="s">
        <v>6</v>
      </c>
      <c r="F38" s="1" t="s">
        <v>7</v>
      </c>
      <c r="G38" s="1" t="s">
        <v>23</v>
      </c>
      <c r="H38" s="1" t="s">
        <v>153</v>
      </c>
      <c r="I38" s="1" t="s">
        <v>172</v>
      </c>
      <c r="J38" s="1" t="s">
        <v>173</v>
      </c>
      <c r="K38" s="1">
        <v>1969</v>
      </c>
      <c r="L38" s="1">
        <v>3.92</v>
      </c>
      <c r="M38" s="1">
        <v>3.92</v>
      </c>
      <c r="N38" s="1">
        <v>1</v>
      </c>
      <c r="O38" s="1">
        <v>39</v>
      </c>
      <c r="P38" s="1" t="s">
        <v>140</v>
      </c>
      <c r="R38" s="1" t="s">
        <v>152</v>
      </c>
      <c r="S38" s="1">
        <v>0</v>
      </c>
      <c r="T38" s="1">
        <v>3.74</v>
      </c>
      <c r="U38" s="1">
        <v>10400</v>
      </c>
    </row>
    <row r="40" spans="1:21" x14ac:dyDescent="0.2">
      <c r="A40" s="1" t="s">
        <v>0</v>
      </c>
      <c r="B40" s="1" t="s">
        <v>0</v>
      </c>
      <c r="C40" s="1">
        <v>6019</v>
      </c>
      <c r="D40" s="1" t="s">
        <v>30</v>
      </c>
      <c r="E40" s="1" t="s">
        <v>6</v>
      </c>
      <c r="F40" s="1" t="s">
        <v>7</v>
      </c>
      <c r="G40" s="1" t="s">
        <v>12</v>
      </c>
      <c r="H40" s="1" t="s">
        <v>139</v>
      </c>
      <c r="I40" s="1" t="s">
        <v>171</v>
      </c>
      <c r="J40" s="1" t="s">
        <v>171</v>
      </c>
      <c r="K40" s="1">
        <v>1991</v>
      </c>
      <c r="L40" s="1">
        <v>604.5</v>
      </c>
      <c r="M40" s="1">
        <v>604.5</v>
      </c>
      <c r="N40" s="1">
        <v>61</v>
      </c>
      <c r="O40" s="1">
        <v>46.5</v>
      </c>
      <c r="P40" s="1" t="s">
        <v>140</v>
      </c>
      <c r="R40" s="1" t="s">
        <v>141</v>
      </c>
      <c r="S40" s="1">
        <v>10.3</v>
      </c>
      <c r="T40" s="1">
        <v>0.77</v>
      </c>
      <c r="U40" s="1">
        <v>9522</v>
      </c>
    </row>
    <row r="42" spans="1:21" x14ac:dyDescent="0.2">
      <c r="A42" s="1" t="s">
        <v>35</v>
      </c>
      <c r="B42" s="1" t="s">
        <v>35</v>
      </c>
      <c r="C42" s="1">
        <v>1010</v>
      </c>
      <c r="D42" s="1" t="s">
        <v>66</v>
      </c>
      <c r="E42" s="1" t="s">
        <v>40</v>
      </c>
      <c r="F42" s="1" t="s">
        <v>7</v>
      </c>
      <c r="G42" s="1" t="s">
        <v>12</v>
      </c>
      <c r="H42" s="1" t="s">
        <v>139</v>
      </c>
      <c r="I42" s="1">
        <v>6</v>
      </c>
      <c r="J42" s="1">
        <v>6</v>
      </c>
      <c r="K42" s="1">
        <v>1968</v>
      </c>
      <c r="L42" s="1">
        <v>318</v>
      </c>
      <c r="M42" s="1">
        <v>318</v>
      </c>
      <c r="N42" s="1">
        <v>59</v>
      </c>
      <c r="O42" s="1">
        <v>100</v>
      </c>
      <c r="P42" s="1" t="s">
        <v>140</v>
      </c>
      <c r="R42" s="1" t="s">
        <v>141</v>
      </c>
      <c r="S42" s="1">
        <v>11.54</v>
      </c>
      <c r="T42" s="1">
        <v>0.96</v>
      </c>
      <c r="U42" s="1">
        <v>10274</v>
      </c>
    </row>
    <row r="43" spans="1:21" x14ac:dyDescent="0.2">
      <c r="A43" s="1" t="s">
        <v>35</v>
      </c>
      <c r="B43" s="1" t="s">
        <v>35</v>
      </c>
      <c r="C43" s="1">
        <v>1010</v>
      </c>
      <c r="D43" s="1" t="s">
        <v>66</v>
      </c>
      <c r="E43" s="1" t="s">
        <v>40</v>
      </c>
      <c r="F43" s="1" t="s">
        <v>7</v>
      </c>
      <c r="G43" s="1" t="s">
        <v>12</v>
      </c>
      <c r="H43" s="1" t="s">
        <v>142</v>
      </c>
      <c r="I43" s="1">
        <v>2</v>
      </c>
      <c r="J43" s="1">
        <v>5</v>
      </c>
      <c r="K43" s="1">
        <v>1953</v>
      </c>
      <c r="L43" s="1">
        <v>350</v>
      </c>
      <c r="M43" s="1">
        <v>350</v>
      </c>
      <c r="N43" s="1">
        <v>39</v>
      </c>
      <c r="O43" s="1">
        <v>100</v>
      </c>
      <c r="P43" s="1" t="s">
        <v>140</v>
      </c>
      <c r="R43" s="1" t="s">
        <v>141</v>
      </c>
      <c r="S43" s="1">
        <v>11.54</v>
      </c>
      <c r="T43" s="1">
        <v>1.33</v>
      </c>
      <c r="U43" s="1">
        <v>10499.75</v>
      </c>
    </row>
    <row r="44" spans="1:21" x14ac:dyDescent="0.2">
      <c r="A44" s="1" t="s">
        <v>35</v>
      </c>
      <c r="B44" s="1" t="s">
        <v>35</v>
      </c>
      <c r="C44" s="1">
        <v>1010</v>
      </c>
      <c r="D44" s="1" t="s">
        <v>66</v>
      </c>
      <c r="E44" s="1" t="s">
        <v>40</v>
      </c>
      <c r="F44" s="1" t="s">
        <v>7</v>
      </c>
      <c r="G44" s="1" t="s">
        <v>18</v>
      </c>
      <c r="H44" s="1" t="s">
        <v>153</v>
      </c>
      <c r="I44" s="1" t="s">
        <v>174</v>
      </c>
      <c r="J44" s="1" t="s">
        <v>174</v>
      </c>
      <c r="K44" s="1">
        <v>1995</v>
      </c>
      <c r="L44" s="1">
        <v>228</v>
      </c>
      <c r="M44" s="1">
        <v>262</v>
      </c>
      <c r="N44" s="1">
        <v>38</v>
      </c>
      <c r="O44" s="1">
        <v>100</v>
      </c>
      <c r="P44" s="1" t="s">
        <v>140</v>
      </c>
      <c r="R44" s="1" t="s">
        <v>159</v>
      </c>
      <c r="S44" s="1">
        <v>1.1200000000000001</v>
      </c>
      <c r="T44" s="1">
        <v>0.99</v>
      </c>
      <c r="U44" s="1">
        <v>9450</v>
      </c>
    </row>
    <row r="45" spans="1:21" x14ac:dyDescent="0.2">
      <c r="A45" s="1" t="s">
        <v>35</v>
      </c>
      <c r="B45" s="1" t="s">
        <v>35</v>
      </c>
      <c r="C45" s="1">
        <v>1010</v>
      </c>
      <c r="D45" s="1" t="s">
        <v>66</v>
      </c>
      <c r="E45" s="1" t="s">
        <v>40</v>
      </c>
      <c r="F45" s="1" t="s">
        <v>7</v>
      </c>
      <c r="G45" s="1" t="s">
        <v>23</v>
      </c>
      <c r="H45" s="1" t="s">
        <v>143</v>
      </c>
      <c r="I45" s="1">
        <v>71</v>
      </c>
      <c r="J45" s="1">
        <v>73</v>
      </c>
      <c r="K45" s="1">
        <v>1967</v>
      </c>
      <c r="L45" s="1">
        <v>8</v>
      </c>
      <c r="M45" s="1">
        <v>8</v>
      </c>
      <c r="N45" s="1">
        <v>1</v>
      </c>
      <c r="O45" s="1">
        <v>100</v>
      </c>
      <c r="P45" s="1" t="s">
        <v>140</v>
      </c>
      <c r="R45" s="1" t="s">
        <v>152</v>
      </c>
      <c r="S45" s="1">
        <v>33.76</v>
      </c>
      <c r="T45" s="1">
        <v>3.74</v>
      </c>
      <c r="U45" s="1">
        <v>10848</v>
      </c>
    </row>
    <row r="47" spans="1:21" x14ac:dyDescent="0.2">
      <c r="A47" s="1" t="s">
        <v>0</v>
      </c>
      <c r="B47" s="1" t="s">
        <v>0</v>
      </c>
      <c r="C47" s="1">
        <v>7158</v>
      </c>
      <c r="D47" s="1" t="s">
        <v>33</v>
      </c>
      <c r="E47" s="1" t="s">
        <v>6</v>
      </c>
      <c r="F47" s="1" t="s">
        <v>7</v>
      </c>
      <c r="G47" s="1" t="s">
        <v>18</v>
      </c>
      <c r="H47" s="1" t="s">
        <v>143</v>
      </c>
      <c r="I47" s="1" t="s">
        <v>167</v>
      </c>
      <c r="J47" s="1" t="s">
        <v>170</v>
      </c>
      <c r="K47" s="1">
        <v>1992</v>
      </c>
      <c r="L47" s="1">
        <v>462</v>
      </c>
      <c r="M47" s="1">
        <v>564</v>
      </c>
      <c r="N47" s="1">
        <v>3</v>
      </c>
      <c r="O47" s="1">
        <v>100</v>
      </c>
      <c r="P47" s="1" t="s">
        <v>140</v>
      </c>
      <c r="R47" s="1" t="s">
        <v>144</v>
      </c>
      <c r="S47" s="1">
        <v>57</v>
      </c>
      <c r="T47" s="1">
        <v>2.8</v>
      </c>
      <c r="U47" s="1">
        <v>12545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opLeftCell="B1" workbookViewId="0">
      <selection activeCell="B1" sqref="A1:IV1"/>
    </sheetView>
  </sheetViews>
  <sheetFormatPr defaultRowHeight="12.75" x14ac:dyDescent="0.2"/>
  <cols>
    <col min="1" max="1" width="24.28515625" style="1" bestFit="1" customWidth="1"/>
    <col min="2" max="2" width="18.85546875" style="1" customWidth="1"/>
    <col min="3" max="7" width="9.140625" style="1"/>
    <col min="8" max="8" width="24.140625" style="1" customWidth="1"/>
    <col min="9" max="16384" width="9.140625" style="1"/>
  </cols>
  <sheetData>
    <row r="1" spans="1:22" s="38" customFormat="1" ht="76.5" x14ac:dyDescent="0.2">
      <c r="A1" s="38" t="s">
        <v>128</v>
      </c>
      <c r="B1" s="38" t="s">
        <v>129</v>
      </c>
      <c r="C1" s="38" t="s">
        <v>75</v>
      </c>
      <c r="D1" s="38" t="s">
        <v>76</v>
      </c>
      <c r="E1" s="38" t="s">
        <v>79</v>
      </c>
      <c r="F1" s="38" t="s">
        <v>80</v>
      </c>
      <c r="G1" s="38" t="s">
        <v>130</v>
      </c>
      <c r="H1" s="38" t="s">
        <v>131</v>
      </c>
      <c r="I1" s="38" t="s">
        <v>165</v>
      </c>
      <c r="J1" s="38" t="s">
        <v>166</v>
      </c>
      <c r="K1" s="38" t="s">
        <v>161</v>
      </c>
      <c r="L1" s="38" t="s">
        <v>162</v>
      </c>
      <c r="M1" s="38" t="s">
        <v>163</v>
      </c>
      <c r="N1" s="38" t="s">
        <v>132</v>
      </c>
      <c r="P1" s="38" t="s">
        <v>175</v>
      </c>
      <c r="Q1" s="38" t="s">
        <v>133</v>
      </c>
      <c r="R1" s="38" t="s">
        <v>134</v>
      </c>
      <c r="S1" s="38" t="s">
        <v>135</v>
      </c>
      <c r="T1" s="38" t="s">
        <v>136</v>
      </c>
      <c r="U1" s="38" t="s">
        <v>137</v>
      </c>
      <c r="V1" s="38" t="s">
        <v>138</v>
      </c>
    </row>
    <row r="2" spans="1:22" x14ac:dyDescent="0.2">
      <c r="A2" s="1" t="s">
        <v>0</v>
      </c>
      <c r="B2" s="1" t="s">
        <v>0</v>
      </c>
      <c r="C2" s="1">
        <v>2830</v>
      </c>
      <c r="D2" s="1" t="s">
        <v>3</v>
      </c>
      <c r="E2" s="1" t="s">
        <v>6</v>
      </c>
      <c r="F2" s="1" t="s">
        <v>7</v>
      </c>
      <c r="G2" s="37" t="s">
        <v>12</v>
      </c>
      <c r="H2" s="1" t="s">
        <v>139</v>
      </c>
      <c r="I2" s="1">
        <v>4</v>
      </c>
      <c r="J2" s="1">
        <v>6</v>
      </c>
      <c r="K2" s="1">
        <v>1958</v>
      </c>
      <c r="L2" s="1">
        <v>543.34</v>
      </c>
      <c r="M2" s="1">
        <v>545.69000000000005</v>
      </c>
      <c r="N2" s="1">
        <v>61.25</v>
      </c>
      <c r="P2" s="1">
        <v>68.75</v>
      </c>
      <c r="Q2" s="1" t="s">
        <v>140</v>
      </c>
      <c r="S2" s="1" t="s">
        <v>141</v>
      </c>
      <c r="T2" s="4">
        <v>10.95</v>
      </c>
      <c r="U2" s="1">
        <v>0.86</v>
      </c>
      <c r="V2" s="1">
        <v>9571</v>
      </c>
    </row>
    <row r="3" spans="1:22" x14ac:dyDescent="0.2">
      <c r="A3" s="1" t="s">
        <v>0</v>
      </c>
      <c r="B3" s="1" t="s">
        <v>146</v>
      </c>
      <c r="C3" s="1">
        <v>2830</v>
      </c>
      <c r="D3" s="1" t="s">
        <v>3</v>
      </c>
      <c r="E3" s="1" t="s">
        <v>6</v>
      </c>
      <c r="F3" s="1" t="s">
        <v>7</v>
      </c>
      <c r="G3" s="37" t="s">
        <v>12</v>
      </c>
      <c r="H3" s="1" t="s">
        <v>139</v>
      </c>
      <c r="I3" s="1">
        <v>6</v>
      </c>
      <c r="J3" s="1">
        <v>6</v>
      </c>
      <c r="K3" s="1">
        <v>1969</v>
      </c>
      <c r="L3" s="1">
        <v>51.78</v>
      </c>
      <c r="M3" s="1">
        <v>52.56</v>
      </c>
      <c r="N3" s="1">
        <v>63</v>
      </c>
      <c r="O3" s="1">
        <v>0.375</v>
      </c>
      <c r="P3" s="1">
        <v>12.5</v>
      </c>
      <c r="Q3" s="1" t="s">
        <v>140</v>
      </c>
      <c r="S3" s="1" t="s">
        <v>141</v>
      </c>
      <c r="T3" s="4">
        <v>10.95</v>
      </c>
      <c r="U3" s="1">
        <v>0.86</v>
      </c>
      <c r="V3" s="1">
        <v>9680</v>
      </c>
    </row>
    <row r="4" spans="1:22" x14ac:dyDescent="0.2">
      <c r="A4" s="1" t="s">
        <v>0</v>
      </c>
      <c r="B4" s="1" t="s">
        <v>90</v>
      </c>
      <c r="C4" s="1">
        <v>2830</v>
      </c>
      <c r="D4" s="1" t="s">
        <v>3</v>
      </c>
      <c r="E4" s="1" t="s">
        <v>6</v>
      </c>
      <c r="F4" s="1" t="s">
        <v>7</v>
      </c>
      <c r="G4" s="37" t="s">
        <v>12</v>
      </c>
      <c r="H4" s="1" t="s">
        <v>139</v>
      </c>
      <c r="I4" s="1">
        <v>6</v>
      </c>
      <c r="J4" s="1">
        <v>6</v>
      </c>
      <c r="K4" s="1">
        <v>1969</v>
      </c>
      <c r="L4" s="1">
        <v>207.13</v>
      </c>
      <c r="M4" s="1">
        <v>210.25</v>
      </c>
      <c r="N4" s="1">
        <v>63</v>
      </c>
      <c r="O4" s="1">
        <v>0.5</v>
      </c>
      <c r="P4" s="1">
        <v>50</v>
      </c>
      <c r="Q4" s="1" t="s">
        <v>140</v>
      </c>
      <c r="S4" s="1" t="s">
        <v>141</v>
      </c>
      <c r="T4" s="4">
        <v>10.95</v>
      </c>
      <c r="U4" s="1">
        <v>0.86</v>
      </c>
      <c r="V4" s="1">
        <v>9680</v>
      </c>
    </row>
    <row r="5" spans="1:22" x14ac:dyDescent="0.2">
      <c r="G5" s="37"/>
      <c r="L5" s="1">
        <f>SUM(L2:L4)</f>
        <v>802.25</v>
      </c>
      <c r="M5" s="1">
        <f>SUM(M2:M4)</f>
        <v>808.5</v>
      </c>
      <c r="T5" s="4"/>
    </row>
    <row r="6" spans="1:22" x14ac:dyDescent="0.2">
      <c r="A6" s="1" t="s">
        <v>0</v>
      </c>
      <c r="B6" s="1" t="s">
        <v>0</v>
      </c>
      <c r="C6" s="1">
        <v>2830</v>
      </c>
      <c r="D6" s="1" t="s">
        <v>3</v>
      </c>
      <c r="E6" s="1" t="s">
        <v>6</v>
      </c>
      <c r="F6" s="1" t="s">
        <v>7</v>
      </c>
      <c r="G6" s="37" t="s">
        <v>12</v>
      </c>
      <c r="H6" s="1" t="s">
        <v>142</v>
      </c>
      <c r="I6" s="1">
        <v>1</v>
      </c>
      <c r="J6" s="1">
        <v>3</v>
      </c>
      <c r="K6" s="1">
        <v>1952</v>
      </c>
      <c r="L6" s="1">
        <v>316</v>
      </c>
      <c r="M6" s="1">
        <v>316</v>
      </c>
      <c r="N6" s="1">
        <v>45</v>
      </c>
      <c r="P6" s="1">
        <v>100</v>
      </c>
      <c r="Q6" s="1" t="s">
        <v>140</v>
      </c>
      <c r="S6" s="1" t="s">
        <v>141</v>
      </c>
      <c r="T6" s="4">
        <v>10.95</v>
      </c>
      <c r="U6" s="1">
        <v>0.86</v>
      </c>
      <c r="V6" s="1">
        <v>9888</v>
      </c>
    </row>
    <row r="7" spans="1:22" x14ac:dyDescent="0.2">
      <c r="G7" s="37"/>
      <c r="T7" s="4"/>
    </row>
    <row r="8" spans="1:22" x14ac:dyDescent="0.2">
      <c r="A8" s="1" t="s">
        <v>0</v>
      </c>
      <c r="B8" s="1" t="s">
        <v>0</v>
      </c>
      <c r="C8" s="1">
        <v>2830</v>
      </c>
      <c r="D8" s="1" t="s">
        <v>3</v>
      </c>
      <c r="E8" s="1" t="s">
        <v>6</v>
      </c>
      <c r="F8" s="1" t="s">
        <v>7</v>
      </c>
      <c r="G8" s="37" t="s">
        <v>23</v>
      </c>
      <c r="H8" s="1" t="s">
        <v>143</v>
      </c>
      <c r="I8" s="1" t="s">
        <v>167</v>
      </c>
      <c r="J8" s="1" t="s">
        <v>168</v>
      </c>
      <c r="K8" s="1">
        <v>1972</v>
      </c>
      <c r="L8" s="1">
        <v>186</v>
      </c>
      <c r="M8" s="1">
        <v>244</v>
      </c>
      <c r="N8" s="1">
        <v>3</v>
      </c>
      <c r="P8" s="1">
        <v>100</v>
      </c>
      <c r="Q8" s="1" t="s">
        <v>140</v>
      </c>
      <c r="S8" s="1" t="s">
        <v>144</v>
      </c>
      <c r="T8" s="4">
        <v>31.94</v>
      </c>
      <c r="U8" s="1">
        <v>2.04</v>
      </c>
      <c r="V8" s="1">
        <v>11566</v>
      </c>
    </row>
    <row r="9" spans="1:22" x14ac:dyDescent="0.2">
      <c r="G9" s="37"/>
      <c r="T9" s="4"/>
    </row>
    <row r="10" spans="1:22" x14ac:dyDescent="0.2">
      <c r="A10" s="1" t="s">
        <v>35</v>
      </c>
      <c r="B10" s="1" t="s">
        <v>35</v>
      </c>
      <c r="C10" s="1">
        <v>1001</v>
      </c>
      <c r="D10" s="1" t="s">
        <v>38</v>
      </c>
      <c r="E10" s="1" t="s">
        <v>40</v>
      </c>
      <c r="F10" s="1" t="s">
        <v>7</v>
      </c>
      <c r="G10" s="37" t="s">
        <v>12</v>
      </c>
      <c r="H10" s="1" t="s">
        <v>139</v>
      </c>
      <c r="I10" s="1">
        <v>1</v>
      </c>
      <c r="J10" s="1">
        <v>2</v>
      </c>
      <c r="K10" s="1">
        <v>1970</v>
      </c>
      <c r="L10" s="1">
        <v>980</v>
      </c>
      <c r="M10" s="1">
        <v>990</v>
      </c>
      <c r="N10" s="1">
        <v>63</v>
      </c>
      <c r="P10" s="1">
        <v>100</v>
      </c>
      <c r="Q10" s="1" t="s">
        <v>140</v>
      </c>
      <c r="S10" s="1" t="s">
        <v>141</v>
      </c>
      <c r="T10" s="4">
        <v>11.68</v>
      </c>
      <c r="U10" s="1">
        <v>0.52</v>
      </c>
      <c r="V10" s="1">
        <v>9946.5</v>
      </c>
    </row>
    <row r="11" spans="1:22" x14ac:dyDescent="0.2">
      <c r="A11" s="1" t="s">
        <v>35</v>
      </c>
      <c r="B11" s="1" t="s">
        <v>35</v>
      </c>
      <c r="C11" s="1">
        <v>1001</v>
      </c>
      <c r="D11" s="1" t="s">
        <v>38</v>
      </c>
      <c r="E11" s="1" t="s">
        <v>40</v>
      </c>
      <c r="F11" s="1" t="s">
        <v>7</v>
      </c>
      <c r="G11" s="37" t="s">
        <v>18</v>
      </c>
      <c r="H11" s="1" t="s">
        <v>143</v>
      </c>
      <c r="I11" s="1">
        <v>4</v>
      </c>
      <c r="J11" s="1">
        <v>4</v>
      </c>
      <c r="K11" s="1">
        <v>1993</v>
      </c>
      <c r="L11" s="1">
        <v>99</v>
      </c>
      <c r="M11" s="1">
        <v>120</v>
      </c>
      <c r="N11" s="1">
        <v>3</v>
      </c>
      <c r="P11" s="1">
        <v>100</v>
      </c>
      <c r="Q11" s="1" t="s">
        <v>140</v>
      </c>
      <c r="S11" s="1" t="s">
        <v>144</v>
      </c>
      <c r="T11" s="4">
        <v>29.39</v>
      </c>
      <c r="U11" s="1">
        <v>1.39</v>
      </c>
      <c r="V11" s="1">
        <v>12293</v>
      </c>
    </row>
    <row r="12" spans="1:22" x14ac:dyDescent="0.2">
      <c r="A12" s="1" t="s">
        <v>35</v>
      </c>
      <c r="B12" s="1" t="s">
        <v>35</v>
      </c>
      <c r="C12" s="1">
        <v>1001</v>
      </c>
      <c r="D12" s="1" t="s">
        <v>38</v>
      </c>
      <c r="E12" s="1" t="s">
        <v>40</v>
      </c>
      <c r="F12" s="1" t="s">
        <v>7</v>
      </c>
      <c r="G12" s="37" t="s">
        <v>23</v>
      </c>
      <c r="H12" s="1" t="s">
        <v>143</v>
      </c>
      <c r="I12" s="1">
        <v>31</v>
      </c>
      <c r="J12" s="1">
        <v>34</v>
      </c>
      <c r="K12" s="1">
        <v>1972</v>
      </c>
      <c r="L12" s="1">
        <v>0</v>
      </c>
      <c r="M12" s="1">
        <v>0</v>
      </c>
      <c r="N12" s="1">
        <v>1</v>
      </c>
      <c r="P12" s="1">
        <v>100</v>
      </c>
      <c r="Q12" s="1" t="s">
        <v>140</v>
      </c>
      <c r="S12" s="1" t="s">
        <v>152</v>
      </c>
      <c r="T12" s="4">
        <v>0.81</v>
      </c>
      <c r="U12" s="1">
        <v>1.39</v>
      </c>
      <c r="V12" s="1">
        <v>5080</v>
      </c>
    </row>
    <row r="13" spans="1:22" x14ac:dyDescent="0.2">
      <c r="A13" s="6" t="s">
        <v>146</v>
      </c>
      <c r="B13" s="1" t="s">
        <v>0</v>
      </c>
      <c r="C13" s="1">
        <v>2840</v>
      </c>
      <c r="D13" s="1" t="s">
        <v>147</v>
      </c>
      <c r="E13" s="1" t="s">
        <v>6</v>
      </c>
      <c r="F13" s="1" t="s">
        <v>7</v>
      </c>
      <c r="G13" s="37" t="s">
        <v>12</v>
      </c>
      <c r="H13" s="1" t="s">
        <v>139</v>
      </c>
      <c r="I13" s="1">
        <v>4</v>
      </c>
      <c r="J13" s="1">
        <v>4</v>
      </c>
      <c r="K13" s="1">
        <v>1973</v>
      </c>
      <c r="L13" s="1">
        <v>312</v>
      </c>
      <c r="M13" s="1">
        <v>312</v>
      </c>
      <c r="N13" s="1">
        <v>69</v>
      </c>
      <c r="P13" s="1">
        <v>40</v>
      </c>
      <c r="Q13" s="1" t="s">
        <v>140</v>
      </c>
      <c r="S13" s="1" t="s">
        <v>141</v>
      </c>
      <c r="T13" s="4">
        <v>14.13</v>
      </c>
      <c r="U13" s="1">
        <v>1.18</v>
      </c>
      <c r="V13" s="1">
        <v>9429</v>
      </c>
    </row>
    <row r="14" spans="1:22" x14ac:dyDescent="0.2">
      <c r="A14" s="1" t="s">
        <v>35</v>
      </c>
      <c r="B14" s="1" t="s">
        <v>35</v>
      </c>
      <c r="C14" s="1">
        <v>1002</v>
      </c>
      <c r="D14" s="1" t="s">
        <v>43</v>
      </c>
      <c r="E14" s="1" t="s">
        <v>40</v>
      </c>
      <c r="F14" s="1" t="s">
        <v>7</v>
      </c>
      <c r="G14" s="37" t="s">
        <v>23</v>
      </c>
      <c r="H14" s="1" t="s">
        <v>143</v>
      </c>
      <c r="I14" s="1">
        <v>1</v>
      </c>
      <c r="J14" s="1">
        <v>2</v>
      </c>
      <c r="K14" s="1">
        <v>1972</v>
      </c>
      <c r="L14" s="1">
        <v>0</v>
      </c>
      <c r="M14" s="1">
        <v>0</v>
      </c>
      <c r="N14" s="1">
        <v>1</v>
      </c>
      <c r="P14" s="1">
        <v>100</v>
      </c>
      <c r="Q14" s="1" t="s">
        <v>140</v>
      </c>
      <c r="S14" s="1" t="s">
        <v>144</v>
      </c>
      <c r="T14" s="4">
        <v>48.7</v>
      </c>
      <c r="U14" s="1">
        <v>3.74</v>
      </c>
      <c r="V14" s="1">
        <v>5907</v>
      </c>
    </row>
    <row r="15" spans="1:22" x14ac:dyDescent="0.2">
      <c r="A15" s="6" t="s">
        <v>148</v>
      </c>
      <c r="B15" s="6" t="s">
        <v>148</v>
      </c>
      <c r="C15" s="1">
        <v>1135</v>
      </c>
      <c r="D15" s="1" t="s">
        <v>149</v>
      </c>
      <c r="E15" s="1" t="s">
        <v>150</v>
      </c>
      <c r="F15" s="1" t="s">
        <v>151</v>
      </c>
      <c r="G15" s="37" t="s">
        <v>23</v>
      </c>
      <c r="H15" s="1" t="s">
        <v>143</v>
      </c>
      <c r="I15" s="1">
        <v>1</v>
      </c>
      <c r="J15" s="1">
        <v>4</v>
      </c>
      <c r="K15" s="1">
        <v>1939</v>
      </c>
      <c r="L15" s="1">
        <v>1.2</v>
      </c>
      <c r="M15" s="1">
        <v>1.2</v>
      </c>
      <c r="N15" s="1">
        <v>1</v>
      </c>
      <c r="O15" s="1">
        <v>0</v>
      </c>
      <c r="P15" s="1">
        <v>100</v>
      </c>
      <c r="Q15" s="1" t="s">
        <v>140</v>
      </c>
      <c r="S15" s="1" t="s">
        <v>152</v>
      </c>
      <c r="T15" s="4">
        <v>0</v>
      </c>
      <c r="U15" s="1">
        <v>3.74</v>
      </c>
      <c r="V15" s="1">
        <v>11222.25</v>
      </c>
    </row>
    <row r="16" spans="1:22" x14ac:dyDescent="0.2">
      <c r="A16" s="1" t="s">
        <v>0</v>
      </c>
      <c r="B16" s="1" t="s">
        <v>0</v>
      </c>
      <c r="C16" s="1">
        <v>2831</v>
      </c>
      <c r="D16" s="1" t="s">
        <v>15</v>
      </c>
      <c r="E16" s="1" t="s">
        <v>6</v>
      </c>
      <c r="F16" s="1" t="s">
        <v>7</v>
      </c>
      <c r="G16" s="37" t="s">
        <v>18</v>
      </c>
      <c r="H16" s="1" t="s">
        <v>143</v>
      </c>
      <c r="I16" s="1">
        <v>1</v>
      </c>
      <c r="J16" s="1">
        <v>3</v>
      </c>
      <c r="K16" s="1">
        <v>1965</v>
      </c>
      <c r="L16" s="1">
        <v>106.2</v>
      </c>
      <c r="M16" s="1">
        <v>129.5</v>
      </c>
      <c r="N16" s="1">
        <v>1</v>
      </c>
      <c r="P16" s="1">
        <v>100</v>
      </c>
      <c r="Q16" s="1" t="s">
        <v>140</v>
      </c>
      <c r="S16" s="1" t="s">
        <v>145</v>
      </c>
      <c r="T16" s="4">
        <v>72.86</v>
      </c>
      <c r="U16" s="1">
        <v>3.74</v>
      </c>
      <c r="V16" s="1">
        <v>13936</v>
      </c>
    </row>
    <row r="17" spans="1:22" x14ac:dyDescent="0.2">
      <c r="A17" s="1" t="s">
        <v>0</v>
      </c>
      <c r="B17" s="1" t="s">
        <v>0</v>
      </c>
      <c r="C17" s="1">
        <v>2831</v>
      </c>
      <c r="D17" s="1" t="s">
        <v>15</v>
      </c>
      <c r="E17" s="1" t="s">
        <v>6</v>
      </c>
      <c r="F17" s="1" t="s">
        <v>7</v>
      </c>
      <c r="G17" s="37" t="s">
        <v>23</v>
      </c>
      <c r="H17" s="1" t="s">
        <v>143</v>
      </c>
      <c r="I17" s="1">
        <v>4</v>
      </c>
      <c r="J17" s="1">
        <v>5</v>
      </c>
      <c r="K17" s="1">
        <v>1969</v>
      </c>
      <c r="L17" s="1">
        <v>30</v>
      </c>
      <c r="M17" s="1">
        <v>42.8</v>
      </c>
      <c r="N17" s="1">
        <v>1</v>
      </c>
      <c r="P17" s="1">
        <v>100</v>
      </c>
      <c r="Q17" s="1" t="s">
        <v>140</v>
      </c>
      <c r="S17" s="1" t="s">
        <v>144</v>
      </c>
      <c r="T17" s="4">
        <v>7.0000000000000007E-2</v>
      </c>
      <c r="U17" s="1">
        <v>3.74</v>
      </c>
      <c r="V17" s="1">
        <v>14083</v>
      </c>
    </row>
    <row r="18" spans="1:22" x14ac:dyDescent="0.2">
      <c r="A18" s="1" t="s">
        <v>0</v>
      </c>
      <c r="B18" s="1" t="s">
        <v>0</v>
      </c>
      <c r="C18" s="1">
        <v>6018</v>
      </c>
      <c r="D18" s="1" t="s">
        <v>25</v>
      </c>
      <c r="E18" s="1" t="s">
        <v>28</v>
      </c>
      <c r="F18" s="1" t="s">
        <v>7</v>
      </c>
      <c r="G18" s="37" t="s">
        <v>12</v>
      </c>
      <c r="H18" s="1" t="s">
        <v>139</v>
      </c>
      <c r="I18" s="1">
        <v>2</v>
      </c>
      <c r="J18" s="1">
        <v>2</v>
      </c>
      <c r="K18" s="1">
        <v>1981</v>
      </c>
      <c r="L18" s="1">
        <v>414</v>
      </c>
      <c r="M18" s="1">
        <v>414</v>
      </c>
      <c r="N18" s="1">
        <v>69</v>
      </c>
      <c r="P18" s="1">
        <v>69</v>
      </c>
      <c r="Q18" s="1" t="s">
        <v>140</v>
      </c>
      <c r="S18" s="1" t="s">
        <v>141</v>
      </c>
      <c r="T18" s="4">
        <v>11.3</v>
      </c>
      <c r="U18" s="1">
        <v>0.86</v>
      </c>
      <c r="V18" s="1">
        <v>9945</v>
      </c>
    </row>
    <row r="19" spans="1:22" x14ac:dyDescent="0.2">
      <c r="A19" s="1" t="s">
        <v>0</v>
      </c>
      <c r="B19" s="1" t="s">
        <v>90</v>
      </c>
      <c r="C19" s="1">
        <v>6018</v>
      </c>
      <c r="D19" s="1" t="s">
        <v>25</v>
      </c>
      <c r="E19" s="1" t="s">
        <v>28</v>
      </c>
      <c r="F19" s="1" t="s">
        <v>7</v>
      </c>
      <c r="G19" s="37" t="s">
        <v>12</v>
      </c>
      <c r="H19" s="1" t="s">
        <v>139</v>
      </c>
      <c r="I19" s="1">
        <v>2</v>
      </c>
      <c r="J19" s="1">
        <v>2</v>
      </c>
      <c r="K19" s="1">
        <v>1981</v>
      </c>
      <c r="L19" s="1">
        <v>186</v>
      </c>
      <c r="M19" s="1">
        <v>186</v>
      </c>
      <c r="N19" s="1">
        <v>69</v>
      </c>
      <c r="P19" s="1">
        <v>31</v>
      </c>
      <c r="Q19" s="1" t="s">
        <v>140</v>
      </c>
      <c r="S19" s="1" t="s">
        <v>141</v>
      </c>
      <c r="T19" s="4">
        <v>11.3</v>
      </c>
      <c r="U19" s="1">
        <v>0.86</v>
      </c>
      <c r="V19" s="1">
        <v>9945</v>
      </c>
    </row>
    <row r="20" spans="1:22" x14ac:dyDescent="0.2">
      <c r="A20" s="1" t="s">
        <v>35</v>
      </c>
      <c r="B20" s="1" t="s">
        <v>35</v>
      </c>
      <c r="C20" s="1">
        <v>1004</v>
      </c>
      <c r="D20" s="1" t="s">
        <v>47</v>
      </c>
      <c r="E20" s="1" t="s">
        <v>40</v>
      </c>
      <c r="F20" s="1" t="s">
        <v>7</v>
      </c>
      <c r="G20" s="37" t="s">
        <v>12</v>
      </c>
      <c r="H20" s="1" t="s">
        <v>142</v>
      </c>
      <c r="I20" s="1">
        <v>7</v>
      </c>
      <c r="J20" s="1">
        <v>8</v>
      </c>
      <c r="K20" s="1">
        <v>1949</v>
      </c>
      <c r="L20" s="1">
        <v>0</v>
      </c>
      <c r="M20" s="1">
        <v>0</v>
      </c>
      <c r="N20" s="1">
        <v>39</v>
      </c>
      <c r="P20" s="1">
        <v>100</v>
      </c>
      <c r="Q20" s="1" t="s">
        <v>140</v>
      </c>
      <c r="S20" s="1" t="s">
        <v>141</v>
      </c>
      <c r="T20" s="4">
        <v>12.85</v>
      </c>
      <c r="U20" s="1">
        <v>1.33</v>
      </c>
      <c r="V20" s="1">
        <v>6370.25</v>
      </c>
    </row>
    <row r="21" spans="1:22" x14ac:dyDescent="0.2">
      <c r="A21" s="1" t="s">
        <v>35</v>
      </c>
      <c r="B21" s="1" t="s">
        <v>35</v>
      </c>
      <c r="C21" s="1">
        <v>1004</v>
      </c>
      <c r="D21" s="1" t="s">
        <v>47</v>
      </c>
      <c r="E21" s="1" t="s">
        <v>40</v>
      </c>
      <c r="F21" s="1" t="s">
        <v>7</v>
      </c>
      <c r="G21" s="37" t="s">
        <v>23</v>
      </c>
      <c r="H21" s="1" t="s">
        <v>142</v>
      </c>
      <c r="I21" s="1">
        <v>6</v>
      </c>
      <c r="J21" s="1">
        <v>6</v>
      </c>
      <c r="K21" s="1">
        <v>1944</v>
      </c>
      <c r="L21" s="1">
        <v>0</v>
      </c>
      <c r="M21" s="1">
        <v>0</v>
      </c>
      <c r="N21" s="1">
        <v>19</v>
      </c>
      <c r="P21" s="1">
        <v>100</v>
      </c>
      <c r="Q21" s="1" t="s">
        <v>140</v>
      </c>
      <c r="S21" s="1" t="s">
        <v>141</v>
      </c>
      <c r="T21" s="4">
        <v>1.1399999999999999</v>
      </c>
      <c r="U21" s="1">
        <v>1.33</v>
      </c>
      <c r="V21" s="1">
        <v>6483</v>
      </c>
    </row>
    <row r="22" spans="1:22" x14ac:dyDescent="0.2">
      <c r="A22" s="1" t="s">
        <v>35</v>
      </c>
      <c r="B22" s="1" t="s">
        <v>35</v>
      </c>
      <c r="C22" s="1">
        <v>1008</v>
      </c>
      <c r="D22" s="1" t="s">
        <v>62</v>
      </c>
      <c r="E22" s="1" t="s">
        <v>40</v>
      </c>
      <c r="F22" s="1" t="s">
        <v>7</v>
      </c>
      <c r="G22" s="37" t="s">
        <v>12</v>
      </c>
      <c r="H22" s="1" t="s">
        <v>142</v>
      </c>
      <c r="I22" s="1">
        <v>1</v>
      </c>
      <c r="J22" s="1">
        <v>4</v>
      </c>
      <c r="K22" s="1">
        <v>1958</v>
      </c>
      <c r="L22" s="1">
        <v>552</v>
      </c>
      <c r="M22" s="1">
        <v>552</v>
      </c>
      <c r="N22" s="1">
        <v>57</v>
      </c>
      <c r="P22" s="1">
        <v>100</v>
      </c>
      <c r="Q22" s="1" t="s">
        <v>140</v>
      </c>
      <c r="S22" s="1" t="s">
        <v>141</v>
      </c>
      <c r="T22" s="4">
        <v>11.31</v>
      </c>
      <c r="U22" s="1">
        <v>0.86</v>
      </c>
      <c r="V22" s="1">
        <v>10245.25</v>
      </c>
    </row>
    <row r="23" spans="1:22" x14ac:dyDescent="0.2">
      <c r="A23" s="1" t="s">
        <v>35</v>
      </c>
      <c r="B23" s="1" t="s">
        <v>154</v>
      </c>
      <c r="C23" s="1">
        <v>6113</v>
      </c>
      <c r="D23" s="1" t="s">
        <v>72</v>
      </c>
      <c r="E23" s="1" t="s">
        <v>40</v>
      </c>
      <c r="F23" s="1" t="s">
        <v>7</v>
      </c>
      <c r="G23" s="37" t="s">
        <v>12</v>
      </c>
      <c r="H23" s="1" t="s">
        <v>139</v>
      </c>
      <c r="I23" s="1">
        <v>5</v>
      </c>
      <c r="J23" s="1">
        <v>5</v>
      </c>
      <c r="K23" s="1">
        <v>1982</v>
      </c>
      <c r="L23" s="1">
        <v>154.44</v>
      </c>
      <c r="M23" s="1">
        <v>155.94</v>
      </c>
      <c r="N23" s="1">
        <v>69</v>
      </c>
      <c r="P23" s="1">
        <v>24.95</v>
      </c>
      <c r="Q23" s="1" t="s">
        <v>140</v>
      </c>
      <c r="S23" s="1" t="s">
        <v>141</v>
      </c>
      <c r="T23" s="4">
        <v>10.96</v>
      </c>
      <c r="U23" s="1">
        <v>0.56999999999999995</v>
      </c>
      <c r="V23" s="1">
        <v>10113</v>
      </c>
    </row>
    <row r="24" spans="1:22" x14ac:dyDescent="0.2">
      <c r="A24" s="1" t="s">
        <v>35</v>
      </c>
      <c r="B24" s="1" t="s">
        <v>35</v>
      </c>
      <c r="C24" s="1">
        <v>6113</v>
      </c>
      <c r="D24" s="1" t="s">
        <v>72</v>
      </c>
      <c r="E24" s="1" t="s">
        <v>40</v>
      </c>
      <c r="F24" s="1" t="s">
        <v>7</v>
      </c>
      <c r="G24" s="37" t="s">
        <v>12</v>
      </c>
      <c r="H24" s="1" t="s">
        <v>139</v>
      </c>
      <c r="I24" s="1">
        <v>1</v>
      </c>
      <c r="J24" s="1">
        <v>5</v>
      </c>
      <c r="K24" s="1">
        <v>1975</v>
      </c>
      <c r="L24" s="1">
        <v>2821.81</v>
      </c>
      <c r="M24" s="1">
        <v>2844.81</v>
      </c>
      <c r="N24" s="1">
        <v>69</v>
      </c>
      <c r="P24" s="1">
        <v>90.01</v>
      </c>
      <c r="Q24" s="1" t="s">
        <v>140</v>
      </c>
      <c r="S24" s="1" t="s">
        <v>141</v>
      </c>
      <c r="T24" s="4">
        <v>10.96</v>
      </c>
      <c r="U24" s="1">
        <v>0.56999999999999995</v>
      </c>
      <c r="V24" s="1">
        <v>9859.7999999999993</v>
      </c>
    </row>
    <row r="25" spans="1:22" x14ac:dyDescent="0.2">
      <c r="A25" s="1" t="s">
        <v>35</v>
      </c>
      <c r="B25" s="1" t="s">
        <v>160</v>
      </c>
      <c r="C25" s="1">
        <v>6113</v>
      </c>
      <c r="D25" s="1" t="s">
        <v>72</v>
      </c>
      <c r="E25" s="1" t="s">
        <v>40</v>
      </c>
      <c r="F25" s="1" t="s">
        <v>7</v>
      </c>
      <c r="G25" s="37" t="s">
        <v>12</v>
      </c>
      <c r="H25" s="1" t="s">
        <v>139</v>
      </c>
      <c r="I25" s="1">
        <v>5</v>
      </c>
      <c r="J25" s="1">
        <v>5</v>
      </c>
      <c r="K25" s="1">
        <v>1982</v>
      </c>
      <c r="L25" s="1">
        <v>154.75</v>
      </c>
      <c r="M25" s="1">
        <v>156.25</v>
      </c>
      <c r="N25" s="1">
        <v>69</v>
      </c>
      <c r="O25" s="1">
        <v>0.75</v>
      </c>
      <c r="P25" s="1">
        <v>25</v>
      </c>
      <c r="Q25" s="1" t="s">
        <v>140</v>
      </c>
      <c r="S25" s="1" t="s">
        <v>141</v>
      </c>
      <c r="T25" s="4">
        <v>10.96</v>
      </c>
      <c r="U25" s="1">
        <v>0.56999999999999995</v>
      </c>
      <c r="V25" s="1">
        <v>10113</v>
      </c>
    </row>
    <row r="26" spans="1:22" x14ac:dyDescent="0.2">
      <c r="A26" s="6" t="s">
        <v>90</v>
      </c>
      <c r="B26" s="1" t="s">
        <v>0</v>
      </c>
      <c r="C26" s="1">
        <v>6031</v>
      </c>
      <c r="D26" s="1" t="s">
        <v>113</v>
      </c>
      <c r="E26" s="1" t="s">
        <v>6</v>
      </c>
      <c r="F26" s="1" t="s">
        <v>7</v>
      </c>
      <c r="G26" s="37" t="s">
        <v>12</v>
      </c>
      <c r="H26" s="1" t="s">
        <v>142</v>
      </c>
      <c r="I26" s="1">
        <v>2</v>
      </c>
      <c r="J26" s="1">
        <v>2</v>
      </c>
      <c r="K26" s="1">
        <v>1982</v>
      </c>
      <c r="L26" s="1">
        <v>198</v>
      </c>
      <c r="M26" s="1">
        <v>198</v>
      </c>
      <c r="N26" s="1">
        <v>69</v>
      </c>
      <c r="P26" s="1">
        <v>33</v>
      </c>
      <c r="Q26" s="1" t="s">
        <v>140</v>
      </c>
      <c r="S26" s="1" t="s">
        <v>141</v>
      </c>
      <c r="T26" s="4">
        <v>12.84</v>
      </c>
      <c r="U26" s="1">
        <v>0.54</v>
      </c>
      <c r="V26" s="1">
        <v>9337</v>
      </c>
    </row>
    <row r="27" spans="1:22" x14ac:dyDescent="0.2">
      <c r="A27" s="6" t="s">
        <v>90</v>
      </c>
      <c r="B27" s="1" t="s">
        <v>0</v>
      </c>
      <c r="C27" s="1">
        <v>6031</v>
      </c>
      <c r="D27" s="1" t="s">
        <v>113</v>
      </c>
      <c r="E27" s="1" t="s">
        <v>6</v>
      </c>
      <c r="F27" s="1" t="s">
        <v>7</v>
      </c>
      <c r="G27" s="37" t="s">
        <v>23</v>
      </c>
      <c r="H27" s="1" t="s">
        <v>153</v>
      </c>
      <c r="I27" s="1" t="s">
        <v>167</v>
      </c>
      <c r="J27" s="1" t="s">
        <v>167</v>
      </c>
      <c r="K27" s="1">
        <v>1983</v>
      </c>
      <c r="L27" s="1">
        <v>5.94</v>
      </c>
      <c r="M27" s="1">
        <v>7.92</v>
      </c>
      <c r="N27" s="1">
        <v>1</v>
      </c>
      <c r="P27" s="1">
        <v>33</v>
      </c>
      <c r="Q27" s="1" t="s">
        <v>140</v>
      </c>
      <c r="S27" s="1" t="s">
        <v>144</v>
      </c>
      <c r="T27" s="4">
        <v>0</v>
      </c>
      <c r="U27" s="1">
        <v>3.74</v>
      </c>
      <c r="V27" s="1">
        <v>13820</v>
      </c>
    </row>
    <row r="28" spans="1:22" x14ac:dyDescent="0.2">
      <c r="A28" s="1" t="s">
        <v>35</v>
      </c>
      <c r="B28" s="1" t="s">
        <v>35</v>
      </c>
      <c r="C28" s="1">
        <v>1005</v>
      </c>
      <c r="D28" s="1" t="s">
        <v>50</v>
      </c>
      <c r="E28" s="1" t="s">
        <v>40</v>
      </c>
      <c r="F28" s="1" t="s">
        <v>7</v>
      </c>
      <c r="G28" s="37" t="s">
        <v>54</v>
      </c>
      <c r="H28" s="1" t="s">
        <v>139</v>
      </c>
      <c r="I28" s="1">
        <v>1</v>
      </c>
      <c r="J28" s="1">
        <v>3</v>
      </c>
      <c r="K28" s="1">
        <v>1967</v>
      </c>
      <c r="L28" s="1">
        <v>45</v>
      </c>
      <c r="M28" s="1">
        <v>45</v>
      </c>
      <c r="N28" s="1">
        <v>50</v>
      </c>
      <c r="P28" s="1">
        <v>100</v>
      </c>
      <c r="Q28" s="1" t="s">
        <v>140</v>
      </c>
      <c r="S28" s="1" t="s">
        <v>155</v>
      </c>
      <c r="T28" s="4">
        <v>0.15</v>
      </c>
      <c r="U28" s="1">
        <v>0.34</v>
      </c>
      <c r="V28" s="1">
        <v>0</v>
      </c>
    </row>
    <row r="29" spans="1:22" x14ac:dyDescent="0.2">
      <c r="A29" s="1" t="s">
        <v>0</v>
      </c>
      <c r="B29" s="1" t="s">
        <v>0</v>
      </c>
      <c r="C29" s="1">
        <v>2832</v>
      </c>
      <c r="D29" s="1" t="s">
        <v>20</v>
      </c>
      <c r="E29" s="1" t="s">
        <v>6</v>
      </c>
      <c r="F29" s="1" t="s">
        <v>7</v>
      </c>
      <c r="G29" s="37" t="s">
        <v>12</v>
      </c>
      <c r="H29" s="1" t="s">
        <v>139</v>
      </c>
      <c r="I29" s="1">
        <v>6</v>
      </c>
      <c r="J29" s="1">
        <v>8</v>
      </c>
      <c r="K29" s="1">
        <v>1960</v>
      </c>
      <c r="L29" s="1">
        <v>803</v>
      </c>
      <c r="M29" s="1">
        <v>803</v>
      </c>
      <c r="N29" s="1">
        <v>61</v>
      </c>
      <c r="P29" s="1">
        <v>76</v>
      </c>
      <c r="Q29" s="1" t="s">
        <v>140</v>
      </c>
      <c r="S29" s="1" t="s">
        <v>141</v>
      </c>
      <c r="T29" s="4">
        <v>12.38</v>
      </c>
      <c r="U29" s="1">
        <v>0.68</v>
      </c>
      <c r="V29" s="1">
        <v>9666.6666666666697</v>
      </c>
    </row>
    <row r="30" spans="1:22" x14ac:dyDescent="0.2">
      <c r="A30" s="1" t="s">
        <v>0</v>
      </c>
      <c r="B30" s="6" t="s">
        <v>90</v>
      </c>
      <c r="C30" s="1">
        <v>2832</v>
      </c>
      <c r="D30" s="1" t="s">
        <v>20</v>
      </c>
      <c r="E30" s="1" t="s">
        <v>6</v>
      </c>
      <c r="F30" s="1" t="s">
        <v>7</v>
      </c>
      <c r="G30" s="37" t="s">
        <v>12</v>
      </c>
      <c r="H30" s="1" t="s">
        <v>139</v>
      </c>
      <c r="I30" s="1">
        <v>7</v>
      </c>
      <c r="J30" s="1">
        <v>8</v>
      </c>
      <c r="K30" s="1">
        <v>1975</v>
      </c>
      <c r="L30" s="1">
        <v>360</v>
      </c>
      <c r="M30" s="1">
        <v>360</v>
      </c>
      <c r="N30" s="1">
        <v>63</v>
      </c>
      <c r="O30" s="1">
        <v>0.64</v>
      </c>
      <c r="P30" s="1">
        <v>36</v>
      </c>
      <c r="Q30" s="1" t="s">
        <v>140</v>
      </c>
      <c r="S30" s="1" t="s">
        <v>141</v>
      </c>
      <c r="T30" s="4">
        <v>12.38</v>
      </c>
      <c r="U30" s="1">
        <v>0.68</v>
      </c>
      <c r="V30" s="1">
        <v>9792.5</v>
      </c>
    </row>
    <row r="31" spans="1:22" x14ac:dyDescent="0.2">
      <c r="A31" s="1" t="s">
        <v>0</v>
      </c>
      <c r="B31" s="1" t="s">
        <v>0</v>
      </c>
      <c r="C31" s="1">
        <v>2832</v>
      </c>
      <c r="D31" s="1" t="s">
        <v>20</v>
      </c>
      <c r="E31" s="1" t="s">
        <v>6</v>
      </c>
      <c r="F31" s="1" t="s">
        <v>7</v>
      </c>
      <c r="G31" s="37" t="s">
        <v>12</v>
      </c>
      <c r="H31" s="1" t="s">
        <v>142</v>
      </c>
      <c r="I31" s="1">
        <v>5</v>
      </c>
      <c r="J31" s="1">
        <v>5</v>
      </c>
      <c r="K31" s="1">
        <v>1949</v>
      </c>
      <c r="L31" s="1">
        <v>80</v>
      </c>
      <c r="M31" s="1">
        <v>80</v>
      </c>
      <c r="N31" s="1">
        <v>39</v>
      </c>
      <c r="P31" s="1">
        <v>100</v>
      </c>
      <c r="Q31" s="1" t="s">
        <v>140</v>
      </c>
      <c r="S31" s="1" t="s">
        <v>141</v>
      </c>
      <c r="T31" s="4">
        <v>12.38</v>
      </c>
      <c r="U31" s="1">
        <v>0.68</v>
      </c>
      <c r="V31" s="1">
        <v>12206</v>
      </c>
    </row>
    <row r="32" spans="1:22" x14ac:dyDescent="0.2">
      <c r="A32" s="1" t="s">
        <v>0</v>
      </c>
      <c r="B32" s="1" t="s">
        <v>0</v>
      </c>
      <c r="C32" s="1">
        <v>2832</v>
      </c>
      <c r="D32" s="1" t="s">
        <v>20</v>
      </c>
      <c r="E32" s="1" t="s">
        <v>6</v>
      </c>
      <c r="F32" s="1" t="s">
        <v>7</v>
      </c>
      <c r="G32" s="37" t="s">
        <v>23</v>
      </c>
      <c r="H32" s="1" t="s">
        <v>143</v>
      </c>
      <c r="I32" s="1" t="s">
        <v>169</v>
      </c>
      <c r="J32" s="1" t="s">
        <v>170</v>
      </c>
      <c r="K32" s="1">
        <v>1971</v>
      </c>
      <c r="L32" s="1">
        <v>56.8</v>
      </c>
      <c r="M32" s="1">
        <v>78</v>
      </c>
      <c r="N32" s="1">
        <v>1</v>
      </c>
      <c r="P32" s="1">
        <v>100</v>
      </c>
      <c r="Q32" s="1" t="s">
        <v>140</v>
      </c>
      <c r="S32" s="1" t="s">
        <v>144</v>
      </c>
      <c r="T32" s="4">
        <v>28.73</v>
      </c>
      <c r="U32" s="1">
        <v>3.74</v>
      </c>
      <c r="V32" s="1">
        <v>13422</v>
      </c>
    </row>
    <row r="33" spans="1:25" x14ac:dyDescent="0.2">
      <c r="A33" s="1" t="s">
        <v>35</v>
      </c>
      <c r="B33" s="1" t="s">
        <v>35</v>
      </c>
      <c r="C33" s="1">
        <v>1006</v>
      </c>
      <c r="D33" s="1" t="s">
        <v>57</v>
      </c>
      <c r="E33" s="1" t="s">
        <v>40</v>
      </c>
      <c r="F33" s="1" t="s">
        <v>7</v>
      </c>
      <c r="G33" s="37" t="s">
        <v>23</v>
      </c>
      <c r="H33" s="1" t="s">
        <v>143</v>
      </c>
      <c r="I33" s="1">
        <v>1</v>
      </c>
      <c r="J33" s="1">
        <v>6</v>
      </c>
      <c r="K33" s="1">
        <v>1968</v>
      </c>
      <c r="L33" s="1">
        <v>0</v>
      </c>
      <c r="M33" s="1">
        <v>0</v>
      </c>
      <c r="N33" s="1">
        <v>1</v>
      </c>
      <c r="P33" s="1">
        <v>100</v>
      </c>
      <c r="Q33" s="1" t="s">
        <v>140</v>
      </c>
      <c r="S33" s="1" t="s">
        <v>152</v>
      </c>
      <c r="T33" s="4">
        <v>83.01</v>
      </c>
      <c r="U33" s="1">
        <v>3.74</v>
      </c>
      <c r="V33" s="1">
        <v>8562.5</v>
      </c>
    </row>
    <row r="34" spans="1:25" x14ac:dyDescent="0.2">
      <c r="A34" s="1" t="s">
        <v>35</v>
      </c>
      <c r="B34" s="1" t="s">
        <v>35</v>
      </c>
      <c r="C34" s="1">
        <v>1007</v>
      </c>
      <c r="D34" s="1" t="s">
        <v>60</v>
      </c>
      <c r="E34" s="1" t="s">
        <v>40</v>
      </c>
      <c r="F34" s="1" t="s">
        <v>7</v>
      </c>
      <c r="G34" s="37" t="s">
        <v>12</v>
      </c>
      <c r="H34" s="1" t="s">
        <v>142</v>
      </c>
      <c r="I34" s="1">
        <v>1</v>
      </c>
      <c r="J34" s="1">
        <v>2</v>
      </c>
      <c r="K34" s="1">
        <v>1950</v>
      </c>
      <c r="L34" s="1">
        <v>0</v>
      </c>
      <c r="M34" s="1">
        <v>0</v>
      </c>
      <c r="N34" s="1">
        <v>39</v>
      </c>
      <c r="P34" s="1">
        <v>100</v>
      </c>
      <c r="Q34" s="1" t="s">
        <v>140</v>
      </c>
      <c r="S34" s="1" t="s">
        <v>141</v>
      </c>
      <c r="T34" s="4">
        <v>15.52</v>
      </c>
      <c r="U34" s="1">
        <v>2.36</v>
      </c>
      <c r="V34" s="1">
        <v>6131</v>
      </c>
    </row>
    <row r="35" spans="1:25" x14ac:dyDescent="0.2">
      <c r="A35" s="1" t="s">
        <v>35</v>
      </c>
      <c r="B35" s="1" t="s">
        <v>35</v>
      </c>
      <c r="C35" s="1" t="s">
        <v>164</v>
      </c>
      <c r="D35" s="1" t="s">
        <v>156</v>
      </c>
      <c r="E35" s="1" t="s">
        <v>40</v>
      </c>
      <c r="F35" s="1" t="s">
        <v>7</v>
      </c>
      <c r="G35" s="37" t="s">
        <v>157</v>
      </c>
      <c r="H35" s="1" t="s">
        <v>153</v>
      </c>
      <c r="I35" s="1">
        <v>1</v>
      </c>
      <c r="J35" s="1">
        <v>2</v>
      </c>
      <c r="K35" s="1">
        <v>1994</v>
      </c>
      <c r="L35" s="1">
        <v>21.2</v>
      </c>
      <c r="M35" s="1">
        <v>14.8</v>
      </c>
      <c r="N35" s="1">
        <v>1</v>
      </c>
      <c r="P35" s="1">
        <v>100</v>
      </c>
      <c r="Q35" s="1" t="s">
        <v>158</v>
      </c>
      <c r="S35" s="1" t="s">
        <v>144</v>
      </c>
      <c r="T35" s="4">
        <v>0</v>
      </c>
      <c r="U35" s="1">
        <v>3.74</v>
      </c>
      <c r="V35" s="1">
        <v>12392</v>
      </c>
    </row>
    <row r="36" spans="1:25" x14ac:dyDescent="0.2">
      <c r="A36" s="6" t="s">
        <v>90</v>
      </c>
      <c r="B36" s="1" t="s">
        <v>0</v>
      </c>
      <c r="C36" s="1">
        <v>2850</v>
      </c>
      <c r="D36" s="1" t="s">
        <v>100</v>
      </c>
      <c r="E36" s="1" t="s">
        <v>6</v>
      </c>
      <c r="F36" s="1" t="s">
        <v>7</v>
      </c>
      <c r="G36" s="37" t="s">
        <v>12</v>
      </c>
      <c r="H36" s="1" t="s">
        <v>139</v>
      </c>
      <c r="I36" s="1">
        <v>1</v>
      </c>
      <c r="J36" s="1">
        <v>4</v>
      </c>
      <c r="K36" s="1">
        <v>1970</v>
      </c>
      <c r="L36" s="1">
        <v>912.6</v>
      </c>
      <c r="M36" s="1">
        <v>912.6</v>
      </c>
      <c r="N36" s="1">
        <v>63</v>
      </c>
      <c r="P36" s="1">
        <v>39</v>
      </c>
      <c r="Q36" s="1" t="s">
        <v>140</v>
      </c>
      <c r="S36" s="1" t="s">
        <v>141</v>
      </c>
      <c r="T36" s="4">
        <v>11.92</v>
      </c>
      <c r="U36" s="1">
        <v>0.67</v>
      </c>
      <c r="V36" s="1">
        <v>9300.5</v>
      </c>
    </row>
    <row r="37" spans="1:25" x14ac:dyDescent="0.2">
      <c r="A37" s="6" t="s">
        <v>90</v>
      </c>
      <c r="B37" s="1" t="s">
        <v>0</v>
      </c>
      <c r="C37" s="1">
        <v>2850</v>
      </c>
      <c r="D37" s="1" t="s">
        <v>100</v>
      </c>
      <c r="E37" s="1" t="s">
        <v>6</v>
      </c>
      <c r="F37" s="1" t="s">
        <v>7</v>
      </c>
      <c r="G37" s="37" t="s">
        <v>23</v>
      </c>
      <c r="H37" s="1" t="s">
        <v>153</v>
      </c>
      <c r="I37" s="1" t="s">
        <v>172</v>
      </c>
      <c r="J37" s="1" t="s">
        <v>173</v>
      </c>
      <c r="K37" s="1">
        <v>1969</v>
      </c>
      <c r="L37" s="1">
        <v>3.92</v>
      </c>
      <c r="M37" s="1">
        <v>3.92</v>
      </c>
      <c r="N37" s="1">
        <v>1</v>
      </c>
      <c r="P37" s="1">
        <v>39</v>
      </c>
      <c r="Q37" s="1" t="s">
        <v>140</v>
      </c>
      <c r="S37" s="1" t="s">
        <v>152</v>
      </c>
      <c r="T37" s="4">
        <v>0</v>
      </c>
      <c r="U37" s="1">
        <v>3.74</v>
      </c>
      <c r="V37" s="1">
        <v>10400</v>
      </c>
    </row>
    <row r="38" spans="1:25" x14ac:dyDescent="0.2">
      <c r="A38" s="1" t="s">
        <v>0</v>
      </c>
      <c r="B38" s="1" t="s">
        <v>0</v>
      </c>
      <c r="C38" s="1">
        <v>6019</v>
      </c>
      <c r="D38" s="1" t="s">
        <v>30</v>
      </c>
      <c r="E38" s="1" t="s">
        <v>6</v>
      </c>
      <c r="F38" s="1" t="s">
        <v>7</v>
      </c>
      <c r="G38" s="37" t="s">
        <v>12</v>
      </c>
      <c r="H38" s="1" t="s">
        <v>139</v>
      </c>
      <c r="I38" s="1" t="s">
        <v>171</v>
      </c>
      <c r="J38" s="1" t="s">
        <v>171</v>
      </c>
      <c r="K38" s="1">
        <v>1991</v>
      </c>
      <c r="L38" s="1">
        <v>604.5</v>
      </c>
      <c r="M38" s="1">
        <v>604.5</v>
      </c>
      <c r="N38" s="1">
        <v>61</v>
      </c>
      <c r="P38" s="1">
        <v>46.5</v>
      </c>
      <c r="Q38" s="1" t="s">
        <v>140</v>
      </c>
      <c r="S38" s="1" t="s">
        <v>141</v>
      </c>
      <c r="T38" s="4">
        <v>10.3</v>
      </c>
      <c r="U38" s="1">
        <v>0.77</v>
      </c>
      <c r="V38" s="1">
        <v>9522</v>
      </c>
    </row>
    <row r="39" spans="1:25" x14ac:dyDescent="0.2">
      <c r="A39" s="1" t="s">
        <v>35</v>
      </c>
      <c r="B39" s="1" t="s">
        <v>35</v>
      </c>
      <c r="C39" s="1">
        <v>1010</v>
      </c>
      <c r="D39" s="1" t="s">
        <v>66</v>
      </c>
      <c r="E39" s="1" t="s">
        <v>40</v>
      </c>
      <c r="F39" s="1" t="s">
        <v>7</v>
      </c>
      <c r="G39" s="37" t="s">
        <v>12</v>
      </c>
      <c r="H39" s="1" t="s">
        <v>139</v>
      </c>
      <c r="I39" s="1">
        <v>6</v>
      </c>
      <c r="J39" s="1">
        <v>6</v>
      </c>
      <c r="K39" s="1">
        <v>1968</v>
      </c>
      <c r="L39" s="1">
        <v>318</v>
      </c>
      <c r="M39" s="1">
        <v>318</v>
      </c>
      <c r="N39" s="1">
        <v>59</v>
      </c>
      <c r="P39" s="1">
        <v>100</v>
      </c>
      <c r="Q39" s="1" t="s">
        <v>140</v>
      </c>
      <c r="S39" s="1" t="s">
        <v>141</v>
      </c>
      <c r="T39" s="4">
        <v>11.54</v>
      </c>
      <c r="U39" s="1">
        <v>0.96</v>
      </c>
      <c r="V39" s="1">
        <v>10274</v>
      </c>
    </row>
    <row r="40" spans="1:25" x14ac:dyDescent="0.2">
      <c r="A40" s="1" t="s">
        <v>35</v>
      </c>
      <c r="B40" s="1" t="s">
        <v>35</v>
      </c>
      <c r="C40" s="1">
        <v>1010</v>
      </c>
      <c r="D40" s="1" t="s">
        <v>66</v>
      </c>
      <c r="E40" s="1" t="s">
        <v>40</v>
      </c>
      <c r="F40" s="1" t="s">
        <v>7</v>
      </c>
      <c r="G40" s="37" t="s">
        <v>12</v>
      </c>
      <c r="H40" s="1" t="s">
        <v>142</v>
      </c>
      <c r="I40" s="1">
        <v>2</v>
      </c>
      <c r="J40" s="1">
        <v>5</v>
      </c>
      <c r="K40" s="1">
        <v>1953</v>
      </c>
      <c r="L40" s="1">
        <v>350</v>
      </c>
      <c r="M40" s="1">
        <v>350</v>
      </c>
      <c r="N40" s="1">
        <v>39</v>
      </c>
      <c r="P40" s="1">
        <v>100</v>
      </c>
      <c r="Q40" s="1" t="s">
        <v>140</v>
      </c>
      <c r="S40" s="1" t="s">
        <v>141</v>
      </c>
      <c r="T40" s="4">
        <v>11.54</v>
      </c>
      <c r="U40" s="1">
        <v>1.33</v>
      </c>
      <c r="V40" s="1">
        <v>10499.75</v>
      </c>
    </row>
    <row r="41" spans="1:25" x14ac:dyDescent="0.2">
      <c r="A41" s="1" t="s">
        <v>35</v>
      </c>
      <c r="B41" s="1" t="s">
        <v>35</v>
      </c>
      <c r="C41" s="1">
        <v>1010</v>
      </c>
      <c r="D41" s="1" t="s">
        <v>66</v>
      </c>
      <c r="E41" s="1" t="s">
        <v>40</v>
      </c>
      <c r="F41" s="1" t="s">
        <v>7</v>
      </c>
      <c r="G41" s="37" t="s">
        <v>18</v>
      </c>
      <c r="H41" s="1" t="s">
        <v>153</v>
      </c>
      <c r="I41" s="1" t="s">
        <v>174</v>
      </c>
      <c r="J41" s="1" t="s">
        <v>174</v>
      </c>
      <c r="K41" s="1">
        <v>1995</v>
      </c>
      <c r="L41" s="1">
        <v>228</v>
      </c>
      <c r="M41" s="1">
        <v>262</v>
      </c>
      <c r="N41" s="1">
        <v>38</v>
      </c>
      <c r="P41" s="1">
        <v>100</v>
      </c>
      <c r="Q41" s="1" t="s">
        <v>140</v>
      </c>
      <c r="S41" s="1" t="s">
        <v>159</v>
      </c>
      <c r="T41" s="4">
        <v>1.1200000000000001</v>
      </c>
      <c r="U41" s="1">
        <v>0.99</v>
      </c>
      <c r="V41" s="1">
        <v>9450</v>
      </c>
    </row>
    <row r="42" spans="1:25" x14ac:dyDescent="0.2">
      <c r="A42" s="1" t="s">
        <v>35</v>
      </c>
      <c r="B42" s="1" t="s">
        <v>35</v>
      </c>
      <c r="C42" s="1">
        <v>1010</v>
      </c>
      <c r="D42" s="1" t="s">
        <v>66</v>
      </c>
      <c r="E42" s="1" t="s">
        <v>40</v>
      </c>
      <c r="F42" s="1" t="s">
        <v>7</v>
      </c>
      <c r="G42" s="37" t="s">
        <v>23</v>
      </c>
      <c r="H42" s="1" t="s">
        <v>143</v>
      </c>
      <c r="I42" s="1">
        <v>71</v>
      </c>
      <c r="J42" s="1">
        <v>73</v>
      </c>
      <c r="K42" s="1">
        <v>1967</v>
      </c>
      <c r="L42" s="1">
        <v>0</v>
      </c>
      <c r="M42" s="1">
        <v>0</v>
      </c>
      <c r="N42" s="1">
        <v>1</v>
      </c>
      <c r="P42" s="1">
        <v>100</v>
      </c>
      <c r="Q42" s="1" t="s">
        <v>140</v>
      </c>
      <c r="S42" s="1" t="s">
        <v>152</v>
      </c>
      <c r="T42" s="4">
        <v>33.76</v>
      </c>
      <c r="U42" s="1">
        <v>3.74</v>
      </c>
      <c r="V42" s="1">
        <v>5424</v>
      </c>
    </row>
    <row r="43" spans="1:25" x14ac:dyDescent="0.2">
      <c r="A43" s="1" t="s">
        <v>0</v>
      </c>
      <c r="B43" s="1" t="s">
        <v>0</v>
      </c>
      <c r="C43" s="1">
        <v>7158</v>
      </c>
      <c r="D43" s="1" t="s">
        <v>33</v>
      </c>
      <c r="E43" s="1" t="s">
        <v>6</v>
      </c>
      <c r="F43" s="1" t="s">
        <v>7</v>
      </c>
      <c r="G43" s="37" t="s">
        <v>18</v>
      </c>
      <c r="H43" s="1" t="s">
        <v>143</v>
      </c>
      <c r="I43" s="1" t="s">
        <v>167</v>
      </c>
      <c r="J43" s="1" t="s">
        <v>170</v>
      </c>
      <c r="K43" s="1">
        <v>1992</v>
      </c>
      <c r="L43" s="1">
        <v>462</v>
      </c>
      <c r="M43" s="1">
        <v>564</v>
      </c>
      <c r="N43" s="1">
        <v>3</v>
      </c>
      <c r="P43" s="1">
        <v>100</v>
      </c>
      <c r="Q43" s="1" t="s">
        <v>140</v>
      </c>
      <c r="S43" s="1" t="s">
        <v>144</v>
      </c>
      <c r="T43" s="4">
        <v>57</v>
      </c>
      <c r="U43" s="1">
        <v>2.8</v>
      </c>
      <c r="V43" s="1">
        <v>12545</v>
      </c>
    </row>
    <row r="48" spans="1:25" x14ac:dyDescent="0.2">
      <c r="B48" s="1" t="s">
        <v>75</v>
      </c>
      <c r="E48" s="1">
        <v>1001</v>
      </c>
      <c r="F48" s="1">
        <v>1002</v>
      </c>
      <c r="G48" s="1">
        <v>1004</v>
      </c>
      <c r="H48" s="1">
        <v>1005</v>
      </c>
      <c r="I48" s="1">
        <v>1006</v>
      </c>
      <c r="J48" s="1">
        <v>1007</v>
      </c>
      <c r="K48" s="1">
        <v>1008</v>
      </c>
      <c r="L48" s="1">
        <v>1010</v>
      </c>
      <c r="M48" s="1">
        <v>1135</v>
      </c>
      <c r="N48" s="1">
        <v>2830</v>
      </c>
      <c r="P48" s="1">
        <v>2831</v>
      </c>
      <c r="Q48" s="1">
        <v>2832</v>
      </c>
      <c r="R48" s="1">
        <v>2840</v>
      </c>
      <c r="S48" s="1">
        <v>2850</v>
      </c>
      <c r="T48" s="1">
        <v>6018</v>
      </c>
      <c r="U48" s="1">
        <v>6019</v>
      </c>
      <c r="V48" s="1">
        <v>6031</v>
      </c>
      <c r="W48" s="1">
        <v>6113</v>
      </c>
      <c r="X48" s="1">
        <v>7158</v>
      </c>
      <c r="Y48" s="1" t="s">
        <v>164</v>
      </c>
    </row>
    <row r="49" spans="2:2" x14ac:dyDescent="0.2">
      <c r="B49" s="1">
        <v>1001</v>
      </c>
    </row>
    <row r="50" spans="2:2" x14ac:dyDescent="0.2">
      <c r="B50" s="1">
        <v>1002</v>
      </c>
    </row>
    <row r="51" spans="2:2" x14ac:dyDescent="0.2">
      <c r="B51" s="1">
        <v>1004</v>
      </c>
    </row>
    <row r="52" spans="2:2" x14ac:dyDescent="0.2">
      <c r="B52" s="1">
        <v>1005</v>
      </c>
    </row>
    <row r="53" spans="2:2" x14ac:dyDescent="0.2">
      <c r="B53" s="1">
        <v>1006</v>
      </c>
    </row>
    <row r="54" spans="2:2" x14ac:dyDescent="0.2">
      <c r="B54" s="1">
        <v>1007</v>
      </c>
    </row>
    <row r="55" spans="2:2" x14ac:dyDescent="0.2">
      <c r="B55" s="1">
        <v>1008</v>
      </c>
    </row>
    <row r="56" spans="2:2" x14ac:dyDescent="0.2">
      <c r="B56" s="1">
        <v>1010</v>
      </c>
    </row>
    <row r="57" spans="2:2" x14ac:dyDescent="0.2">
      <c r="B57" s="1">
        <v>1135</v>
      </c>
    </row>
    <row r="58" spans="2:2" x14ac:dyDescent="0.2">
      <c r="B58" s="1">
        <v>2830</v>
      </c>
    </row>
    <row r="59" spans="2:2" x14ac:dyDescent="0.2">
      <c r="B59" s="1">
        <v>2831</v>
      </c>
    </row>
    <row r="60" spans="2:2" x14ac:dyDescent="0.2">
      <c r="B60" s="1">
        <v>2832</v>
      </c>
    </row>
    <row r="61" spans="2:2" x14ac:dyDescent="0.2">
      <c r="B61" s="1">
        <v>2840</v>
      </c>
    </row>
    <row r="62" spans="2:2" x14ac:dyDescent="0.2">
      <c r="B62" s="1">
        <v>2850</v>
      </c>
    </row>
    <row r="63" spans="2:2" x14ac:dyDescent="0.2">
      <c r="B63" s="1">
        <v>6018</v>
      </c>
    </row>
    <row r="64" spans="2:2" x14ac:dyDescent="0.2">
      <c r="B64" s="1">
        <v>6019</v>
      </c>
    </row>
    <row r="65" spans="2:2" x14ac:dyDescent="0.2">
      <c r="B65" s="1">
        <v>6031</v>
      </c>
    </row>
    <row r="66" spans="2:2" x14ac:dyDescent="0.2">
      <c r="B66" s="1">
        <v>6113</v>
      </c>
    </row>
    <row r="67" spans="2:2" x14ac:dyDescent="0.2">
      <c r="B67" s="1">
        <v>7158</v>
      </c>
    </row>
    <row r="68" spans="2:2" x14ac:dyDescent="0.2">
      <c r="B68" s="1" t="s">
        <v>164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80"/>
  <sheetViews>
    <sheetView showGridLines="0" view="pageBreakPreview" zoomScale="70" zoomScaleNormal="100" workbookViewId="0">
      <selection activeCell="M21" sqref="M21"/>
    </sheetView>
  </sheetViews>
  <sheetFormatPr defaultColWidth="10.28515625" defaultRowHeight="15.75" x14ac:dyDescent="0.2"/>
  <cols>
    <col min="1" max="1" width="3.85546875" style="6" customWidth="1"/>
    <col min="2" max="2" width="13.42578125" style="1" bestFit="1" customWidth="1"/>
    <col min="3" max="3" width="3.140625" style="8" customWidth="1"/>
    <col min="4" max="4" width="16" style="1" bestFit="1" customWidth="1"/>
    <col min="5" max="5" width="7.7109375" style="1" bestFit="1" customWidth="1"/>
    <col min="6" max="6" width="10.42578125" style="1" hidden="1" customWidth="1"/>
    <col min="7" max="7" width="7.42578125" style="1" customWidth="1"/>
    <col min="8" max="8" width="14.140625" style="1" hidden="1" customWidth="1"/>
    <col min="9" max="9" width="11.140625" style="15" customWidth="1"/>
    <col min="10" max="10" width="17.140625" style="16" customWidth="1"/>
    <col min="11" max="11" width="11.140625" style="1" customWidth="1"/>
    <col min="12" max="12" width="12" style="1" customWidth="1"/>
    <col min="13" max="13" width="9.5703125" style="1" customWidth="1"/>
    <col min="14" max="14" width="12.7109375" style="1" customWidth="1"/>
    <col min="15" max="15" width="12" style="1" customWidth="1"/>
    <col min="16" max="16" width="7.85546875" style="22" bestFit="1" customWidth="1"/>
    <col min="17" max="17" width="2.28515625" style="22" customWidth="1"/>
    <col min="18" max="18" width="10.42578125" style="22" customWidth="1"/>
    <col min="19" max="19" width="9" style="22" bestFit="1" customWidth="1"/>
    <col min="20" max="20" width="2.7109375" style="22" customWidth="1"/>
    <col min="21" max="21" width="9" style="22" bestFit="1" customWidth="1"/>
    <col min="22" max="22" width="12" style="1" customWidth="1"/>
    <col min="23" max="23" width="11.140625" style="1" customWidth="1"/>
    <col min="24" max="24" width="8.140625" style="1" bestFit="1" customWidth="1"/>
    <col min="25" max="25" width="7.42578125" style="1" bestFit="1" customWidth="1"/>
    <col min="26" max="26" width="8.85546875" style="1" bestFit="1" customWidth="1"/>
    <col min="27" max="27" width="9.5703125" style="1" customWidth="1"/>
    <col min="28" max="28" width="11.28515625" style="1" customWidth="1"/>
    <col min="29" max="16384" width="10.28515625" style="1"/>
  </cols>
  <sheetData>
    <row r="1" spans="1:50" s="2" customFormat="1" ht="42.75" customHeight="1" thickBot="1" x14ac:dyDescent="0.3">
      <c r="A1" s="27"/>
      <c r="B1" s="28" t="s">
        <v>76</v>
      </c>
      <c r="C1" s="29"/>
      <c r="D1" s="28" t="s">
        <v>77</v>
      </c>
      <c r="E1" s="27" t="s">
        <v>79</v>
      </c>
      <c r="F1" s="27" t="s">
        <v>80</v>
      </c>
      <c r="G1" s="27" t="s">
        <v>83</v>
      </c>
      <c r="H1" s="27" t="s">
        <v>116</v>
      </c>
      <c r="I1" s="27" t="s">
        <v>127</v>
      </c>
      <c r="J1" s="30" t="s">
        <v>85</v>
      </c>
      <c r="K1" s="27" t="s">
        <v>86</v>
      </c>
      <c r="L1" s="27" t="s">
        <v>87</v>
      </c>
      <c r="M1" s="27" t="s">
        <v>88</v>
      </c>
      <c r="N1" s="27" t="s">
        <v>89</v>
      </c>
      <c r="O1" s="27" t="s">
        <v>115</v>
      </c>
      <c r="P1" s="40" t="s">
        <v>120</v>
      </c>
      <c r="Q1" s="40"/>
      <c r="R1" s="40"/>
      <c r="S1" s="40" t="s">
        <v>121</v>
      </c>
      <c r="T1" s="40"/>
      <c r="U1" s="40"/>
      <c r="W1" s="3" t="s">
        <v>82</v>
      </c>
      <c r="X1" s="3" t="s">
        <v>74</v>
      </c>
      <c r="Y1" s="3" t="s">
        <v>75</v>
      </c>
      <c r="Z1" s="3" t="s">
        <v>81</v>
      </c>
      <c r="AA1" s="3" t="s">
        <v>84</v>
      </c>
      <c r="AB1" s="3" t="s">
        <v>78</v>
      </c>
      <c r="AP1" s="1"/>
      <c r="AQ1" s="1"/>
      <c r="AR1" s="1"/>
      <c r="AS1" s="1"/>
      <c r="AT1" s="1"/>
      <c r="AU1" s="1"/>
      <c r="AV1" s="1"/>
      <c r="AW1" s="1"/>
      <c r="AX1" s="1"/>
    </row>
    <row r="2" spans="1:50" s="2" customFormat="1" ht="18.75" customHeight="1" x14ac:dyDescent="0.25">
      <c r="A2" s="6" t="s">
        <v>0</v>
      </c>
      <c r="B2" s="5"/>
      <c r="C2" s="7"/>
      <c r="D2" s="5"/>
      <c r="E2" s="5"/>
      <c r="F2" s="5"/>
      <c r="G2" s="5"/>
      <c r="J2" s="10"/>
      <c r="P2" s="23"/>
      <c r="Q2" s="23"/>
      <c r="R2" s="23"/>
      <c r="S2" s="23"/>
      <c r="T2" s="23"/>
      <c r="U2" s="23"/>
      <c r="W2" s="5"/>
      <c r="X2" s="5"/>
      <c r="Y2" s="5"/>
      <c r="Z2" s="5"/>
      <c r="AA2" s="5"/>
      <c r="AB2" s="5"/>
      <c r="AP2" s="1"/>
      <c r="AQ2" s="1"/>
      <c r="AR2" s="1"/>
      <c r="AS2" s="1"/>
      <c r="AT2" s="1"/>
      <c r="AU2" s="1"/>
      <c r="AV2" s="1"/>
      <c r="AW2" s="1"/>
      <c r="AX2" s="1"/>
    </row>
    <row r="3" spans="1:50" s="2" customFormat="1" ht="18.75" customHeight="1" x14ac:dyDescent="0.25">
      <c r="A3" s="26" t="s">
        <v>123</v>
      </c>
      <c r="C3" s="7"/>
      <c r="D3" s="5"/>
      <c r="E3" s="5"/>
      <c r="F3" s="5"/>
      <c r="G3" s="5"/>
      <c r="J3" s="10"/>
      <c r="P3" s="23"/>
      <c r="Q3" s="23"/>
      <c r="R3" s="23"/>
      <c r="S3" s="23"/>
      <c r="T3" s="23"/>
      <c r="U3" s="23"/>
      <c r="W3" s="5"/>
      <c r="X3" s="5"/>
      <c r="Y3" s="5"/>
      <c r="Z3" s="5"/>
      <c r="AA3" s="5"/>
      <c r="AB3" s="5"/>
      <c r="AP3" s="1"/>
      <c r="AQ3" s="1"/>
      <c r="AR3" s="1"/>
      <c r="AS3" s="1"/>
      <c r="AT3" s="1"/>
      <c r="AU3" s="1"/>
      <c r="AV3" s="1"/>
      <c r="AW3" s="1"/>
      <c r="AX3" s="1"/>
    </row>
    <row r="4" spans="1:50" ht="16.5" x14ac:dyDescent="0.25">
      <c r="B4" s="1" t="s">
        <v>3</v>
      </c>
      <c r="C4" s="8">
        <v>1</v>
      </c>
      <c r="D4" s="1" t="s">
        <v>4</v>
      </c>
      <c r="E4" s="1" t="s">
        <v>6</v>
      </c>
      <c r="F4" s="1" t="s">
        <v>7</v>
      </c>
      <c r="G4" s="1" t="s">
        <v>12</v>
      </c>
      <c r="H4" s="1" t="s">
        <v>13</v>
      </c>
      <c r="I4" s="15">
        <v>1952</v>
      </c>
      <c r="J4" s="16">
        <v>1135</v>
      </c>
      <c r="K4" s="31">
        <v>72.8</v>
      </c>
      <c r="L4" s="11">
        <v>10247</v>
      </c>
      <c r="M4" s="4">
        <v>12.44</v>
      </c>
      <c r="N4" s="4">
        <v>0.74</v>
      </c>
      <c r="O4" s="4">
        <f>M4+N4</f>
        <v>13.18</v>
      </c>
      <c r="P4" s="25">
        <v>600</v>
      </c>
      <c r="Q4" s="23" t="s">
        <v>122</v>
      </c>
      <c r="R4" s="25">
        <v>800</v>
      </c>
      <c r="S4" s="25">
        <f t="shared" ref="S4:S9" si="0">P4*J4/1000</f>
        <v>681</v>
      </c>
      <c r="T4" s="24" t="s">
        <v>122</v>
      </c>
      <c r="U4" s="25">
        <f t="shared" ref="U4:U9" si="1">R4*J4/1000</f>
        <v>908</v>
      </c>
      <c r="V4" s="4"/>
      <c r="W4" s="1" t="s">
        <v>11</v>
      </c>
      <c r="X4" s="1" t="s">
        <v>1</v>
      </c>
      <c r="Y4" s="1" t="s">
        <v>2</v>
      </c>
      <c r="Z4" s="1" t="s">
        <v>2</v>
      </c>
      <c r="AA4" s="1">
        <v>100</v>
      </c>
      <c r="AB4" s="1" t="s">
        <v>5</v>
      </c>
    </row>
    <row r="5" spans="1:50" ht="16.5" x14ac:dyDescent="0.25">
      <c r="B5" s="1" t="s">
        <v>20</v>
      </c>
      <c r="C5" s="8">
        <v>1</v>
      </c>
      <c r="D5" s="1" t="s">
        <v>21</v>
      </c>
      <c r="E5" s="1" t="s">
        <v>6</v>
      </c>
      <c r="F5" s="1" t="s">
        <v>7</v>
      </c>
      <c r="G5" s="1" t="s">
        <v>12</v>
      </c>
      <c r="H5" s="1" t="s">
        <v>13</v>
      </c>
      <c r="I5" s="15">
        <v>1949</v>
      </c>
      <c r="J5" s="16">
        <v>1243</v>
      </c>
      <c r="K5" s="31">
        <v>65.72</v>
      </c>
      <c r="L5" s="11">
        <v>10123</v>
      </c>
      <c r="M5" s="4">
        <v>13.17</v>
      </c>
      <c r="N5" s="4">
        <v>0.74</v>
      </c>
      <c r="O5" s="4">
        <f t="shared" ref="O5:O39" si="2">M5+N5</f>
        <v>13.91</v>
      </c>
      <c r="P5" s="24">
        <f>P$4</f>
        <v>600</v>
      </c>
      <c r="Q5" s="24" t="s">
        <v>122</v>
      </c>
      <c r="R5" s="24">
        <f>R4</f>
        <v>800</v>
      </c>
      <c r="S5" s="24">
        <f t="shared" si="0"/>
        <v>745.8</v>
      </c>
      <c r="T5" s="24" t="s">
        <v>122</v>
      </c>
      <c r="U5" s="24">
        <f t="shared" si="1"/>
        <v>994.4</v>
      </c>
      <c r="V5" s="4"/>
      <c r="W5" s="1" t="s">
        <v>11</v>
      </c>
      <c r="X5" s="1" t="s">
        <v>1</v>
      </c>
      <c r="Y5" s="1" t="s">
        <v>19</v>
      </c>
      <c r="Z5" s="1" t="s">
        <v>19</v>
      </c>
      <c r="AA5" s="1">
        <v>100</v>
      </c>
      <c r="AB5" s="1" t="s">
        <v>22</v>
      </c>
    </row>
    <row r="6" spans="1:50" ht="16.5" x14ac:dyDescent="0.25">
      <c r="B6" s="1" t="s">
        <v>25</v>
      </c>
      <c r="C6" s="8">
        <v>1</v>
      </c>
      <c r="D6" s="1" t="s">
        <v>26</v>
      </c>
      <c r="E6" s="1" t="s">
        <v>28</v>
      </c>
      <c r="F6" s="1" t="s">
        <v>7</v>
      </c>
      <c r="G6" s="1" t="s">
        <v>12</v>
      </c>
      <c r="H6" s="1" t="s">
        <v>13</v>
      </c>
      <c r="I6" s="15">
        <v>1981</v>
      </c>
      <c r="J6" s="16">
        <v>600</v>
      </c>
      <c r="K6" s="31">
        <v>72.22</v>
      </c>
      <c r="L6" s="11">
        <v>10264</v>
      </c>
      <c r="M6" s="4">
        <v>11.28</v>
      </c>
      <c r="N6" s="4">
        <v>0.97</v>
      </c>
      <c r="O6" s="4">
        <f t="shared" si="2"/>
        <v>12.25</v>
      </c>
      <c r="P6" s="24">
        <f>P$4</f>
        <v>600</v>
      </c>
      <c r="Q6" s="24" t="s">
        <v>122</v>
      </c>
      <c r="R6" s="24">
        <f>R5</f>
        <v>800</v>
      </c>
      <c r="S6" s="24">
        <f t="shared" si="0"/>
        <v>360</v>
      </c>
      <c r="T6" s="24" t="s">
        <v>122</v>
      </c>
      <c r="U6" s="24">
        <f t="shared" si="1"/>
        <v>480</v>
      </c>
      <c r="V6" s="4"/>
      <c r="W6" s="1" t="s">
        <v>11</v>
      </c>
      <c r="X6" s="1" t="s">
        <v>1</v>
      </c>
      <c r="Y6" s="1" t="s">
        <v>24</v>
      </c>
      <c r="Z6" s="1" t="s">
        <v>24</v>
      </c>
      <c r="AA6" s="1">
        <v>100</v>
      </c>
      <c r="AB6" s="1" t="s">
        <v>27</v>
      </c>
    </row>
    <row r="7" spans="1:50" ht="16.5" x14ac:dyDescent="0.25">
      <c r="B7" s="1" t="s">
        <v>30</v>
      </c>
      <c r="C7" s="8">
        <v>1</v>
      </c>
      <c r="D7" s="1" t="s">
        <v>31</v>
      </c>
      <c r="E7" s="1" t="s">
        <v>6</v>
      </c>
      <c r="F7" s="1" t="s">
        <v>7</v>
      </c>
      <c r="G7" s="1" t="s">
        <v>12</v>
      </c>
      <c r="H7" s="1" t="s">
        <v>13</v>
      </c>
      <c r="I7" s="15">
        <v>1991</v>
      </c>
      <c r="J7" s="16">
        <v>1307</v>
      </c>
      <c r="K7" s="31">
        <v>83.35</v>
      </c>
      <c r="L7" s="11">
        <v>9744</v>
      </c>
      <c r="M7" s="4">
        <v>10.47</v>
      </c>
      <c r="N7" s="4">
        <v>0.65</v>
      </c>
      <c r="O7" s="4">
        <f t="shared" si="2"/>
        <v>11.120000000000001</v>
      </c>
      <c r="P7" s="24">
        <f>P$4</f>
        <v>600</v>
      </c>
      <c r="Q7" s="24" t="s">
        <v>122</v>
      </c>
      <c r="R7" s="24">
        <f>R6</f>
        <v>800</v>
      </c>
      <c r="S7" s="24">
        <f t="shared" si="0"/>
        <v>784.2</v>
      </c>
      <c r="T7" s="24" t="s">
        <v>122</v>
      </c>
      <c r="U7" s="24">
        <f t="shared" si="1"/>
        <v>1045.5999999999999</v>
      </c>
      <c r="V7" s="4"/>
      <c r="W7" s="1" t="s">
        <v>11</v>
      </c>
      <c r="X7" s="1" t="s">
        <v>1</v>
      </c>
      <c r="Y7" s="1" t="s">
        <v>29</v>
      </c>
      <c r="Z7" s="1" t="s">
        <v>29</v>
      </c>
      <c r="AA7" s="1">
        <v>100</v>
      </c>
      <c r="AB7" s="1" t="s">
        <v>5</v>
      </c>
    </row>
    <row r="8" spans="1:50" ht="16.5" x14ac:dyDescent="0.25">
      <c r="B8" s="1" t="s">
        <v>100</v>
      </c>
      <c r="C8" s="8">
        <v>1</v>
      </c>
      <c r="D8" s="1" t="s">
        <v>101</v>
      </c>
      <c r="E8" s="1" t="s">
        <v>6</v>
      </c>
      <c r="F8" s="1" t="s">
        <v>7</v>
      </c>
      <c r="G8" s="1" t="s">
        <v>12</v>
      </c>
      <c r="H8" s="1" t="s">
        <v>13</v>
      </c>
      <c r="I8" s="15">
        <v>1969</v>
      </c>
      <c r="J8" s="16">
        <v>2344</v>
      </c>
      <c r="K8" s="31">
        <v>69.62</v>
      </c>
      <c r="L8" s="11">
        <v>9529</v>
      </c>
      <c r="M8" s="4">
        <v>12.42</v>
      </c>
      <c r="N8" s="4">
        <v>0.73</v>
      </c>
      <c r="O8" s="4">
        <f>M8+N8</f>
        <v>13.15</v>
      </c>
      <c r="P8" s="24">
        <f>P$4</f>
        <v>600</v>
      </c>
      <c r="Q8" s="24" t="s">
        <v>122</v>
      </c>
      <c r="R8" s="24">
        <f>R7</f>
        <v>800</v>
      </c>
      <c r="S8" s="24">
        <f t="shared" si="0"/>
        <v>1406.4</v>
      </c>
      <c r="T8" s="24" t="s">
        <v>122</v>
      </c>
      <c r="U8" s="24">
        <f t="shared" si="1"/>
        <v>1875.2</v>
      </c>
      <c r="V8" s="4"/>
      <c r="W8" s="1" t="s">
        <v>103</v>
      </c>
      <c r="X8" s="1" t="s">
        <v>91</v>
      </c>
      <c r="Y8" s="1" t="s">
        <v>99</v>
      </c>
      <c r="Z8" s="1" t="s">
        <v>99</v>
      </c>
      <c r="AA8" s="1">
        <v>39</v>
      </c>
      <c r="AB8" s="1" t="s">
        <v>102</v>
      </c>
    </row>
    <row r="9" spans="1:50" ht="16.5" x14ac:dyDescent="0.25">
      <c r="B9" s="1" t="s">
        <v>113</v>
      </c>
      <c r="C9" s="8">
        <v>1</v>
      </c>
      <c r="D9" s="1" t="s">
        <v>114</v>
      </c>
      <c r="E9" s="1" t="s">
        <v>6</v>
      </c>
      <c r="F9" s="1" t="s">
        <v>7</v>
      </c>
      <c r="G9" s="1" t="s">
        <v>12</v>
      </c>
      <c r="H9" s="1" t="s">
        <v>13</v>
      </c>
      <c r="I9" s="15">
        <v>1982</v>
      </c>
      <c r="J9" s="17">
        <v>624</v>
      </c>
      <c r="K9" s="31">
        <v>87.6</v>
      </c>
      <c r="L9" s="11">
        <v>9867</v>
      </c>
      <c r="M9" s="4">
        <v>12.96</v>
      </c>
      <c r="N9" s="4">
        <v>0.45</v>
      </c>
      <c r="O9" s="4">
        <f>M9+N9</f>
        <v>13.41</v>
      </c>
      <c r="P9" s="24">
        <f>P$4</f>
        <v>600</v>
      </c>
      <c r="Q9" s="24" t="s">
        <v>122</v>
      </c>
      <c r="R9" s="24">
        <f>R8</f>
        <v>800</v>
      </c>
      <c r="S9" s="32">
        <f t="shared" si="0"/>
        <v>374.4</v>
      </c>
      <c r="T9" s="24" t="s">
        <v>122</v>
      </c>
      <c r="U9" s="32">
        <f t="shared" si="1"/>
        <v>499.2</v>
      </c>
      <c r="V9" s="4"/>
      <c r="W9" s="1" t="s">
        <v>103</v>
      </c>
      <c r="X9" s="1" t="s">
        <v>91</v>
      </c>
      <c r="Y9" s="1" t="s">
        <v>112</v>
      </c>
      <c r="Z9" s="1" t="s">
        <v>112</v>
      </c>
      <c r="AA9" s="1">
        <v>33</v>
      </c>
      <c r="AB9" s="1" t="s">
        <v>102</v>
      </c>
    </row>
    <row r="10" spans="1:50" ht="16.5" x14ac:dyDescent="0.25">
      <c r="B10" s="1" t="s">
        <v>119</v>
      </c>
      <c r="J10" s="19">
        <f>SUM(J4:J9)</f>
        <v>7253</v>
      </c>
      <c r="K10" s="31"/>
      <c r="L10" s="11"/>
      <c r="M10" s="4"/>
      <c r="N10" s="4"/>
      <c r="O10" s="4"/>
      <c r="P10" s="24"/>
      <c r="Q10" s="24"/>
      <c r="R10" s="24"/>
      <c r="S10" s="25">
        <f>SUM(S4:S9)</f>
        <v>4351.8</v>
      </c>
      <c r="T10" s="24"/>
      <c r="U10" s="25">
        <f>SUM(U4:U9)</f>
        <v>5802.4</v>
      </c>
      <c r="V10" s="4"/>
    </row>
    <row r="11" spans="1:50" ht="6.75" customHeight="1" x14ac:dyDescent="0.25">
      <c r="K11" s="31"/>
      <c r="L11" s="11"/>
      <c r="M11" s="4"/>
      <c r="N11" s="4"/>
      <c r="O11" s="4"/>
      <c r="P11" s="24"/>
      <c r="Q11" s="24"/>
      <c r="R11" s="24"/>
      <c r="S11" s="24"/>
      <c r="T11" s="24"/>
      <c r="U11" s="24"/>
      <c r="V11" s="4"/>
    </row>
    <row r="12" spans="1:50" ht="16.5" x14ac:dyDescent="0.25">
      <c r="A12" s="26" t="s">
        <v>124</v>
      </c>
      <c r="K12" s="31"/>
      <c r="L12" s="11"/>
      <c r="M12" s="4"/>
      <c r="N12" s="4"/>
      <c r="O12" s="4"/>
      <c r="P12" s="24"/>
      <c r="Q12" s="24"/>
      <c r="R12" s="24"/>
      <c r="S12" s="24"/>
      <c r="T12" s="24"/>
      <c r="U12" s="24"/>
      <c r="V12" s="4"/>
    </row>
    <row r="13" spans="1:50" ht="16.5" x14ac:dyDescent="0.25">
      <c r="B13" s="1" t="s">
        <v>15</v>
      </c>
      <c r="D13" s="1" t="s">
        <v>16</v>
      </c>
      <c r="E13" s="1" t="s">
        <v>6</v>
      </c>
      <c r="F13" s="1" t="s">
        <v>7</v>
      </c>
      <c r="G13" s="1" t="s">
        <v>18</v>
      </c>
      <c r="H13" s="1" t="s">
        <v>10</v>
      </c>
      <c r="I13" s="15">
        <v>1965</v>
      </c>
      <c r="J13" s="16">
        <v>105</v>
      </c>
      <c r="K13" s="31">
        <v>2.0299999999999998</v>
      </c>
      <c r="L13" s="11">
        <v>22578</v>
      </c>
      <c r="M13" s="4">
        <v>60.1</v>
      </c>
      <c r="N13" s="4">
        <v>3.07</v>
      </c>
      <c r="O13" s="4">
        <f t="shared" si="2"/>
        <v>63.17</v>
      </c>
      <c r="P13" s="33">
        <v>150</v>
      </c>
      <c r="Q13" s="24" t="s">
        <v>122</v>
      </c>
      <c r="R13" s="33">
        <v>250</v>
      </c>
      <c r="S13" s="25">
        <f>P13*J13/1000</f>
        <v>15.75</v>
      </c>
      <c r="T13" s="24" t="s">
        <v>122</v>
      </c>
      <c r="U13" s="25">
        <f>R13*J13/1000</f>
        <v>26.25</v>
      </c>
      <c r="V13" s="4"/>
      <c r="W13" s="1" t="s">
        <v>8</v>
      </c>
      <c r="X13" s="1" t="s">
        <v>1</v>
      </c>
      <c r="Y13" s="1" t="s">
        <v>14</v>
      </c>
      <c r="Z13" s="1" t="s">
        <v>14</v>
      </c>
      <c r="AA13" s="1">
        <v>100</v>
      </c>
      <c r="AB13" s="1" t="s">
        <v>17</v>
      </c>
    </row>
    <row r="14" spans="1:50" ht="16.5" x14ac:dyDescent="0.25">
      <c r="B14" s="1" t="s">
        <v>33</v>
      </c>
      <c r="D14" s="1" t="s">
        <v>34</v>
      </c>
      <c r="E14" s="1" t="s">
        <v>6</v>
      </c>
      <c r="F14" s="1" t="s">
        <v>7</v>
      </c>
      <c r="G14" s="1" t="s">
        <v>18</v>
      </c>
      <c r="H14" s="1" t="s">
        <v>10</v>
      </c>
      <c r="I14" s="15">
        <v>1992</v>
      </c>
      <c r="J14" s="16">
        <v>564</v>
      </c>
      <c r="K14" s="31">
        <v>4.63</v>
      </c>
      <c r="L14" s="11">
        <v>17466</v>
      </c>
      <c r="M14" s="4">
        <v>39.01</v>
      </c>
      <c r="N14" s="4">
        <v>2.15</v>
      </c>
      <c r="O14" s="4">
        <f t="shared" si="2"/>
        <v>41.16</v>
      </c>
      <c r="P14" s="24">
        <v>150</v>
      </c>
      <c r="Q14" s="24" t="s">
        <v>122</v>
      </c>
      <c r="R14" s="24">
        <v>250</v>
      </c>
      <c r="S14" s="24">
        <f>P14*J14/1000</f>
        <v>84.6</v>
      </c>
      <c r="T14" s="24" t="s">
        <v>122</v>
      </c>
      <c r="U14" s="24">
        <f>R14*J14/1000</f>
        <v>141</v>
      </c>
      <c r="V14" s="4"/>
      <c r="W14" s="1" t="s">
        <v>8</v>
      </c>
      <c r="X14" s="1" t="s">
        <v>1</v>
      </c>
      <c r="Y14" s="1" t="s">
        <v>32</v>
      </c>
      <c r="Z14" s="1" t="s">
        <v>32</v>
      </c>
      <c r="AA14" s="1">
        <v>100</v>
      </c>
      <c r="AB14" s="1" t="s">
        <v>17</v>
      </c>
    </row>
    <row r="15" spans="1:50" ht="16.5" x14ac:dyDescent="0.25">
      <c r="B15" s="1" t="s">
        <v>3</v>
      </c>
      <c r="D15" s="1" t="s">
        <v>4</v>
      </c>
      <c r="E15" s="1" t="s">
        <v>6</v>
      </c>
      <c r="F15" s="1" t="s">
        <v>7</v>
      </c>
      <c r="G15" s="1" t="s">
        <v>9</v>
      </c>
      <c r="H15" s="1" t="s">
        <v>10</v>
      </c>
      <c r="I15" s="15">
        <v>1972</v>
      </c>
      <c r="J15" s="16">
        <v>244.8</v>
      </c>
      <c r="K15" s="31">
        <v>1.55</v>
      </c>
      <c r="L15" s="11">
        <v>19015</v>
      </c>
      <c r="M15" s="4">
        <v>63.58</v>
      </c>
      <c r="N15" s="4">
        <v>2.14</v>
      </c>
      <c r="O15" s="4">
        <f t="shared" si="2"/>
        <v>65.72</v>
      </c>
      <c r="P15" s="24">
        <v>150</v>
      </c>
      <c r="Q15" s="24" t="s">
        <v>122</v>
      </c>
      <c r="R15" s="24">
        <v>250</v>
      </c>
      <c r="S15" s="24">
        <f>P15*J15/1000</f>
        <v>36.72</v>
      </c>
      <c r="T15" s="24" t="s">
        <v>122</v>
      </c>
      <c r="U15" s="24">
        <f>R15*J15/1000</f>
        <v>61.2</v>
      </c>
      <c r="V15" s="4"/>
      <c r="W15" s="1" t="s">
        <v>8</v>
      </c>
      <c r="X15" s="1" t="s">
        <v>1</v>
      </c>
      <c r="Y15" s="1" t="s">
        <v>2</v>
      </c>
      <c r="Z15" s="1" t="s">
        <v>2</v>
      </c>
      <c r="AA15" s="1">
        <v>100</v>
      </c>
      <c r="AB15" s="1" t="s">
        <v>5</v>
      </c>
    </row>
    <row r="16" spans="1:50" ht="16.5" x14ac:dyDescent="0.25">
      <c r="B16" s="1" t="s">
        <v>20</v>
      </c>
      <c r="D16" s="1" t="s">
        <v>21</v>
      </c>
      <c r="E16" s="1" t="s">
        <v>6</v>
      </c>
      <c r="F16" s="1" t="s">
        <v>7</v>
      </c>
      <c r="G16" s="1" t="s">
        <v>23</v>
      </c>
      <c r="H16" s="1" t="s">
        <v>10</v>
      </c>
      <c r="I16" s="15">
        <v>1971</v>
      </c>
      <c r="J16" s="17">
        <v>122</v>
      </c>
      <c r="K16" s="31">
        <v>0.1</v>
      </c>
      <c r="L16" s="11">
        <v>14389</v>
      </c>
      <c r="M16" s="4">
        <v>52.26</v>
      </c>
      <c r="N16" s="4">
        <v>21.68</v>
      </c>
      <c r="O16" s="4">
        <f t="shared" si="2"/>
        <v>73.94</v>
      </c>
      <c r="P16" s="24">
        <v>150</v>
      </c>
      <c r="Q16" s="24" t="s">
        <v>122</v>
      </c>
      <c r="R16" s="24">
        <v>250</v>
      </c>
      <c r="S16" s="32">
        <f>P16*J16/1000</f>
        <v>18.3</v>
      </c>
      <c r="T16" s="24" t="s">
        <v>122</v>
      </c>
      <c r="U16" s="32">
        <f>R16*J16/1000</f>
        <v>30.5</v>
      </c>
      <c r="V16" s="4"/>
      <c r="W16" s="1" t="s">
        <v>8</v>
      </c>
      <c r="X16" s="1" t="s">
        <v>1</v>
      </c>
      <c r="Y16" s="1" t="s">
        <v>19</v>
      </c>
      <c r="Z16" s="1" t="s">
        <v>19</v>
      </c>
      <c r="AA16" s="1">
        <v>100</v>
      </c>
      <c r="AB16" s="1" t="s">
        <v>22</v>
      </c>
    </row>
    <row r="17" spans="1:28" ht="16.5" x14ac:dyDescent="0.25">
      <c r="B17" s="1" t="s">
        <v>119</v>
      </c>
      <c r="J17" s="19">
        <f>SUM(J13:J16)</f>
        <v>1035.8</v>
      </c>
      <c r="K17" s="31"/>
      <c r="L17" s="11"/>
      <c r="M17" s="4"/>
      <c r="N17" s="4"/>
      <c r="O17" s="4"/>
      <c r="P17" s="24"/>
      <c r="Q17" s="24"/>
      <c r="R17" s="24"/>
      <c r="S17" s="25">
        <f>SUM(S13:S16)</f>
        <v>155.37</v>
      </c>
      <c r="T17" s="24" t="s">
        <v>122</v>
      </c>
      <c r="U17" s="25">
        <f>SUM(U13:U16)</f>
        <v>258.95</v>
      </c>
      <c r="V17" s="4"/>
    </row>
    <row r="18" spans="1:28" ht="6.75" customHeight="1" x14ac:dyDescent="0.25">
      <c r="K18" s="31"/>
      <c r="L18" s="11"/>
      <c r="M18" s="4"/>
      <c r="N18" s="4"/>
      <c r="O18" s="4"/>
      <c r="P18" s="24"/>
      <c r="Q18" s="24"/>
      <c r="R18" s="24"/>
      <c r="S18" s="24">
        <f>P18*J18/1000</f>
        <v>0</v>
      </c>
      <c r="T18" s="24" t="s">
        <v>122</v>
      </c>
      <c r="U18" s="24">
        <f>R18*J18/1000</f>
        <v>0</v>
      </c>
      <c r="V18" s="4"/>
    </row>
    <row r="19" spans="1:28" ht="24" customHeight="1" x14ac:dyDescent="0.25">
      <c r="A19" s="6" t="s">
        <v>35</v>
      </c>
      <c r="K19" s="31"/>
      <c r="L19" s="11"/>
      <c r="M19" s="4"/>
      <c r="N19" s="4"/>
      <c r="O19" s="4"/>
      <c r="P19" s="24"/>
      <c r="Q19" s="24"/>
      <c r="R19" s="24"/>
      <c r="S19" s="24"/>
      <c r="T19" s="24"/>
      <c r="U19" s="24"/>
      <c r="V19" s="4"/>
    </row>
    <row r="20" spans="1:28" ht="24" customHeight="1" x14ac:dyDescent="0.25">
      <c r="A20" s="26" t="s">
        <v>123</v>
      </c>
      <c r="K20" s="31"/>
      <c r="L20" s="11"/>
      <c r="M20" s="4"/>
      <c r="N20" s="4"/>
      <c r="O20" s="4"/>
      <c r="P20" s="24"/>
      <c r="Q20" s="24"/>
      <c r="R20" s="24"/>
      <c r="S20" s="24"/>
      <c r="T20" s="24"/>
      <c r="U20" s="24"/>
      <c r="V20" s="4"/>
    </row>
    <row r="21" spans="1:28" ht="16.5" x14ac:dyDescent="0.25">
      <c r="B21" s="1" t="s">
        <v>66</v>
      </c>
      <c r="D21" s="1" t="s">
        <v>67</v>
      </c>
      <c r="E21" s="1" t="s">
        <v>40</v>
      </c>
      <c r="F21" s="1" t="s">
        <v>7</v>
      </c>
      <c r="G21" s="1" t="s">
        <v>12</v>
      </c>
      <c r="H21" s="1" t="s">
        <v>13</v>
      </c>
      <c r="I21" s="15">
        <v>1995</v>
      </c>
      <c r="J21" s="16">
        <v>262</v>
      </c>
      <c r="K21" s="31">
        <v>52.44</v>
      </c>
      <c r="L21" s="11">
        <v>11341</v>
      </c>
      <c r="M21" s="4">
        <v>14.03</v>
      </c>
      <c r="N21" s="4">
        <v>5.77</v>
      </c>
      <c r="O21" s="4">
        <f t="shared" si="2"/>
        <v>19.799999999999997</v>
      </c>
      <c r="P21" s="33">
        <v>150</v>
      </c>
      <c r="Q21" s="34" t="s">
        <v>122</v>
      </c>
      <c r="R21" s="33">
        <v>250</v>
      </c>
      <c r="S21" s="25">
        <f t="shared" ref="S21:S27" si="3">P21*J21/1000</f>
        <v>39.299999999999997</v>
      </c>
      <c r="T21" s="24" t="s">
        <v>122</v>
      </c>
      <c r="U21" s="25">
        <f t="shared" ref="U21:U27" si="4">R21*J21/1000</f>
        <v>65.5</v>
      </c>
      <c r="V21" s="4"/>
      <c r="W21" s="1" t="s">
        <v>70</v>
      </c>
      <c r="X21" s="1" t="s">
        <v>36</v>
      </c>
      <c r="Y21" s="1" t="s">
        <v>65</v>
      </c>
      <c r="Z21" s="1" t="s">
        <v>65</v>
      </c>
      <c r="AA21" s="1">
        <v>100</v>
      </c>
      <c r="AB21" s="1" t="s">
        <v>68</v>
      </c>
    </row>
    <row r="22" spans="1:28" ht="16.5" x14ac:dyDescent="0.25">
      <c r="B22" s="1" t="s">
        <v>38</v>
      </c>
      <c r="D22" s="1" t="s">
        <v>38</v>
      </c>
      <c r="E22" s="1" t="s">
        <v>40</v>
      </c>
      <c r="F22" s="1" t="s">
        <v>7</v>
      </c>
      <c r="G22" s="1" t="s">
        <v>12</v>
      </c>
      <c r="H22" s="1" t="s">
        <v>13</v>
      </c>
      <c r="I22" s="15">
        <v>1970</v>
      </c>
      <c r="J22" s="16">
        <v>984</v>
      </c>
      <c r="K22" s="31">
        <v>64.66</v>
      </c>
      <c r="L22" s="11">
        <v>10250</v>
      </c>
      <c r="M22" s="4">
        <v>12.65</v>
      </c>
      <c r="N22" s="4">
        <v>0.54</v>
      </c>
      <c r="O22" s="4">
        <f t="shared" si="2"/>
        <v>13.190000000000001</v>
      </c>
      <c r="P22" s="24">
        <v>150</v>
      </c>
      <c r="Q22" s="24" t="s">
        <v>122</v>
      </c>
      <c r="R22" s="24">
        <v>250</v>
      </c>
      <c r="S22" s="24">
        <f t="shared" si="3"/>
        <v>147.6</v>
      </c>
      <c r="T22" s="24" t="s">
        <v>122</v>
      </c>
      <c r="U22" s="24">
        <f t="shared" si="4"/>
        <v>246</v>
      </c>
      <c r="V22" s="4"/>
      <c r="W22" s="1" t="s">
        <v>11</v>
      </c>
      <c r="X22" s="1" t="s">
        <v>36</v>
      </c>
      <c r="Y22" s="1" t="s">
        <v>37</v>
      </c>
      <c r="Z22" s="1" t="s">
        <v>37</v>
      </c>
      <c r="AA22" s="1">
        <v>100</v>
      </c>
      <c r="AB22" s="1" t="s">
        <v>39</v>
      </c>
    </row>
    <row r="23" spans="1:28" ht="16.5" x14ac:dyDescent="0.25">
      <c r="B23" s="1" t="s">
        <v>47</v>
      </c>
      <c r="D23" s="1" t="s">
        <v>47</v>
      </c>
      <c r="E23" s="1" t="s">
        <v>40</v>
      </c>
      <c r="F23" s="1" t="s">
        <v>7</v>
      </c>
      <c r="G23" s="1" t="s">
        <v>12</v>
      </c>
      <c r="H23" s="1" t="s">
        <v>13</v>
      </c>
      <c r="I23" s="15">
        <v>1918</v>
      </c>
      <c r="J23" s="16">
        <v>160</v>
      </c>
      <c r="K23" s="31">
        <v>25.87</v>
      </c>
      <c r="L23" s="11">
        <v>13592</v>
      </c>
      <c r="M23" s="4">
        <v>15.87</v>
      </c>
      <c r="N23" s="4">
        <v>3.11</v>
      </c>
      <c r="O23" s="4">
        <f t="shared" si="2"/>
        <v>18.98</v>
      </c>
      <c r="P23" s="24">
        <v>150</v>
      </c>
      <c r="Q23" s="24" t="s">
        <v>122</v>
      </c>
      <c r="R23" s="24">
        <v>250</v>
      </c>
      <c r="S23" s="24">
        <f t="shared" si="3"/>
        <v>24</v>
      </c>
      <c r="T23" s="24" t="s">
        <v>122</v>
      </c>
      <c r="U23" s="24">
        <f t="shared" si="4"/>
        <v>40</v>
      </c>
      <c r="V23" s="4"/>
      <c r="W23" s="1" t="s">
        <v>11</v>
      </c>
      <c r="X23" s="1" t="s">
        <v>36</v>
      </c>
      <c r="Y23" s="1" t="s">
        <v>46</v>
      </c>
      <c r="Z23" s="1" t="s">
        <v>46</v>
      </c>
      <c r="AA23" s="1">
        <v>100</v>
      </c>
      <c r="AB23" s="1" t="s">
        <v>48</v>
      </c>
    </row>
    <row r="24" spans="1:28" ht="16.5" x14ac:dyDescent="0.25">
      <c r="B24" s="1" t="s">
        <v>60</v>
      </c>
      <c r="D24" s="1" t="s">
        <v>60</v>
      </c>
      <c r="E24" s="1" t="s">
        <v>40</v>
      </c>
      <c r="F24" s="1" t="s">
        <v>7</v>
      </c>
      <c r="G24" s="1" t="s">
        <v>12</v>
      </c>
      <c r="H24" s="1" t="s">
        <v>13</v>
      </c>
      <c r="I24" s="15">
        <v>1950</v>
      </c>
      <c r="J24" s="16">
        <v>90</v>
      </c>
      <c r="K24" s="31">
        <v>40.69</v>
      </c>
      <c r="L24" s="11">
        <v>13022</v>
      </c>
      <c r="M24" s="4">
        <v>16.72</v>
      </c>
      <c r="N24" s="4">
        <v>2.25</v>
      </c>
      <c r="O24" s="4">
        <f t="shared" si="2"/>
        <v>18.97</v>
      </c>
      <c r="P24" s="24">
        <v>150</v>
      </c>
      <c r="Q24" s="24" t="s">
        <v>122</v>
      </c>
      <c r="R24" s="24">
        <v>250</v>
      </c>
      <c r="S24" s="24">
        <f t="shared" si="3"/>
        <v>13.5</v>
      </c>
      <c r="T24" s="24" t="s">
        <v>122</v>
      </c>
      <c r="U24" s="24">
        <f t="shared" si="4"/>
        <v>22.5</v>
      </c>
      <c r="V24" s="4"/>
      <c r="W24" s="1" t="s">
        <v>11</v>
      </c>
      <c r="X24" s="1" t="s">
        <v>36</v>
      </c>
      <c r="Y24" s="1" t="s">
        <v>59</v>
      </c>
      <c r="Z24" s="1" t="s">
        <v>59</v>
      </c>
      <c r="AA24" s="1">
        <v>100</v>
      </c>
      <c r="AB24" s="1" t="s">
        <v>22</v>
      </c>
    </row>
    <row r="25" spans="1:28" ht="16.5" x14ac:dyDescent="0.25">
      <c r="B25" s="1" t="s">
        <v>62</v>
      </c>
      <c r="D25" s="1" t="s">
        <v>63</v>
      </c>
      <c r="E25" s="1" t="s">
        <v>40</v>
      </c>
      <c r="F25" s="1" t="s">
        <v>7</v>
      </c>
      <c r="G25" s="1" t="s">
        <v>12</v>
      </c>
      <c r="H25" s="1" t="s">
        <v>13</v>
      </c>
      <c r="I25" s="15">
        <v>1958</v>
      </c>
      <c r="J25" s="16">
        <v>560</v>
      </c>
      <c r="K25" s="31">
        <v>59.05</v>
      </c>
      <c r="L25" s="11">
        <v>10717</v>
      </c>
      <c r="M25" s="4">
        <v>12.22</v>
      </c>
      <c r="N25" s="4">
        <v>0.79</v>
      </c>
      <c r="O25" s="4">
        <f t="shared" si="2"/>
        <v>13.010000000000002</v>
      </c>
      <c r="P25" s="24">
        <v>150</v>
      </c>
      <c r="Q25" s="24" t="s">
        <v>122</v>
      </c>
      <c r="R25" s="24">
        <v>250</v>
      </c>
      <c r="S25" s="24">
        <f t="shared" si="3"/>
        <v>84</v>
      </c>
      <c r="T25" s="24" t="s">
        <v>122</v>
      </c>
      <c r="U25" s="24">
        <f t="shared" si="4"/>
        <v>140</v>
      </c>
      <c r="V25" s="4"/>
      <c r="W25" s="1" t="s">
        <v>11</v>
      </c>
      <c r="X25" s="1" t="s">
        <v>36</v>
      </c>
      <c r="Y25" s="1" t="s">
        <v>61</v>
      </c>
      <c r="Z25" s="1" t="s">
        <v>61</v>
      </c>
      <c r="AA25" s="1">
        <v>100</v>
      </c>
      <c r="AB25" s="1" t="s">
        <v>64</v>
      </c>
    </row>
    <row r="26" spans="1:28" ht="16.5" x14ac:dyDescent="0.25">
      <c r="B26" s="1" t="s">
        <v>66</v>
      </c>
      <c r="D26" s="1" t="s">
        <v>67</v>
      </c>
      <c r="E26" s="1" t="s">
        <v>40</v>
      </c>
      <c r="F26" s="1" t="s">
        <v>7</v>
      </c>
      <c r="G26" s="1" t="s">
        <v>12</v>
      </c>
      <c r="H26" s="1" t="s">
        <v>13</v>
      </c>
      <c r="I26" s="15">
        <v>1953</v>
      </c>
      <c r="J26" s="16">
        <v>668</v>
      </c>
      <c r="K26" s="31">
        <v>59.44</v>
      </c>
      <c r="L26" s="11">
        <v>10753</v>
      </c>
      <c r="M26" s="4">
        <v>12.08</v>
      </c>
      <c r="N26" s="4">
        <v>1.1499999999999999</v>
      </c>
      <c r="O26" s="4">
        <f t="shared" si="2"/>
        <v>13.23</v>
      </c>
      <c r="P26" s="24">
        <v>150</v>
      </c>
      <c r="Q26" s="24" t="s">
        <v>122</v>
      </c>
      <c r="R26" s="24">
        <v>250</v>
      </c>
      <c r="S26" s="24">
        <f t="shared" si="3"/>
        <v>100.2</v>
      </c>
      <c r="T26" s="24" t="s">
        <v>122</v>
      </c>
      <c r="U26" s="24">
        <f t="shared" si="4"/>
        <v>167</v>
      </c>
      <c r="V26" s="4"/>
      <c r="W26" s="1" t="s">
        <v>11</v>
      </c>
      <c r="X26" s="1" t="s">
        <v>36</v>
      </c>
      <c r="Y26" s="1" t="s">
        <v>65</v>
      </c>
      <c r="Z26" s="1" t="s">
        <v>65</v>
      </c>
      <c r="AA26" s="1">
        <v>100</v>
      </c>
      <c r="AB26" s="1" t="s">
        <v>68</v>
      </c>
    </row>
    <row r="27" spans="1:28" ht="16.5" x14ac:dyDescent="0.25">
      <c r="B27" s="1" t="s">
        <v>72</v>
      </c>
      <c r="C27" s="8">
        <v>1</v>
      </c>
      <c r="D27" s="1" t="s">
        <v>73</v>
      </c>
      <c r="E27" s="1" t="s">
        <v>40</v>
      </c>
      <c r="F27" s="1" t="s">
        <v>7</v>
      </c>
      <c r="G27" s="1" t="s">
        <v>12</v>
      </c>
      <c r="H27" s="1" t="s">
        <v>13</v>
      </c>
      <c r="I27" s="15">
        <v>1975</v>
      </c>
      <c r="J27" s="17">
        <v>3160.55</v>
      </c>
      <c r="K27" s="31">
        <v>67.13</v>
      </c>
      <c r="L27" s="11">
        <v>10253</v>
      </c>
      <c r="M27" s="4">
        <v>13.04</v>
      </c>
      <c r="N27" s="4">
        <v>0.56999999999999995</v>
      </c>
      <c r="O27" s="4">
        <f t="shared" si="2"/>
        <v>13.61</v>
      </c>
      <c r="P27" s="24">
        <v>150</v>
      </c>
      <c r="Q27" s="24" t="s">
        <v>122</v>
      </c>
      <c r="R27" s="24">
        <v>250</v>
      </c>
      <c r="S27" s="32">
        <f t="shared" si="3"/>
        <v>474.08249999999998</v>
      </c>
      <c r="T27" s="24" t="s">
        <v>122</v>
      </c>
      <c r="U27" s="32">
        <f t="shared" si="4"/>
        <v>790.13750000000005</v>
      </c>
      <c r="V27" s="4"/>
      <c r="W27" s="1" t="s">
        <v>11</v>
      </c>
      <c r="X27" s="1" t="s">
        <v>36</v>
      </c>
      <c r="Y27" s="1" t="s">
        <v>71</v>
      </c>
      <c r="Z27" s="1" t="s">
        <v>71</v>
      </c>
      <c r="AA27" s="1">
        <v>100</v>
      </c>
      <c r="AB27" s="1" t="s">
        <v>72</v>
      </c>
    </row>
    <row r="28" spans="1:28" ht="16.5" x14ac:dyDescent="0.25">
      <c r="B28" s="1" t="s">
        <v>119</v>
      </c>
      <c r="J28" s="20">
        <f>SUM(J21:J27)</f>
        <v>5884.55</v>
      </c>
      <c r="K28" s="31"/>
      <c r="L28" s="11"/>
      <c r="M28" s="4"/>
      <c r="N28" s="4"/>
      <c r="O28" s="4"/>
      <c r="P28" s="33"/>
      <c r="Q28" s="24"/>
      <c r="R28" s="33"/>
      <c r="S28" s="25">
        <f>SUM(S21:S27)</f>
        <v>882.68249999999989</v>
      </c>
      <c r="T28" s="24" t="s">
        <v>122</v>
      </c>
      <c r="U28" s="25">
        <f>SUM(U21:U27)</f>
        <v>1471.1375</v>
      </c>
      <c r="V28" s="4"/>
    </row>
    <row r="29" spans="1:28" ht="6.75" customHeight="1" x14ac:dyDescent="0.25">
      <c r="K29" s="31"/>
      <c r="L29" s="11"/>
      <c r="M29" s="4"/>
      <c r="N29" s="4"/>
      <c r="O29" s="4"/>
      <c r="P29" s="24"/>
      <c r="Q29" s="24"/>
      <c r="R29" s="24"/>
      <c r="S29" s="24">
        <f t="shared" ref="S29:S35" si="5">P29*J29/1000</f>
        <v>0</v>
      </c>
      <c r="T29" s="24" t="s">
        <v>122</v>
      </c>
      <c r="U29" s="24">
        <f t="shared" ref="U29:U35" si="6">R29*J29/1000</f>
        <v>0</v>
      </c>
      <c r="V29" s="4"/>
    </row>
    <row r="30" spans="1:28" ht="16.5" x14ac:dyDescent="0.25">
      <c r="A30" s="26" t="s">
        <v>124</v>
      </c>
      <c r="K30" s="31"/>
      <c r="L30" s="11"/>
      <c r="M30" s="4"/>
      <c r="N30" s="4"/>
      <c r="O30" s="4"/>
      <c r="P30" s="23"/>
      <c r="Q30" s="23"/>
      <c r="R30" s="23"/>
      <c r="S30" s="23"/>
      <c r="T30" s="23"/>
      <c r="U30" s="23"/>
      <c r="V30" s="4"/>
    </row>
    <row r="31" spans="1:28" ht="16.5" x14ac:dyDescent="0.25">
      <c r="B31" s="1" t="s">
        <v>38</v>
      </c>
      <c r="D31" s="1" t="s">
        <v>38</v>
      </c>
      <c r="E31" s="1" t="s">
        <v>40</v>
      </c>
      <c r="F31" s="1" t="s">
        <v>7</v>
      </c>
      <c r="G31" s="1" t="s">
        <v>18</v>
      </c>
      <c r="H31" s="1" t="s">
        <v>10</v>
      </c>
      <c r="I31" s="15">
        <v>1993</v>
      </c>
      <c r="J31" s="16">
        <v>120</v>
      </c>
      <c r="K31" s="31">
        <v>5.38</v>
      </c>
      <c r="L31" s="11">
        <v>12279</v>
      </c>
      <c r="M31" s="4">
        <v>32.61</v>
      </c>
      <c r="N31" s="4">
        <v>0.42</v>
      </c>
      <c r="O31" s="4">
        <f t="shared" si="2"/>
        <v>33.03</v>
      </c>
      <c r="P31" s="33">
        <v>700</v>
      </c>
      <c r="Q31" s="24" t="s">
        <v>122</v>
      </c>
      <c r="R31" s="33">
        <v>800</v>
      </c>
      <c r="S31" s="25">
        <f t="shared" si="5"/>
        <v>84</v>
      </c>
      <c r="T31" s="24" t="s">
        <v>122</v>
      </c>
      <c r="U31" s="25">
        <f t="shared" si="6"/>
        <v>96</v>
      </c>
      <c r="V31" s="4"/>
      <c r="W31" s="1" t="s">
        <v>8</v>
      </c>
      <c r="X31" s="1" t="s">
        <v>36</v>
      </c>
      <c r="Y31" s="1" t="s">
        <v>37</v>
      </c>
      <c r="Z31" s="1" t="s">
        <v>37</v>
      </c>
      <c r="AA31" s="1">
        <v>100</v>
      </c>
      <c r="AB31" s="1" t="s">
        <v>39</v>
      </c>
    </row>
    <row r="32" spans="1:28" ht="16.5" x14ac:dyDescent="0.25">
      <c r="B32" s="1" t="s">
        <v>66</v>
      </c>
      <c r="D32" s="1" t="s">
        <v>67</v>
      </c>
      <c r="E32" s="1" t="s">
        <v>40</v>
      </c>
      <c r="F32" s="1" t="s">
        <v>7</v>
      </c>
      <c r="G32" s="1" t="s">
        <v>69</v>
      </c>
      <c r="H32" s="1" t="s">
        <v>10</v>
      </c>
      <c r="I32" s="15">
        <v>1967</v>
      </c>
      <c r="J32" s="16">
        <v>8.25</v>
      </c>
      <c r="K32" s="31">
        <v>0.79</v>
      </c>
      <c r="L32" s="11">
        <v>0</v>
      </c>
      <c r="M32" s="4">
        <v>44.78</v>
      </c>
      <c r="N32" s="4">
        <v>11.99</v>
      </c>
      <c r="O32" s="4">
        <f t="shared" si="2"/>
        <v>56.77</v>
      </c>
      <c r="P32" s="24">
        <f>P$31</f>
        <v>700</v>
      </c>
      <c r="Q32" s="24" t="s">
        <v>122</v>
      </c>
      <c r="R32" s="24">
        <f>R$31</f>
        <v>800</v>
      </c>
      <c r="S32" s="24">
        <f t="shared" si="5"/>
        <v>5.7750000000000004</v>
      </c>
      <c r="T32" s="24" t="s">
        <v>122</v>
      </c>
      <c r="U32" s="24">
        <f t="shared" si="6"/>
        <v>6.6</v>
      </c>
      <c r="V32" s="4"/>
      <c r="W32" s="1" t="s">
        <v>41</v>
      </c>
      <c r="X32" s="1" t="s">
        <v>36</v>
      </c>
      <c r="Y32" s="1" t="s">
        <v>65</v>
      </c>
      <c r="Z32" s="1" t="s">
        <v>65</v>
      </c>
      <c r="AA32" s="1">
        <v>100</v>
      </c>
      <c r="AB32" s="1" t="s">
        <v>68</v>
      </c>
    </row>
    <row r="33" spans="1:28" ht="16.5" x14ac:dyDescent="0.25">
      <c r="B33" s="1" t="s">
        <v>43</v>
      </c>
      <c r="C33" s="8">
        <v>1</v>
      </c>
      <c r="D33" s="1" t="s">
        <v>44</v>
      </c>
      <c r="E33" s="1" t="s">
        <v>40</v>
      </c>
      <c r="F33" s="1" t="s">
        <v>7</v>
      </c>
      <c r="G33" s="1" t="s">
        <v>23</v>
      </c>
      <c r="H33" s="1" t="s">
        <v>10</v>
      </c>
      <c r="I33" s="15">
        <v>1972</v>
      </c>
      <c r="J33" s="16">
        <v>98</v>
      </c>
      <c r="K33" s="31">
        <v>1.03</v>
      </c>
      <c r="L33" s="11">
        <v>14367</v>
      </c>
      <c r="M33" s="4">
        <v>51.92</v>
      </c>
      <c r="N33" s="4">
        <v>12.94</v>
      </c>
      <c r="O33" s="4">
        <f t="shared" si="2"/>
        <v>64.86</v>
      </c>
      <c r="P33" s="24">
        <f>P$31</f>
        <v>700</v>
      </c>
      <c r="Q33" s="24" t="s">
        <v>122</v>
      </c>
      <c r="R33" s="24">
        <f>R$31</f>
        <v>800</v>
      </c>
      <c r="S33" s="24">
        <f t="shared" si="5"/>
        <v>68.599999999999994</v>
      </c>
      <c r="T33" s="24" t="s">
        <v>122</v>
      </c>
      <c r="U33" s="24">
        <f t="shared" si="6"/>
        <v>78.400000000000006</v>
      </c>
      <c r="V33" s="4"/>
      <c r="W33" s="1" t="s">
        <v>8</v>
      </c>
      <c r="X33" s="1" t="s">
        <v>36</v>
      </c>
      <c r="Y33" s="1" t="s">
        <v>42</v>
      </c>
      <c r="Z33" s="1" t="s">
        <v>42</v>
      </c>
      <c r="AA33" s="1">
        <v>100</v>
      </c>
      <c r="AB33" s="1" t="s">
        <v>45</v>
      </c>
    </row>
    <row r="34" spans="1:28" ht="16.5" x14ac:dyDescent="0.25">
      <c r="B34" s="1" t="s">
        <v>38</v>
      </c>
      <c r="D34" s="1" t="s">
        <v>38</v>
      </c>
      <c r="E34" s="1" t="s">
        <v>40</v>
      </c>
      <c r="F34" s="1" t="s">
        <v>7</v>
      </c>
      <c r="G34" s="1" t="s">
        <v>23</v>
      </c>
      <c r="H34" s="1" t="s">
        <v>10</v>
      </c>
      <c r="I34" s="15">
        <v>1972</v>
      </c>
      <c r="J34" s="16">
        <v>11</v>
      </c>
      <c r="K34" s="31">
        <v>1.5</v>
      </c>
      <c r="L34" s="11">
        <v>10712</v>
      </c>
      <c r="M34" s="4">
        <v>38.200000000000003</v>
      </c>
      <c r="N34" s="4">
        <v>16.11</v>
      </c>
      <c r="O34" s="4">
        <f t="shared" si="2"/>
        <v>54.31</v>
      </c>
      <c r="P34" s="24">
        <f>P$31</f>
        <v>700</v>
      </c>
      <c r="Q34" s="24" t="s">
        <v>122</v>
      </c>
      <c r="R34" s="24">
        <f>R$31</f>
        <v>800</v>
      </c>
      <c r="S34" s="24">
        <f t="shared" si="5"/>
        <v>7.7</v>
      </c>
      <c r="T34" s="24" t="s">
        <v>122</v>
      </c>
      <c r="U34" s="24">
        <f t="shared" si="6"/>
        <v>8.8000000000000007</v>
      </c>
      <c r="V34" s="4"/>
      <c r="W34" s="1" t="s">
        <v>41</v>
      </c>
      <c r="X34" s="1" t="s">
        <v>36</v>
      </c>
      <c r="Y34" s="1" t="s">
        <v>37</v>
      </c>
      <c r="Z34" s="1" t="s">
        <v>37</v>
      </c>
      <c r="AA34" s="1">
        <v>100</v>
      </c>
      <c r="AB34" s="1" t="s">
        <v>39</v>
      </c>
    </row>
    <row r="35" spans="1:28" ht="16.5" x14ac:dyDescent="0.25">
      <c r="B35" s="1" t="s">
        <v>57</v>
      </c>
      <c r="D35" s="1" t="s">
        <v>58</v>
      </c>
      <c r="E35" s="1" t="s">
        <v>40</v>
      </c>
      <c r="F35" s="1" t="s">
        <v>7</v>
      </c>
      <c r="G35" s="1" t="s">
        <v>23</v>
      </c>
      <c r="H35" s="1" t="s">
        <v>10</v>
      </c>
      <c r="I35" s="15">
        <v>1968</v>
      </c>
      <c r="J35" s="17">
        <v>104</v>
      </c>
      <c r="K35" s="31">
        <v>0.19</v>
      </c>
      <c r="L35" s="11">
        <v>33802</v>
      </c>
      <c r="M35" s="4">
        <v>120.17</v>
      </c>
      <c r="N35" s="4">
        <v>15.69</v>
      </c>
      <c r="O35" s="4">
        <f t="shared" si="2"/>
        <v>135.86000000000001</v>
      </c>
      <c r="P35" s="24">
        <f>P$31</f>
        <v>700</v>
      </c>
      <c r="Q35" s="24" t="s">
        <v>122</v>
      </c>
      <c r="R35" s="24">
        <f>R$31</f>
        <v>800</v>
      </c>
      <c r="S35" s="32">
        <f t="shared" si="5"/>
        <v>72.8</v>
      </c>
      <c r="T35" s="24" t="s">
        <v>122</v>
      </c>
      <c r="U35" s="32">
        <f t="shared" si="6"/>
        <v>83.2</v>
      </c>
      <c r="V35" s="4"/>
      <c r="W35" s="1" t="s">
        <v>41</v>
      </c>
      <c r="X35" s="1" t="s">
        <v>36</v>
      </c>
      <c r="Y35" s="1" t="s">
        <v>56</v>
      </c>
      <c r="Z35" s="1" t="s">
        <v>56</v>
      </c>
      <c r="AA35" s="1">
        <v>100</v>
      </c>
      <c r="AB35" s="1" t="s">
        <v>58</v>
      </c>
    </row>
    <row r="36" spans="1:28" ht="16.5" x14ac:dyDescent="0.25">
      <c r="B36" s="1" t="s">
        <v>119</v>
      </c>
      <c r="J36" s="20">
        <f>SUM(J31:J35)</f>
        <v>341.25</v>
      </c>
      <c r="K36" s="31"/>
      <c r="L36" s="11"/>
      <c r="M36" s="4"/>
      <c r="N36" s="4"/>
      <c r="O36" s="4"/>
      <c r="P36" s="25"/>
      <c r="Q36" s="25"/>
      <c r="R36" s="25"/>
      <c r="S36" s="25">
        <f>SUM(S31:S35)</f>
        <v>238.875</v>
      </c>
      <c r="T36" s="24" t="s">
        <v>122</v>
      </c>
      <c r="U36" s="25">
        <f>SUM(U31:U35)</f>
        <v>273</v>
      </c>
      <c r="V36" s="4"/>
    </row>
    <row r="37" spans="1:28" ht="6.75" customHeight="1" x14ac:dyDescent="0.25">
      <c r="K37" s="31"/>
      <c r="L37" s="11"/>
      <c r="M37" s="4"/>
      <c r="N37" s="4"/>
      <c r="O37" s="4"/>
      <c r="P37" s="23"/>
      <c r="Q37" s="23"/>
      <c r="R37" s="23"/>
      <c r="S37" s="23"/>
      <c r="T37" s="23"/>
      <c r="U37" s="23"/>
      <c r="V37" s="4"/>
    </row>
    <row r="38" spans="1:28" ht="16.5" x14ac:dyDescent="0.25">
      <c r="A38" s="26" t="s">
        <v>125</v>
      </c>
      <c r="K38" s="31"/>
      <c r="L38" s="11"/>
      <c r="M38" s="4"/>
      <c r="N38" s="4"/>
      <c r="O38" s="4"/>
      <c r="P38" s="23"/>
      <c r="Q38" s="23"/>
      <c r="R38" s="23"/>
      <c r="S38" s="23"/>
      <c r="T38" s="23"/>
      <c r="U38" s="23"/>
      <c r="V38" s="4"/>
    </row>
    <row r="39" spans="1:28" ht="16.5" x14ac:dyDescent="0.25">
      <c r="B39" s="1" t="s">
        <v>50</v>
      </c>
      <c r="D39" s="1" t="s">
        <v>51</v>
      </c>
      <c r="E39" s="1" t="s">
        <v>40</v>
      </c>
      <c r="F39" s="1" t="s">
        <v>7</v>
      </c>
      <c r="G39" s="1" t="s">
        <v>54</v>
      </c>
      <c r="H39" s="1" t="s">
        <v>55</v>
      </c>
      <c r="I39" s="15">
        <v>1967</v>
      </c>
      <c r="J39" s="20">
        <v>45</v>
      </c>
      <c r="K39" s="31">
        <v>88.72</v>
      </c>
      <c r="L39" s="11">
        <v>0</v>
      </c>
      <c r="M39" s="4">
        <v>0.15</v>
      </c>
      <c r="N39" s="4">
        <v>0.51</v>
      </c>
      <c r="O39" s="4">
        <f t="shared" si="2"/>
        <v>0.66</v>
      </c>
      <c r="P39" s="24">
        <f>P$31</f>
        <v>700</v>
      </c>
      <c r="Q39" s="24" t="s">
        <v>122</v>
      </c>
      <c r="R39" s="24">
        <f>R$31</f>
        <v>800</v>
      </c>
      <c r="S39" s="23"/>
      <c r="T39" s="23"/>
      <c r="U39" s="23"/>
      <c r="V39" s="4"/>
      <c r="W39" s="1" t="s">
        <v>53</v>
      </c>
      <c r="X39" s="1" t="s">
        <v>36</v>
      </c>
      <c r="Y39" s="1" t="s">
        <v>49</v>
      </c>
      <c r="Z39" s="1" t="s">
        <v>49</v>
      </c>
      <c r="AA39" s="1">
        <v>100</v>
      </c>
      <c r="AB39" s="1" t="s">
        <v>52</v>
      </c>
    </row>
    <row r="40" spans="1:28" ht="16.5" x14ac:dyDescent="0.25">
      <c r="P40" s="23"/>
      <c r="Q40" s="23"/>
      <c r="R40" s="23"/>
      <c r="S40" s="23"/>
      <c r="T40" s="23"/>
      <c r="U40" s="23"/>
    </row>
    <row r="41" spans="1:28" ht="19.5" thickBot="1" x14ac:dyDescent="0.35">
      <c r="I41" s="12" t="s">
        <v>117</v>
      </c>
      <c r="J41" s="18">
        <f>J39+J36+J28+J17+J10</f>
        <v>14559.6</v>
      </c>
      <c r="P41" s="21"/>
      <c r="Q41" s="21"/>
      <c r="R41" s="21"/>
      <c r="S41" s="18">
        <f>S39+S36+S28+S17+S10</f>
        <v>5628.7275</v>
      </c>
      <c r="T41" s="24" t="s">
        <v>122</v>
      </c>
      <c r="U41" s="18">
        <f>U39+U36+U28+U17+U10</f>
        <v>7805.4874999999993</v>
      </c>
    </row>
    <row r="42" spans="1:28" ht="19.5" thickTop="1" x14ac:dyDescent="0.3">
      <c r="P42" s="21"/>
      <c r="Q42" s="21"/>
      <c r="R42" s="21"/>
      <c r="S42" s="21"/>
    </row>
    <row r="43" spans="1:28" ht="18.75" x14ac:dyDescent="0.3">
      <c r="A43" s="14"/>
      <c r="B43" s="9"/>
      <c r="C43" s="36"/>
      <c r="D43" s="9"/>
      <c r="P43" s="21"/>
      <c r="Q43" s="21"/>
      <c r="R43" s="21"/>
      <c r="S43" s="21"/>
    </row>
    <row r="44" spans="1:28" ht="18.75" x14ac:dyDescent="0.3">
      <c r="A44" s="13">
        <v>1</v>
      </c>
      <c r="B44" s="1" t="s">
        <v>118</v>
      </c>
      <c r="P44" s="21"/>
      <c r="Q44" s="21"/>
      <c r="R44" s="21"/>
      <c r="S44" s="21"/>
    </row>
    <row r="45" spans="1:28" ht="18.75" x14ac:dyDescent="0.3">
      <c r="A45" s="13">
        <v>2</v>
      </c>
      <c r="B45" s="1" t="s">
        <v>126</v>
      </c>
      <c r="P45" s="21"/>
      <c r="Q45" s="21"/>
      <c r="R45" s="21"/>
      <c r="S45" s="21"/>
    </row>
    <row r="46" spans="1:28" ht="18.75" x14ac:dyDescent="0.3">
      <c r="P46" s="21"/>
      <c r="Q46" s="21"/>
      <c r="R46" s="21"/>
      <c r="S46" s="21"/>
    </row>
    <row r="47" spans="1:28" ht="18.75" x14ac:dyDescent="0.3">
      <c r="P47" s="21"/>
      <c r="Q47" s="21"/>
      <c r="R47" s="21"/>
      <c r="S47" s="21"/>
    </row>
    <row r="48" spans="1:28" ht="18.75" x14ac:dyDescent="0.3">
      <c r="P48" s="35"/>
      <c r="Q48" s="35"/>
      <c r="R48" s="21"/>
      <c r="S48" s="21"/>
    </row>
    <row r="49" spans="16:19" ht="18.75" x14ac:dyDescent="0.3">
      <c r="P49" s="35"/>
      <c r="Q49" s="35"/>
      <c r="R49" s="21"/>
      <c r="S49" s="21"/>
    </row>
    <row r="50" spans="16:19" ht="18.75" x14ac:dyDescent="0.3">
      <c r="P50" s="35"/>
      <c r="Q50" s="35"/>
      <c r="R50" s="21"/>
      <c r="S50" s="21"/>
    </row>
    <row r="51" spans="16:19" ht="18.75" x14ac:dyDescent="0.3">
      <c r="P51" s="35"/>
      <c r="Q51" s="35"/>
      <c r="R51" s="21"/>
      <c r="S51" s="21"/>
    </row>
    <row r="52" spans="16:19" ht="18.75" x14ac:dyDescent="0.3">
      <c r="P52" s="35"/>
      <c r="Q52" s="35"/>
      <c r="R52" s="21"/>
      <c r="S52" s="21"/>
    </row>
    <row r="53" spans="16:19" ht="18.75" x14ac:dyDescent="0.3">
      <c r="P53" s="35"/>
      <c r="Q53" s="35"/>
      <c r="R53" s="21"/>
      <c r="S53" s="21"/>
    </row>
    <row r="54" spans="16:19" ht="18.75" x14ac:dyDescent="0.3">
      <c r="P54" s="35"/>
      <c r="Q54" s="35"/>
      <c r="R54" s="21"/>
      <c r="S54" s="21"/>
    </row>
    <row r="55" spans="16:19" ht="18.75" x14ac:dyDescent="0.3">
      <c r="P55" s="35"/>
      <c r="Q55" s="35"/>
      <c r="R55" s="21"/>
      <c r="S55" s="21"/>
    </row>
    <row r="56" spans="16:19" ht="18.75" x14ac:dyDescent="0.3">
      <c r="P56" s="35"/>
      <c r="Q56" s="35"/>
      <c r="R56" s="21"/>
      <c r="S56" s="21"/>
    </row>
    <row r="57" spans="16:19" ht="18.75" x14ac:dyDescent="0.3">
      <c r="P57" s="35"/>
      <c r="Q57" s="35"/>
      <c r="R57" s="21"/>
      <c r="S57" s="21"/>
    </row>
    <row r="74" spans="1:28" x14ac:dyDescent="0.2">
      <c r="A74" s="6" t="s">
        <v>90</v>
      </c>
      <c r="B74" s="1" t="s">
        <v>97</v>
      </c>
      <c r="D74" s="1" t="s">
        <v>98</v>
      </c>
      <c r="E74" s="1" t="s">
        <v>6</v>
      </c>
      <c r="F74" s="1" t="s">
        <v>7</v>
      </c>
      <c r="G74" s="1" t="s">
        <v>12</v>
      </c>
      <c r="H74" s="1" t="s">
        <v>13</v>
      </c>
      <c r="I74" s="15">
        <v>1948</v>
      </c>
      <c r="J74" s="16">
        <v>371</v>
      </c>
      <c r="K74" s="1">
        <v>21.68</v>
      </c>
      <c r="L74" s="1">
        <v>11330</v>
      </c>
      <c r="M74" s="1">
        <v>18.88</v>
      </c>
      <c r="N74" s="1">
        <v>1.68</v>
      </c>
      <c r="W74" s="1" t="s">
        <v>11</v>
      </c>
      <c r="X74" s="1" t="s">
        <v>91</v>
      </c>
      <c r="Y74" s="1" t="s">
        <v>96</v>
      </c>
      <c r="Z74" s="1" t="s">
        <v>96</v>
      </c>
      <c r="AA74" s="1">
        <v>100</v>
      </c>
      <c r="AB74" s="1" t="s">
        <v>95</v>
      </c>
    </row>
    <row r="75" spans="1:28" x14ac:dyDescent="0.2">
      <c r="A75" s="6" t="s">
        <v>90</v>
      </c>
      <c r="B75" s="1" t="s">
        <v>93</v>
      </c>
      <c r="D75" s="1" t="s">
        <v>94</v>
      </c>
      <c r="E75" s="1" t="s">
        <v>6</v>
      </c>
      <c r="F75" s="1" t="s">
        <v>7</v>
      </c>
      <c r="G75" s="1" t="s">
        <v>18</v>
      </c>
      <c r="H75" s="1" t="s">
        <v>10</v>
      </c>
      <c r="I75" s="15">
        <v>1995</v>
      </c>
      <c r="J75" s="16">
        <v>304</v>
      </c>
      <c r="K75" s="1">
        <v>3.12</v>
      </c>
      <c r="L75" s="1">
        <v>12615</v>
      </c>
      <c r="M75" s="1">
        <v>47.89</v>
      </c>
      <c r="N75" s="1">
        <v>0.66</v>
      </c>
      <c r="W75" s="1" t="s">
        <v>8</v>
      </c>
      <c r="X75" s="1" t="s">
        <v>91</v>
      </c>
      <c r="Y75" s="1" t="s">
        <v>92</v>
      </c>
      <c r="Z75" s="1" t="s">
        <v>92</v>
      </c>
      <c r="AA75" s="1">
        <v>100</v>
      </c>
      <c r="AB75" s="1" t="s">
        <v>95</v>
      </c>
    </row>
    <row r="76" spans="1:28" x14ac:dyDescent="0.2">
      <c r="A76" s="6" t="s">
        <v>90</v>
      </c>
      <c r="B76" s="1" t="s">
        <v>97</v>
      </c>
      <c r="D76" s="1" t="s">
        <v>98</v>
      </c>
      <c r="E76" s="1" t="s">
        <v>6</v>
      </c>
      <c r="F76" s="1" t="s">
        <v>7</v>
      </c>
      <c r="G76" s="1" t="s">
        <v>18</v>
      </c>
      <c r="H76" s="1" t="s">
        <v>10</v>
      </c>
      <c r="I76" s="15">
        <v>1968</v>
      </c>
      <c r="J76" s="16">
        <v>33</v>
      </c>
      <c r="K76" s="1">
        <v>0.13</v>
      </c>
      <c r="L76" s="1">
        <v>22275</v>
      </c>
      <c r="M76" s="1">
        <v>79.739999999999995</v>
      </c>
      <c r="N76" s="1">
        <v>6.9</v>
      </c>
      <c r="W76" s="1" t="s">
        <v>8</v>
      </c>
      <c r="X76" s="1" t="s">
        <v>91</v>
      </c>
      <c r="Y76" s="1" t="s">
        <v>96</v>
      </c>
      <c r="Z76" s="1" t="s">
        <v>96</v>
      </c>
      <c r="AA76" s="1">
        <v>100</v>
      </c>
      <c r="AB76" s="1" t="s">
        <v>95</v>
      </c>
    </row>
    <row r="77" spans="1:28" x14ac:dyDescent="0.2">
      <c r="A77" s="6" t="s">
        <v>90</v>
      </c>
      <c r="B77" s="1" t="s">
        <v>111</v>
      </c>
      <c r="D77" s="1" t="s">
        <v>44</v>
      </c>
      <c r="E77" s="1" t="s">
        <v>6</v>
      </c>
      <c r="F77" s="1" t="s">
        <v>7</v>
      </c>
      <c r="G77" s="1" t="s">
        <v>18</v>
      </c>
      <c r="H77" s="1" t="s">
        <v>10</v>
      </c>
      <c r="I77" s="15">
        <v>1969</v>
      </c>
      <c r="J77" s="16">
        <v>138</v>
      </c>
      <c r="K77" s="1">
        <v>0.4</v>
      </c>
      <c r="L77" s="1">
        <v>16968</v>
      </c>
      <c r="M77" s="1">
        <v>62.74</v>
      </c>
      <c r="N77" s="1">
        <v>13.55</v>
      </c>
      <c r="W77" s="1" t="s">
        <v>8</v>
      </c>
      <c r="X77" s="1" t="s">
        <v>91</v>
      </c>
      <c r="Y77" s="1" t="s">
        <v>110</v>
      </c>
      <c r="Z77" s="1" t="s">
        <v>110</v>
      </c>
      <c r="AA77" s="1">
        <v>100</v>
      </c>
      <c r="AB77" s="1" t="s">
        <v>95</v>
      </c>
    </row>
    <row r="78" spans="1:28" x14ac:dyDescent="0.2">
      <c r="A78" s="6" t="s">
        <v>90</v>
      </c>
      <c r="B78" s="1" t="s">
        <v>93</v>
      </c>
      <c r="D78" s="1" t="s">
        <v>94</v>
      </c>
      <c r="E78" s="1" t="s">
        <v>6</v>
      </c>
      <c r="F78" s="1" t="s">
        <v>7</v>
      </c>
      <c r="G78" s="1" t="s">
        <v>9</v>
      </c>
      <c r="H78" s="1" t="s">
        <v>10</v>
      </c>
      <c r="I78" s="15">
        <v>1967</v>
      </c>
      <c r="J78" s="16">
        <v>10</v>
      </c>
      <c r="K78" s="1">
        <v>2.91</v>
      </c>
      <c r="L78" s="1">
        <v>10868</v>
      </c>
      <c r="M78" s="1">
        <v>49.47</v>
      </c>
      <c r="N78" s="1">
        <v>2</v>
      </c>
      <c r="W78" s="1" t="s">
        <v>41</v>
      </c>
      <c r="X78" s="1" t="s">
        <v>91</v>
      </c>
      <c r="Y78" s="1" t="s">
        <v>92</v>
      </c>
      <c r="Z78" s="1" t="s">
        <v>92</v>
      </c>
      <c r="AA78" s="1">
        <v>100</v>
      </c>
      <c r="AB78" s="1" t="s">
        <v>95</v>
      </c>
    </row>
    <row r="79" spans="1:28" x14ac:dyDescent="0.2">
      <c r="A79" s="6" t="s">
        <v>90</v>
      </c>
      <c r="B79" s="1" t="s">
        <v>105</v>
      </c>
      <c r="D79" s="1" t="s">
        <v>94</v>
      </c>
      <c r="E79" s="1" t="s">
        <v>6</v>
      </c>
      <c r="F79" s="1" t="s">
        <v>7</v>
      </c>
      <c r="G79" s="1" t="s">
        <v>23</v>
      </c>
      <c r="H79" s="1" t="s">
        <v>10</v>
      </c>
      <c r="I79" s="15">
        <v>1968</v>
      </c>
      <c r="J79" s="16">
        <v>12</v>
      </c>
      <c r="K79" s="1">
        <v>3.02</v>
      </c>
      <c r="L79" s="1">
        <v>10624</v>
      </c>
      <c r="M79" s="1">
        <v>42.48</v>
      </c>
      <c r="N79" s="1">
        <v>2.59</v>
      </c>
      <c r="W79" s="1" t="s">
        <v>41</v>
      </c>
      <c r="X79" s="1" t="s">
        <v>91</v>
      </c>
      <c r="Y79" s="1" t="s">
        <v>104</v>
      </c>
      <c r="Z79" s="1" t="s">
        <v>104</v>
      </c>
      <c r="AA79" s="1">
        <v>100</v>
      </c>
      <c r="AB79" s="1" t="s">
        <v>95</v>
      </c>
    </row>
    <row r="80" spans="1:28" x14ac:dyDescent="0.2">
      <c r="A80" s="6" t="s">
        <v>90</v>
      </c>
      <c r="B80" s="1" t="s">
        <v>107</v>
      </c>
      <c r="D80" s="1" t="s">
        <v>108</v>
      </c>
      <c r="E80" s="1" t="s">
        <v>6</v>
      </c>
      <c r="F80" s="1" t="s">
        <v>7</v>
      </c>
      <c r="G80" s="1" t="s">
        <v>23</v>
      </c>
      <c r="H80" s="1" t="s">
        <v>10</v>
      </c>
      <c r="I80" s="15">
        <v>1968</v>
      </c>
      <c r="J80" s="16">
        <v>12</v>
      </c>
      <c r="K80" s="1">
        <v>3.18</v>
      </c>
      <c r="L80" s="1">
        <v>10620</v>
      </c>
      <c r="M80" s="1">
        <v>42.78</v>
      </c>
      <c r="N80" s="1">
        <v>2.8</v>
      </c>
      <c r="W80" s="1" t="s">
        <v>41</v>
      </c>
      <c r="X80" s="1" t="s">
        <v>91</v>
      </c>
      <c r="Y80" s="1" t="s">
        <v>106</v>
      </c>
      <c r="Z80" s="1" t="s">
        <v>106</v>
      </c>
      <c r="AA80" s="1">
        <v>100</v>
      </c>
      <c r="AB80" s="1" t="s">
        <v>109</v>
      </c>
    </row>
  </sheetData>
  <mergeCells count="2">
    <mergeCell ref="P1:R1"/>
    <mergeCell ref="S1:U1"/>
  </mergeCells>
  <pageMargins left="0.75" right="0.75" top="1" bottom="1" header="0.5" footer="0.5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Sheet3</vt:lpstr>
      <vt:lpstr>final (2)</vt:lpstr>
      <vt:lpstr>final</vt:lpstr>
      <vt:lpstr>Sheet1</vt:lpstr>
      <vt:lpstr>cg&amp;e1</vt:lpstr>
      <vt:lpstr>'cg&amp;e1'!Print_Area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2000-03-22T21:52:52Z</cp:lastPrinted>
  <dcterms:created xsi:type="dcterms:W3CDTF">2000-03-21T15:29:25Z</dcterms:created>
  <dcterms:modified xsi:type="dcterms:W3CDTF">2023-09-13T22:56:29Z</dcterms:modified>
</cp:coreProperties>
</file>