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23C25F-2093-47C6-ACC8-016DD137C49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F4" i="1"/>
  <c r="H4" i="1"/>
  <c r="C5" i="1"/>
  <c r="D5" i="1"/>
  <c r="F5" i="1"/>
  <c r="G5" i="1"/>
  <c r="H5" i="1"/>
  <c r="C6" i="1"/>
  <c r="D6" i="1"/>
  <c r="F6" i="1"/>
  <c r="G6" i="1"/>
  <c r="H6" i="1"/>
  <c r="C7" i="1"/>
  <c r="D7" i="1"/>
  <c r="F7" i="1"/>
  <c r="G7" i="1"/>
  <c r="H7" i="1"/>
  <c r="C8" i="1"/>
  <c r="D8" i="1"/>
  <c r="F8" i="1"/>
  <c r="H8" i="1"/>
  <c r="B9" i="1"/>
  <c r="D9" i="1"/>
  <c r="F9" i="1"/>
  <c r="G9" i="1"/>
  <c r="H9" i="1"/>
  <c r="D11" i="1"/>
  <c r="H11" i="1"/>
  <c r="D12" i="1"/>
  <c r="H12" i="1"/>
  <c r="C14" i="1"/>
  <c r="D14" i="1"/>
  <c r="G14" i="1"/>
  <c r="H14" i="1"/>
</calcChain>
</file>

<file path=xl/sharedStrings.xml><?xml version="1.0" encoding="utf-8"?>
<sst xmlns="http://schemas.openxmlformats.org/spreadsheetml/2006/main" count="25" uniqueCount="11">
  <si>
    <t>Pittsburg Kiewit Industrial Co.</t>
  </si>
  <si>
    <t>Engineering</t>
  </si>
  <si>
    <t>Equipment and Procurement</t>
  </si>
  <si>
    <t>Construction</t>
  </si>
  <si>
    <t>Construction management</t>
  </si>
  <si>
    <t>Startup/testing</t>
  </si>
  <si>
    <t xml:space="preserve"> </t>
  </si>
  <si>
    <t>CTG's</t>
  </si>
  <si>
    <t>STG - 240 MW</t>
  </si>
  <si>
    <t>project total</t>
  </si>
  <si>
    <t>Linden 6 Nepco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</si>
</sst>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10" fontId="0" fillId="2" borderId="4" xfId="2" applyNumberFormat="1" applyFont="1" applyFill="1" applyBorder="1"/>
    <xf numFmtId="166" fontId="0" fillId="0" borderId="0" xfId="1" applyNumberFormat="1" applyFont="1" applyBorder="1"/>
    <xf numFmtId="10" fontId="0" fillId="0" borderId="4" xfId="2" applyNumberFormat="1" applyFont="1" applyBorder="1"/>
    <xf numFmtId="166" fontId="0" fillId="2" borderId="0" xfId="1" applyNumberFormat="1" applyFont="1" applyFill="1" applyBorder="1"/>
    <xf numFmtId="166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5" xfId="1" applyFont="1" applyBorder="1"/>
    <xf numFmtId="10" fontId="0" fillId="0" borderId="4" xfId="2" applyNumberFormat="1" applyFont="1" applyFill="1" applyBorder="1"/>
    <xf numFmtId="166" fontId="0" fillId="0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7" sqref="G7"/>
    </sheetView>
  </sheetViews>
  <sheetFormatPr defaultRowHeight="12.75" x14ac:dyDescent="0.2"/>
  <cols>
    <col min="1" max="1" width="25.85546875" customWidth="1"/>
    <col min="2" max="2" width="11.28515625" customWidth="1"/>
    <col min="3" max="3" width="15.85546875" bestFit="1" customWidth="1"/>
    <col min="5" max="5" width="1.5703125" customWidth="1"/>
    <col min="7" max="7" width="13.7109375" customWidth="1"/>
    <col min="8" max="8" width="10.42578125" customWidth="1"/>
  </cols>
  <sheetData>
    <row r="1" spans="1:8" ht="13.5" thickBot="1" x14ac:dyDescent="0.25">
      <c r="A1" s="1" t="s">
        <v>6</v>
      </c>
    </row>
    <row r="2" spans="1:8" x14ac:dyDescent="0.2">
      <c r="B2" s="2"/>
      <c r="C2" s="3"/>
      <c r="D2" s="4"/>
      <c r="F2" s="2"/>
      <c r="G2" s="3"/>
      <c r="H2" s="4"/>
    </row>
    <row r="3" spans="1:8" x14ac:dyDescent="0.2">
      <c r="B3" s="5" t="s">
        <v>0</v>
      </c>
      <c r="C3" s="6"/>
      <c r="D3" s="7">
        <v>529</v>
      </c>
      <c r="F3" s="5" t="s">
        <v>10</v>
      </c>
      <c r="G3" s="6"/>
      <c r="H3" s="7">
        <v>172</v>
      </c>
    </row>
    <row r="4" spans="1:8" x14ac:dyDescent="0.2">
      <c r="A4" t="s">
        <v>1</v>
      </c>
      <c r="B4" s="8">
        <v>6.3799999999999996E-2</v>
      </c>
      <c r="C4" s="9">
        <f>B4*$C$9</f>
        <v>8932000</v>
      </c>
      <c r="D4" s="17">
        <f>C4/($D$3*1000)</f>
        <v>16.884688090737239</v>
      </c>
      <c r="F4" s="18">
        <f>G4/$G$9</f>
        <v>3.5445909542038849E-2</v>
      </c>
      <c r="G4" s="11">
        <v>1750000</v>
      </c>
      <c r="H4" s="17">
        <f>G4/($H$3*1000)</f>
        <v>10.174418604651162</v>
      </c>
    </row>
    <row r="5" spans="1:8" x14ac:dyDescent="0.2">
      <c r="A5" t="s">
        <v>2</v>
      </c>
      <c r="B5" s="8">
        <v>0.36780000000000002</v>
      </c>
      <c r="C5" s="9">
        <f>B5*$C$9</f>
        <v>51492000</v>
      </c>
      <c r="D5" s="17">
        <f t="shared" ref="D5:D14" si="0">C5/($D$3*1000)</f>
        <v>97.338374291115315</v>
      </c>
      <c r="F5" s="18">
        <f>G5/$G$9</f>
        <v>0.3214032529217557</v>
      </c>
      <c r="G5" s="11">
        <f>50118000-G11</f>
        <v>15868000</v>
      </c>
      <c r="H5" s="17">
        <f t="shared" ref="H5:H14" si="1">G5/($H$3*1000)</f>
        <v>92.255813953488371</v>
      </c>
    </row>
    <row r="6" spans="1:8" x14ac:dyDescent="0.2">
      <c r="A6" t="s">
        <v>3</v>
      </c>
      <c r="B6" s="8">
        <v>0.41120000000000001</v>
      </c>
      <c r="C6" s="9">
        <f>B6*$C$9</f>
        <v>57568000</v>
      </c>
      <c r="D6" s="17">
        <f t="shared" si="0"/>
        <v>108.82419659735349</v>
      </c>
      <c r="F6" s="18">
        <f>G6/$G$9</f>
        <v>0.45887261752850866</v>
      </c>
      <c r="G6" s="11">
        <f>11680000+10975000</f>
        <v>22655000</v>
      </c>
      <c r="H6" s="17">
        <f t="shared" si="1"/>
        <v>131.71511627906978</v>
      </c>
    </row>
    <row r="7" spans="1:8" x14ac:dyDescent="0.2">
      <c r="A7" t="s">
        <v>4</v>
      </c>
      <c r="B7" s="8">
        <v>0.14979999999999999</v>
      </c>
      <c r="C7" s="9">
        <f>B7*$C$9</f>
        <v>20972000</v>
      </c>
      <c r="D7" s="17">
        <f t="shared" si="0"/>
        <v>39.644612476370511</v>
      </c>
      <c r="F7" s="18">
        <f>G7/$G$9</f>
        <v>0.17064673593810131</v>
      </c>
      <c r="G7" s="11">
        <f>8425000</f>
        <v>8425000</v>
      </c>
      <c r="H7" s="17">
        <f t="shared" si="1"/>
        <v>48.982558139534881</v>
      </c>
    </row>
    <row r="8" spans="1:8" x14ac:dyDescent="0.2">
      <c r="A8" t="s">
        <v>5</v>
      </c>
      <c r="B8" s="8">
        <v>7.4000000000000003E-3</v>
      </c>
      <c r="C8" s="9">
        <f>B8*$C$9</f>
        <v>1036000</v>
      </c>
      <c r="D8" s="17">
        <f t="shared" si="0"/>
        <v>1.9584120982986768</v>
      </c>
      <c r="F8" s="18">
        <f>G8/$G$9</f>
        <v>1.3631484069595511E-2</v>
      </c>
      <c r="G8" s="11">
        <v>673000</v>
      </c>
      <c r="H8" s="17">
        <f t="shared" si="1"/>
        <v>3.9127906976744184</v>
      </c>
    </row>
    <row r="9" spans="1:8" x14ac:dyDescent="0.2">
      <c r="B9" s="10">
        <f>SUM(B4:B8)</f>
        <v>0.99999999999999989</v>
      </c>
      <c r="C9" s="11">
        <v>140000000</v>
      </c>
      <c r="D9" s="17">
        <f t="shared" si="0"/>
        <v>264.65028355387523</v>
      </c>
      <c r="F9" s="10">
        <f>SUM(F4:F8)</f>
        <v>1</v>
      </c>
      <c r="G9" s="19">
        <f>SUM(G4:G8)</f>
        <v>49371000</v>
      </c>
      <c r="H9" s="17">
        <f t="shared" si="1"/>
        <v>287.0406976744186</v>
      </c>
    </row>
    <row r="10" spans="1:8" x14ac:dyDescent="0.2">
      <c r="B10" s="10" t="s">
        <v>6</v>
      </c>
      <c r="C10" s="6"/>
      <c r="D10" s="17" t="s">
        <v>6</v>
      </c>
      <c r="F10" s="10" t="s">
        <v>6</v>
      </c>
      <c r="G10" s="6"/>
      <c r="H10" s="17" t="s">
        <v>6</v>
      </c>
    </row>
    <row r="11" spans="1:8" x14ac:dyDescent="0.2">
      <c r="A11" t="s">
        <v>7</v>
      </c>
      <c r="B11" s="10" t="s">
        <v>6</v>
      </c>
      <c r="C11" s="11">
        <v>63700000</v>
      </c>
      <c r="D11" s="17">
        <f t="shared" si="0"/>
        <v>120.41587901701324</v>
      </c>
      <c r="F11" s="10" t="s">
        <v>6</v>
      </c>
      <c r="G11" s="11">
        <v>34250000</v>
      </c>
      <c r="H11" s="17">
        <f t="shared" si="1"/>
        <v>199.12790697674419</v>
      </c>
    </row>
    <row r="12" spans="1:8" x14ac:dyDescent="0.2">
      <c r="A12" t="s">
        <v>8</v>
      </c>
      <c r="B12" s="10" t="s">
        <v>6</v>
      </c>
      <c r="C12" s="11">
        <v>18000000</v>
      </c>
      <c r="D12" s="17">
        <f t="shared" si="0"/>
        <v>34.026465028355389</v>
      </c>
      <c r="F12" s="10" t="s">
        <v>6</v>
      </c>
      <c r="G12" s="11">
        <v>0</v>
      </c>
      <c r="H12" s="17">
        <f t="shared" si="1"/>
        <v>0</v>
      </c>
    </row>
    <row r="13" spans="1:8" x14ac:dyDescent="0.2">
      <c r="B13" s="10" t="s">
        <v>6</v>
      </c>
      <c r="C13" s="6"/>
      <c r="D13" s="17" t="s">
        <v>6</v>
      </c>
      <c r="F13" s="10" t="s">
        <v>6</v>
      </c>
      <c r="G13" s="6"/>
      <c r="H13" s="17" t="s">
        <v>6</v>
      </c>
    </row>
    <row r="14" spans="1:8" x14ac:dyDescent="0.2">
      <c r="A14" t="s">
        <v>9</v>
      </c>
      <c r="B14" s="10" t="s">
        <v>6</v>
      </c>
      <c r="C14" s="12">
        <f>C9+C11+C12</f>
        <v>221700000</v>
      </c>
      <c r="D14" s="17">
        <f t="shared" si="0"/>
        <v>419.09262759924388</v>
      </c>
      <c r="F14" s="10" t="s">
        <v>6</v>
      </c>
      <c r="G14" s="12">
        <f>G9+G11+G12</f>
        <v>83621000</v>
      </c>
      <c r="H14" s="17">
        <f t="shared" si="1"/>
        <v>486.16860465116281</v>
      </c>
    </row>
    <row r="15" spans="1:8" x14ac:dyDescent="0.2">
      <c r="B15" s="13"/>
      <c r="C15" s="6"/>
      <c r="D15" s="7"/>
      <c r="F15" s="13"/>
      <c r="G15" s="6"/>
      <c r="H15" s="7"/>
    </row>
    <row r="16" spans="1:8" ht="13.5" thickBot="1" x14ac:dyDescent="0.25">
      <c r="B16" s="14"/>
      <c r="C16" s="15"/>
      <c r="D16" s="16"/>
      <c r="F16" s="14"/>
      <c r="G16" s="15"/>
      <c r="H16" s="16"/>
    </row>
  </sheetData>
  <pageMargins left="0.75" right="0.75" top="1" bottom="1" header="0.5" footer="0.5"/>
  <pageSetup scale="9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1999-12-02T16:25:17Z</cp:lastPrinted>
  <dcterms:created xsi:type="dcterms:W3CDTF">1999-12-02T16:18:02Z</dcterms:created>
  <dcterms:modified xsi:type="dcterms:W3CDTF">2023-09-13T22:56:38Z</dcterms:modified>
</cp:coreProperties>
</file>