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5F4618-8FB7-4C8E-9057-B1B5D05149F1}" xr6:coauthVersionLast="47" xr6:coauthVersionMax="47" xr10:uidLastSave="{00000000-0000-0000-0000-000000000000}"/>
  <bookViews>
    <workbookView xWindow="-120" yWindow="-120" windowWidth="38640" windowHeight="15720"/>
  </bookViews>
  <sheets>
    <sheet name="O&amp;M" sheetId="1" r:id="rId1"/>
    <sheet name="Debt Calc." sheetId="4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definedNames>
    <definedName name="\P">#REF!</definedName>
    <definedName name="\Q">#REF!</definedName>
    <definedName name="AACC">[1]Cashflows!#REF!</definedName>
    <definedName name="BCCAPAC">#REF!</definedName>
    <definedName name="BCCAPFACTOR">#REF!</definedName>
    <definedName name="BCELECPRICE">#REF!</definedName>
    <definedName name="BOPRGN">[0]!BOPRGN</definedName>
    <definedName name="CAPAC">#REF!</definedName>
    <definedName name="CAPFACTOR">#REF!</definedName>
    <definedName name="CASHAVAIL">#REF!</definedName>
    <definedName name="ELECPRICE">#REF!</definedName>
    <definedName name="GASPRICE">#REF!</definedName>
    <definedName name="GASRGN">[0]!GASRGN</definedName>
    <definedName name="HRSGRGN">[0]!HRSGRGN</definedName>
    <definedName name="IRTable">[2]CURVES!$A$3:$B$279</definedName>
    <definedName name="OnMOppTrkSummCost">'[3]OpTrack-O&amp;M'!$A$35:$AB$54</definedName>
    <definedName name="OnMOppTrkSummProfitability">'[3]OpTrack-O&amp;M'!$A$59:$AB$68</definedName>
    <definedName name="OnMOppTrkSummSales">'[3]OpTrack-O&amp;M'!$A$11:$AB$30</definedName>
    <definedName name="OppTrkSummCost">'[3]OpTrack-O&amp;M'!$A$35:$AB$54</definedName>
    <definedName name="OppTrkSummProfitability">'[3]OpTrack-O&amp;M'!$A$59:$AB$68</definedName>
    <definedName name="OppTrkSummSales">'[3]OpTrack-O&amp;M'!$A$11:$AB$30</definedName>
    <definedName name="_PAG002">#REF!</definedName>
    <definedName name="_PAG003">#REF!</definedName>
    <definedName name="_PAG008">#REF!</definedName>
    <definedName name="_PAG009">#REF!</definedName>
    <definedName name="_PAG010">#REF!</definedName>
    <definedName name="_PAG013">#REF!</definedName>
    <definedName name="_PAG014">#REF!</definedName>
    <definedName name="_PAG021">#REF!</definedName>
    <definedName name="_PAG022">#REF!</definedName>
    <definedName name="_PAG023">#REF!</definedName>
    <definedName name="_PAG024">#REF!</definedName>
    <definedName name="_PAG025">#REF!</definedName>
    <definedName name="_PAG026">#REF!</definedName>
    <definedName name="_PAG027">#REF!</definedName>
    <definedName name="_PAG028">#REF!</definedName>
    <definedName name="_PAG029">#REF!</definedName>
    <definedName name="_PAG030">[1]Cashflows!#REF!</definedName>
    <definedName name="_PAG031">[1]Cashflows!#REF!</definedName>
    <definedName name="_PAG040">#REF!</definedName>
    <definedName name="_PAG041">#REF!</definedName>
    <definedName name="_PAG043">#REF!</definedName>
    <definedName name="_PAG044">#REF!</definedName>
    <definedName name="_PAG050">#REF!</definedName>
    <definedName name="_PAG051">#REF!</definedName>
    <definedName name="_PAG052">#REF!</definedName>
    <definedName name="_PAG053">#REF!</definedName>
    <definedName name="_PAG054">#REF!</definedName>
    <definedName name="_PAG061">[1]Cashflows!#REF!</definedName>
    <definedName name="_PAG062">[1]Cashflows!#REF!</definedName>
    <definedName name="_PAG063">[1]Cashflows!#REF!</definedName>
    <definedName name="_PAG074">#REF!</definedName>
    <definedName name="_PAG075">#REF!</definedName>
    <definedName name="_xlnm.Print_Area" localSheetId="1">'Debt Calc.'!$A$1:$F$31</definedName>
    <definedName name="QUARTERLY">#REF!</definedName>
    <definedName name="STEAMRGN">[0]!STEAMRGN</definedName>
    <definedName name="SUMMAR4">[1]Cashflows!#REF!</definedName>
    <definedName name="VAROANDM">#REF!</definedName>
    <definedName name="wrn.Print." hidden="1">{#N/A,#N/A,TRUE,"Assump";#N/A,#N/A,TRUE,"Cash Flow";#N/A,#N/A,TRUE,"IS";#N/A,#N/A,TRUE,"Rev";#N/A,#N/A,TRUE,"D&amp;R";#N/A,#N/A,TRUE,"Debt"}</definedName>
  </definedNames>
  <calcPr calcId="0"/>
</workbook>
</file>

<file path=xl/calcChain.xml><?xml version="1.0" encoding="utf-8"?>
<calcChain xmlns="http://schemas.openxmlformats.org/spreadsheetml/2006/main">
  <c r="C6" i="4" l="1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</calcChain>
</file>

<file path=xl/sharedStrings.xml><?xml version="1.0" encoding="utf-8"?>
<sst xmlns="http://schemas.openxmlformats.org/spreadsheetml/2006/main" count="22" uniqueCount="18">
  <si>
    <t>Date</t>
  </si>
  <si>
    <t>Fixed O.M.**</t>
  </si>
  <si>
    <t>** in thousand $</t>
  </si>
  <si>
    <t>New O&amp;M w/o Mkt. Fee</t>
  </si>
  <si>
    <t>New</t>
  </si>
  <si>
    <t>Fixed O.M.</t>
  </si>
  <si>
    <t>Maint. Reserve</t>
  </si>
  <si>
    <t>Output per LM 6000 (MW)</t>
  </si>
  <si>
    <t>Debt Service</t>
  </si>
  <si>
    <t>Semi-Annual Payments</t>
  </si>
  <si>
    <t>Term (yrs.)</t>
  </si>
  <si>
    <t>Year:</t>
  </si>
  <si>
    <t>Beg Bal</t>
  </si>
  <si>
    <t>Principal</t>
  </si>
  <si>
    <t>Interest</t>
  </si>
  <si>
    <t>Ending Balance</t>
  </si>
  <si>
    <t>Rate (Libor + 2.50)</t>
  </si>
  <si>
    <t>Beg. Balance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</si>
</sst>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8" formatCode="_(&quot;$&quot;* #,##0_);_(&quot;$&quot;* \(#,##0\);_(&quot;$&quot;* &quot;-&quot;??_);_(@_)"/>
    <numFmt numFmtId="171" formatCode="_(* #,##0_);_(* \(#,##0\);_(* &quot;-&quot;??_);_(@_)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</font>
    <font>
      <sz val="10"/>
      <name val="MS Sans Serif"/>
    </font>
    <font>
      <sz val="10"/>
      <color indexed="8"/>
      <name val="Arial"/>
    </font>
    <font>
      <sz val="12"/>
      <name val="Arial"/>
    </font>
    <font>
      <sz val="10"/>
      <name val="Times New Roman"/>
      <family val="1"/>
    </font>
    <font>
      <sz val="10"/>
      <name val="MS Sans Serif"/>
      <family val="2"/>
    </font>
    <font>
      <sz val="8"/>
      <name val="Arial"/>
    </font>
    <font>
      <sz val="11"/>
      <name val="Arial"/>
    </font>
    <font>
      <sz val="12"/>
      <name val="Arial"/>
      <family val="2"/>
    </font>
    <font>
      <sz val="12"/>
      <name val="Arial MT"/>
    </font>
    <font>
      <sz val="12"/>
      <name val="Times New Roman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17" fontId="2" fillId="2" borderId="0" xfId="0" applyNumberFormat="1" applyFont="1" applyFill="1" applyBorder="1" applyAlignment="1">
      <alignment horizontal="center"/>
    </xf>
    <xf numFmtId="44" fontId="2" fillId="3" borderId="0" xfId="0" applyNumberFormat="1" applyFont="1" applyFill="1" applyBorder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2" applyNumberFormat="1" applyFont="1"/>
    <xf numFmtId="10" fontId="0" fillId="0" borderId="0" xfId="4" applyNumberFormat="1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0" fontId="2" fillId="0" borderId="0" xfId="4" applyNumberFormat="1" applyFont="1"/>
    <xf numFmtId="168" fontId="2" fillId="0" borderId="0" xfId="2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9" fillId="0" borderId="1" xfId="3" applyFont="1" applyBorder="1"/>
    <xf numFmtId="171" fontId="9" fillId="0" borderId="2" xfId="1" applyNumberFormat="1" applyFont="1" applyBorder="1"/>
    <xf numFmtId="0" fontId="9" fillId="0" borderId="0" xfId="3" applyFont="1"/>
    <xf numFmtId="0" fontId="18" fillId="0" borderId="0" xfId="3" applyFont="1" applyBorder="1" applyAlignment="1">
      <alignment horizontal="center"/>
    </xf>
    <xf numFmtId="0" fontId="9" fillId="0" borderId="0" xfId="3" applyFont="1" applyBorder="1"/>
    <xf numFmtId="0" fontId="9" fillId="0" borderId="0" xfId="3" applyFont="1" applyFill="1" applyBorder="1"/>
    <xf numFmtId="0" fontId="9" fillId="0" borderId="3" xfId="3" applyFont="1" applyBorder="1"/>
    <xf numFmtId="168" fontId="19" fillId="0" borderId="4" xfId="2" applyNumberFormat="1" applyFont="1" applyBorder="1"/>
    <xf numFmtId="10" fontId="9" fillId="0" borderId="4" xfId="4" applyNumberFormat="1" applyFont="1" applyBorder="1"/>
    <xf numFmtId="0" fontId="9" fillId="0" borderId="4" xfId="3" applyFont="1" applyBorder="1"/>
    <xf numFmtId="0" fontId="9" fillId="0" borderId="0" xfId="3" applyFont="1" applyAlignment="1">
      <alignment horizontal="center"/>
    </xf>
    <xf numFmtId="168" fontId="9" fillId="0" borderId="4" xfId="2" applyNumberFormat="1" applyFont="1" applyBorder="1"/>
    <xf numFmtId="6" fontId="9" fillId="0" borderId="0" xfId="3" applyNumberFormat="1" applyFont="1" applyAlignment="1">
      <alignment horizontal="center"/>
    </xf>
    <xf numFmtId="0" fontId="19" fillId="0" borderId="4" xfId="3" applyFont="1" applyBorder="1"/>
    <xf numFmtId="0" fontId="9" fillId="0" borderId="5" xfId="3" applyFont="1" applyBorder="1"/>
    <xf numFmtId="0" fontId="19" fillId="0" borderId="6" xfId="3" applyFont="1" applyBorder="1"/>
    <xf numFmtId="44" fontId="9" fillId="0" borderId="0" xfId="2" applyFont="1" applyBorder="1"/>
    <xf numFmtId="0" fontId="20" fillId="0" borderId="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168" fontId="18" fillId="0" borderId="0" xfId="3" applyNumberFormat="1" applyFont="1" applyBorder="1" applyAlignment="1">
      <alignment horizontal="center"/>
    </xf>
    <xf numFmtId="0" fontId="9" fillId="0" borderId="0" xfId="3" applyNumberFormat="1" applyFont="1" applyAlignment="1">
      <alignment horizontal="center"/>
    </xf>
    <xf numFmtId="168" fontId="9" fillId="0" borderId="0" xfId="2" applyNumberFormat="1" applyFont="1"/>
    <xf numFmtId="168" fontId="9" fillId="0" borderId="0" xfId="2" applyNumberFormat="1" applyFont="1" applyBorder="1"/>
    <xf numFmtId="168" fontId="9" fillId="0" borderId="0" xfId="3" applyNumberFormat="1" applyFont="1" applyBorder="1"/>
    <xf numFmtId="10" fontId="9" fillId="0" borderId="0" xfId="4" applyNumberFormat="1" applyFont="1"/>
    <xf numFmtId="2" fontId="9" fillId="0" borderId="0" xfId="3" applyNumberFormat="1" applyFont="1"/>
    <xf numFmtId="0" fontId="9" fillId="0" borderId="0" xfId="3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ECO Bond Calc. for D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MI/Dighton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ReliantLM6a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Tracking"/>
      <sheetName val="Tracking (2)"/>
      <sheetName val="Buildup"/>
      <sheetName val="Cashflows"/>
      <sheetName val="Income"/>
      <sheetName val="Debt&amp;Resr"/>
      <sheetName val="Depreci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 refreshError="1"/>
      <sheetData sheetId="2">
        <row r="3">
          <cell r="A3">
            <v>36434</v>
          </cell>
          <cell r="B3">
            <v>5.4942445466862999E-2</v>
          </cell>
        </row>
        <row r="4">
          <cell r="A4">
            <v>36465</v>
          </cell>
          <cell r="B4">
            <v>5.5415390094529011E-2</v>
          </cell>
        </row>
        <row r="5">
          <cell r="A5">
            <v>36495</v>
          </cell>
          <cell r="B5">
            <v>5.5966425160773998E-2</v>
          </cell>
        </row>
        <row r="6">
          <cell r="A6">
            <v>36526</v>
          </cell>
          <cell r="B6">
            <v>5.7006373189420007E-2</v>
          </cell>
        </row>
        <row r="7">
          <cell r="A7">
            <v>36557</v>
          </cell>
          <cell r="B7">
            <v>5.7926448908768004E-2</v>
          </cell>
        </row>
        <row r="8">
          <cell r="A8">
            <v>36586</v>
          </cell>
          <cell r="B8">
            <v>5.8182125593288017E-2</v>
          </cell>
        </row>
        <row r="9">
          <cell r="A9">
            <v>36617</v>
          </cell>
          <cell r="B9">
            <v>5.8195870736708004E-2</v>
          </cell>
        </row>
        <row r="10">
          <cell r="A10">
            <v>36647</v>
          </cell>
          <cell r="B10">
            <v>5.8253093988303022E-2</v>
          </cell>
        </row>
        <row r="11">
          <cell r="A11">
            <v>36678</v>
          </cell>
          <cell r="B11">
            <v>5.8700941458835011E-2</v>
          </cell>
        </row>
        <row r="12">
          <cell r="A12">
            <v>36708</v>
          </cell>
          <cell r="B12">
            <v>5.9069142287616012E-2</v>
          </cell>
        </row>
        <row r="13">
          <cell r="A13">
            <v>36739</v>
          </cell>
          <cell r="B13">
            <v>5.9336449699134007E-2</v>
          </cell>
        </row>
        <row r="14">
          <cell r="A14">
            <v>36770</v>
          </cell>
          <cell r="B14">
            <v>5.9603757134400005E-2</v>
          </cell>
        </row>
        <row r="15">
          <cell r="A15">
            <v>36800</v>
          </cell>
          <cell r="B15">
            <v>5.9864555821959008E-2</v>
          </cell>
        </row>
        <row r="16">
          <cell r="A16">
            <v>36831</v>
          </cell>
          <cell r="B16">
            <v>6.0138068945537013E-2</v>
          </cell>
        </row>
        <row r="17">
          <cell r="A17">
            <v>36861</v>
          </cell>
          <cell r="B17">
            <v>6.0402759088793008E-2</v>
          </cell>
        </row>
        <row r="18">
          <cell r="A18">
            <v>36892</v>
          </cell>
          <cell r="B18">
            <v>6.0684179473326001E-2</v>
          </cell>
        </row>
        <row r="19">
          <cell r="A19">
            <v>36923</v>
          </cell>
          <cell r="B19">
            <v>6.097811963779301E-2</v>
          </cell>
        </row>
        <row r="20">
          <cell r="A20">
            <v>36951</v>
          </cell>
          <cell r="B20">
            <v>6.1243614004555004E-2</v>
          </cell>
        </row>
        <row r="21">
          <cell r="A21">
            <v>36982</v>
          </cell>
          <cell r="B21">
            <v>6.1505196069326022E-2</v>
          </cell>
        </row>
        <row r="22">
          <cell r="A22">
            <v>37012</v>
          </cell>
          <cell r="B22">
            <v>6.1703608129107003E-2</v>
          </cell>
        </row>
        <row r="23">
          <cell r="A23">
            <v>37043</v>
          </cell>
          <cell r="B23">
            <v>6.1908633937944019E-2</v>
          </cell>
        </row>
        <row r="24">
          <cell r="A24">
            <v>37073</v>
          </cell>
          <cell r="B24">
            <v>6.2103845562415001E-2</v>
          </cell>
        </row>
        <row r="25">
          <cell r="A25">
            <v>37104</v>
          </cell>
          <cell r="B25">
            <v>6.2299495031391004E-2</v>
          </cell>
        </row>
        <row r="26">
          <cell r="A26">
            <v>37135</v>
          </cell>
          <cell r="B26">
            <v>6.2495144513070006E-2</v>
          </cell>
        </row>
        <row r="27">
          <cell r="A27">
            <v>37165</v>
          </cell>
          <cell r="B27">
            <v>6.2674288850832996E-2</v>
          </cell>
        </row>
        <row r="28">
          <cell r="A28">
            <v>37196</v>
          </cell>
          <cell r="B28">
            <v>6.2842604972169008E-2</v>
          </cell>
        </row>
        <row r="29">
          <cell r="A29">
            <v>37226</v>
          </cell>
          <cell r="B29">
            <v>6.3005491550154016E-2</v>
          </cell>
        </row>
        <row r="30">
          <cell r="A30">
            <v>37257</v>
          </cell>
          <cell r="B30">
            <v>6.3174617259818017E-2</v>
          </cell>
        </row>
        <row r="31">
          <cell r="A31">
            <v>37288</v>
          </cell>
          <cell r="B31">
            <v>6.3344863921878006E-2</v>
          </cell>
        </row>
        <row r="32">
          <cell r="A32">
            <v>37316</v>
          </cell>
          <cell r="B32">
            <v>6.3498635108776999E-2</v>
          </cell>
        </row>
        <row r="33">
          <cell r="A33">
            <v>37347</v>
          </cell>
          <cell r="B33">
            <v>6.365349376172201E-2</v>
          </cell>
        </row>
        <row r="34">
          <cell r="A34">
            <v>37377</v>
          </cell>
          <cell r="B34">
            <v>6.3780329422861007E-2</v>
          </cell>
        </row>
        <row r="35">
          <cell r="A35">
            <v>37408</v>
          </cell>
          <cell r="B35">
            <v>6.3911392944976012E-2</v>
          </cell>
        </row>
        <row r="36">
          <cell r="A36">
            <v>37438</v>
          </cell>
          <cell r="B36">
            <v>6.4035559725831012E-2</v>
          </cell>
        </row>
        <row r="37">
          <cell r="A37">
            <v>37469</v>
          </cell>
          <cell r="B37">
            <v>6.4159459722380005E-2</v>
          </cell>
        </row>
        <row r="38">
          <cell r="A38">
            <v>37500</v>
          </cell>
          <cell r="B38">
            <v>6.428335972401901E-2</v>
          </cell>
        </row>
        <row r="39">
          <cell r="A39">
            <v>37530</v>
          </cell>
          <cell r="B39">
            <v>6.4399490724547009E-2</v>
          </cell>
        </row>
        <row r="40">
          <cell r="A40">
            <v>37561</v>
          </cell>
          <cell r="B40">
            <v>6.4514066248846008E-2</v>
          </cell>
        </row>
        <row r="41">
          <cell r="A41">
            <v>37591</v>
          </cell>
          <cell r="B41">
            <v>6.4624945792635002E-2</v>
          </cell>
        </row>
        <row r="42">
          <cell r="A42">
            <v>37622</v>
          </cell>
          <cell r="B42">
            <v>6.4743560384420015E-2</v>
          </cell>
        </row>
        <row r="43">
          <cell r="A43">
            <v>37653</v>
          </cell>
          <cell r="B43">
            <v>6.4867079552618015E-2</v>
          </cell>
        </row>
        <row r="44">
          <cell r="A44">
            <v>37681</v>
          </cell>
          <cell r="B44">
            <v>6.4978645257272011E-2</v>
          </cell>
        </row>
        <row r="45">
          <cell r="A45">
            <v>37712</v>
          </cell>
          <cell r="B45">
            <v>6.5093183269168006E-2</v>
          </cell>
        </row>
        <row r="46">
          <cell r="A46">
            <v>37742</v>
          </cell>
          <cell r="B46">
            <v>6.5191966554945011E-2</v>
          </cell>
        </row>
        <row r="47">
          <cell r="A47">
            <v>37773</v>
          </cell>
          <cell r="B47">
            <v>6.5294042620311021E-2</v>
          </cell>
        </row>
        <row r="48">
          <cell r="A48">
            <v>37803</v>
          </cell>
          <cell r="B48">
            <v>6.5392102257542023E-2</v>
          </cell>
        </row>
        <row r="49">
          <cell r="A49">
            <v>37834</v>
          </cell>
          <cell r="B49">
            <v>6.549238845970401E-2</v>
          </cell>
        </row>
        <row r="50">
          <cell r="A50">
            <v>37865</v>
          </cell>
          <cell r="B50">
            <v>6.5592674665199011E-2</v>
          </cell>
        </row>
        <row r="51">
          <cell r="A51">
            <v>37895</v>
          </cell>
          <cell r="B51">
            <v>6.5667514085243017E-2</v>
          </cell>
        </row>
        <row r="52">
          <cell r="A52">
            <v>37926</v>
          </cell>
          <cell r="B52">
            <v>6.5714833815316023E-2</v>
          </cell>
        </row>
        <row r="53">
          <cell r="A53">
            <v>37956</v>
          </cell>
          <cell r="B53">
            <v>6.5760627103189015E-2</v>
          </cell>
        </row>
        <row r="54">
          <cell r="A54">
            <v>37987</v>
          </cell>
          <cell r="B54">
            <v>6.5807946834721007E-2</v>
          </cell>
        </row>
        <row r="55">
          <cell r="A55">
            <v>38018</v>
          </cell>
          <cell r="B55">
            <v>6.5855266566999998E-2</v>
          </cell>
        </row>
        <row r="56">
          <cell r="A56">
            <v>38047</v>
          </cell>
          <cell r="B56">
            <v>6.5899533413988007E-2</v>
          </cell>
        </row>
        <row r="57">
          <cell r="A57">
            <v>38078</v>
          </cell>
          <cell r="B57">
            <v>6.5946853147699019E-2</v>
          </cell>
        </row>
        <row r="58">
          <cell r="A58">
            <v>38108</v>
          </cell>
          <cell r="B58">
            <v>6.5992646439092015E-2</v>
          </cell>
        </row>
        <row r="59">
          <cell r="A59">
            <v>38139</v>
          </cell>
          <cell r="B59">
            <v>6.6039966174261999E-2</v>
          </cell>
        </row>
        <row r="60">
          <cell r="A60">
            <v>38169</v>
          </cell>
          <cell r="B60">
            <v>6.6085759467069002E-2</v>
          </cell>
        </row>
        <row r="61">
          <cell r="A61">
            <v>38200</v>
          </cell>
          <cell r="B61">
            <v>6.6133079203697015E-2</v>
          </cell>
        </row>
        <row r="62">
          <cell r="A62">
            <v>38231</v>
          </cell>
          <cell r="B62">
            <v>6.6180398941069016E-2</v>
          </cell>
        </row>
        <row r="63">
          <cell r="A63">
            <v>38261</v>
          </cell>
          <cell r="B63">
            <v>6.6236815444750005E-2</v>
          </cell>
        </row>
        <row r="64">
          <cell r="A64">
            <v>38292</v>
          </cell>
          <cell r="B64">
            <v>6.6304717651119005E-2</v>
          </cell>
        </row>
        <row r="65">
          <cell r="A65">
            <v>38322</v>
          </cell>
          <cell r="B65">
            <v>6.6370429465188008E-2</v>
          </cell>
        </row>
        <row r="66">
          <cell r="A66">
            <v>38353</v>
          </cell>
          <cell r="B66">
            <v>6.6438331674563006E-2</v>
          </cell>
        </row>
        <row r="67">
          <cell r="A67">
            <v>38384</v>
          </cell>
          <cell r="B67">
            <v>6.6506233885464006E-2</v>
          </cell>
        </row>
        <row r="68">
          <cell r="A68">
            <v>38412</v>
          </cell>
          <cell r="B68">
            <v>6.6567564915976998E-2</v>
          </cell>
        </row>
        <row r="69">
          <cell r="A69">
            <v>38443</v>
          </cell>
          <cell r="B69">
            <v>6.6635467129785006E-2</v>
          </cell>
        </row>
        <row r="70">
          <cell r="A70">
            <v>38473</v>
          </cell>
          <cell r="B70">
            <v>6.6701178951054013E-2</v>
          </cell>
        </row>
        <row r="71">
          <cell r="A71">
            <v>38504</v>
          </cell>
          <cell r="B71">
            <v>6.6769081167866007E-2</v>
          </cell>
        </row>
        <row r="72">
          <cell r="A72">
            <v>38534</v>
          </cell>
          <cell r="B72">
            <v>6.6834792992041023E-2</v>
          </cell>
        </row>
        <row r="73">
          <cell r="A73">
            <v>38565</v>
          </cell>
          <cell r="B73">
            <v>6.6902695211859015E-2</v>
          </cell>
        </row>
        <row r="74">
          <cell r="A74">
            <v>38596</v>
          </cell>
          <cell r="B74">
            <v>6.6970597433203022E-2</v>
          </cell>
        </row>
        <row r="75">
          <cell r="A75">
            <v>38626</v>
          </cell>
          <cell r="B75">
            <v>6.7036309261764015E-2</v>
          </cell>
        </row>
        <row r="76">
          <cell r="A76">
            <v>38657</v>
          </cell>
          <cell r="B76">
            <v>6.7104211486112023E-2</v>
          </cell>
        </row>
        <row r="77">
          <cell r="A77">
            <v>38687</v>
          </cell>
          <cell r="B77">
            <v>6.7169923317579996E-2</v>
          </cell>
        </row>
        <row r="78">
          <cell r="A78">
            <v>38718</v>
          </cell>
          <cell r="B78">
            <v>6.7237825544933003E-2</v>
          </cell>
        </row>
        <row r="79">
          <cell r="A79">
            <v>38749</v>
          </cell>
          <cell r="B79">
            <v>6.7305727773812024E-2</v>
          </cell>
        </row>
        <row r="80">
          <cell r="A80">
            <v>38777</v>
          </cell>
          <cell r="B80">
            <v>6.7367058820562986E-2</v>
          </cell>
        </row>
        <row r="81">
          <cell r="A81">
            <v>38808</v>
          </cell>
          <cell r="B81">
            <v>6.7434961052347003E-2</v>
          </cell>
        </row>
        <row r="82">
          <cell r="A82">
            <v>38838</v>
          </cell>
          <cell r="B82">
            <v>6.7500672891012012E-2</v>
          </cell>
        </row>
        <row r="83">
          <cell r="A83">
            <v>38869</v>
          </cell>
          <cell r="B83">
            <v>6.7568575125799016E-2</v>
          </cell>
        </row>
        <row r="84">
          <cell r="A84">
            <v>38899</v>
          </cell>
          <cell r="B84">
            <v>6.7634286967370005E-2</v>
          </cell>
        </row>
        <row r="85">
          <cell r="A85">
            <v>38930</v>
          </cell>
          <cell r="B85">
            <v>6.7702189205162008E-2</v>
          </cell>
        </row>
        <row r="86">
          <cell r="A86">
            <v>38961</v>
          </cell>
          <cell r="B86">
            <v>6.7770091444479999E-2</v>
          </cell>
        </row>
        <row r="87">
          <cell r="A87">
            <v>38991</v>
          </cell>
          <cell r="B87">
            <v>6.7823675650854995E-2</v>
          </cell>
        </row>
        <row r="88">
          <cell r="A88">
            <v>39022</v>
          </cell>
          <cell r="B88">
            <v>6.7868080590829008E-2</v>
          </cell>
        </row>
        <row r="89">
          <cell r="A89">
            <v>39052</v>
          </cell>
          <cell r="B89">
            <v>6.7911053114006012E-2</v>
          </cell>
        </row>
        <row r="90">
          <cell r="A90">
            <v>39083</v>
          </cell>
          <cell r="B90">
            <v>6.7955458055264026E-2</v>
          </cell>
        </row>
        <row r="91">
          <cell r="A91">
            <v>39114</v>
          </cell>
          <cell r="B91">
            <v>6.7999862997176017E-2</v>
          </cell>
        </row>
        <row r="92">
          <cell r="A92">
            <v>39142</v>
          </cell>
          <cell r="B92">
            <v>6.803997068720502E-2</v>
          </cell>
        </row>
        <row r="93">
          <cell r="A93">
            <v>39173</v>
          </cell>
          <cell r="B93">
            <v>6.8084375630358032E-2</v>
          </cell>
        </row>
        <row r="94">
          <cell r="A94">
            <v>39203</v>
          </cell>
          <cell r="B94">
            <v>6.8127348156612005E-2</v>
          </cell>
        </row>
        <row r="95">
          <cell r="A95">
            <v>39234</v>
          </cell>
          <cell r="B95">
            <v>6.8171753101048005E-2</v>
          </cell>
        </row>
        <row r="96">
          <cell r="A96">
            <v>39264</v>
          </cell>
          <cell r="B96">
            <v>6.8214725628544012E-2</v>
          </cell>
        </row>
        <row r="97">
          <cell r="A97">
            <v>39295</v>
          </cell>
          <cell r="B97">
            <v>6.8259130574266011E-2</v>
          </cell>
        </row>
        <row r="98">
          <cell r="A98">
            <v>39326</v>
          </cell>
          <cell r="B98">
            <v>6.8303535520640016E-2</v>
          </cell>
        </row>
        <row r="99">
          <cell r="A99">
            <v>39356</v>
          </cell>
          <cell r="B99">
            <v>6.834650805001001E-2</v>
          </cell>
        </row>
        <row r="100">
          <cell r="A100">
            <v>39387</v>
          </cell>
          <cell r="B100">
            <v>6.8390912997668002E-2</v>
          </cell>
        </row>
        <row r="101">
          <cell r="A101">
            <v>39417</v>
          </cell>
          <cell r="B101">
            <v>6.8433885528281002E-2</v>
          </cell>
        </row>
        <row r="102">
          <cell r="A102">
            <v>39448</v>
          </cell>
          <cell r="B102">
            <v>6.8478290477222009E-2</v>
          </cell>
        </row>
        <row r="103">
          <cell r="A103">
            <v>39479</v>
          </cell>
          <cell r="B103">
            <v>6.8522695426817007E-2</v>
          </cell>
        </row>
        <row r="104">
          <cell r="A104">
            <v>39508</v>
          </cell>
          <cell r="B104">
            <v>6.8564235541544005E-2</v>
          </cell>
        </row>
        <row r="105">
          <cell r="A105">
            <v>39539</v>
          </cell>
          <cell r="B105">
            <v>6.8608640492401035E-2</v>
          </cell>
        </row>
        <row r="106">
          <cell r="A106">
            <v>39569</v>
          </cell>
          <cell r="B106">
            <v>6.8651613026110003E-2</v>
          </cell>
        </row>
        <row r="107">
          <cell r="A107">
            <v>39600</v>
          </cell>
          <cell r="B107">
            <v>6.8696017978251006E-2</v>
          </cell>
        </row>
        <row r="108">
          <cell r="A108">
            <v>39630</v>
          </cell>
          <cell r="B108">
            <v>6.8738990513202008E-2</v>
          </cell>
        </row>
        <row r="109">
          <cell r="A109">
            <v>39661</v>
          </cell>
          <cell r="B109">
            <v>6.8783395466626013E-2</v>
          </cell>
        </row>
        <row r="110">
          <cell r="A110">
            <v>39692</v>
          </cell>
          <cell r="B110">
            <v>6.8827800420704008E-2</v>
          </cell>
        </row>
        <row r="111">
          <cell r="A111">
            <v>39722</v>
          </cell>
          <cell r="B111">
            <v>6.8870772957529025E-2</v>
          </cell>
        </row>
        <row r="112">
          <cell r="A112">
            <v>39753</v>
          </cell>
          <cell r="B112">
            <v>6.8915177912889022E-2</v>
          </cell>
        </row>
        <row r="113">
          <cell r="A113">
            <v>39783</v>
          </cell>
          <cell r="B113">
            <v>6.8958150450956032E-2</v>
          </cell>
        </row>
        <row r="114">
          <cell r="A114">
            <v>39814</v>
          </cell>
          <cell r="B114">
            <v>6.9002555407601016E-2</v>
          </cell>
        </row>
        <row r="115">
          <cell r="A115">
            <v>39845</v>
          </cell>
          <cell r="B115">
            <v>6.9046960364897006E-2</v>
          </cell>
        </row>
        <row r="116">
          <cell r="A116">
            <v>39873</v>
          </cell>
          <cell r="B116">
            <v>6.9087068068822005E-2</v>
          </cell>
        </row>
        <row r="117">
          <cell r="A117">
            <v>39904</v>
          </cell>
          <cell r="B117">
            <v>6.9131473027360002E-2</v>
          </cell>
        </row>
        <row r="118">
          <cell r="A118">
            <v>39934</v>
          </cell>
          <cell r="B118">
            <v>6.9174445568501997E-2</v>
          </cell>
        </row>
        <row r="119">
          <cell r="A119">
            <v>39965</v>
          </cell>
          <cell r="B119">
            <v>6.9218850528323009E-2</v>
          </cell>
        </row>
        <row r="120">
          <cell r="A120">
            <v>39995</v>
          </cell>
          <cell r="B120">
            <v>6.9261823070707995E-2</v>
          </cell>
        </row>
        <row r="121">
          <cell r="A121">
            <v>40026</v>
          </cell>
          <cell r="B121">
            <v>6.9306228031813008E-2</v>
          </cell>
        </row>
        <row r="122">
          <cell r="A122">
            <v>40057</v>
          </cell>
          <cell r="B122">
            <v>6.9350632993569999E-2</v>
          </cell>
        </row>
        <row r="123">
          <cell r="A123">
            <v>40087</v>
          </cell>
          <cell r="B123">
            <v>6.9382771845087995E-2</v>
          </cell>
        </row>
        <row r="124">
          <cell r="A124">
            <v>40118</v>
          </cell>
          <cell r="B124">
            <v>6.9406186528090996E-2</v>
          </cell>
        </row>
        <row r="125">
          <cell r="A125">
            <v>40148</v>
          </cell>
          <cell r="B125">
            <v>6.9428845898911989E-2</v>
          </cell>
        </row>
        <row r="126">
          <cell r="A126">
            <v>40179</v>
          </cell>
          <cell r="B126">
            <v>6.945226058227201E-2</v>
          </cell>
        </row>
        <row r="127">
          <cell r="A127">
            <v>40210</v>
          </cell>
          <cell r="B127">
            <v>6.9475675265814024E-2</v>
          </cell>
        </row>
        <row r="128">
          <cell r="A128">
            <v>40238</v>
          </cell>
          <cell r="B128">
            <v>6.9496824012394015E-2</v>
          </cell>
        </row>
        <row r="129">
          <cell r="A129">
            <v>40269</v>
          </cell>
          <cell r="B129">
            <v>6.9520238696280018E-2</v>
          </cell>
        </row>
        <row r="130">
          <cell r="A130">
            <v>40299</v>
          </cell>
          <cell r="B130">
            <v>6.9542898067956008E-2</v>
          </cell>
        </row>
        <row r="131">
          <cell r="A131">
            <v>40330</v>
          </cell>
          <cell r="B131">
            <v>6.9566312752199017E-2</v>
          </cell>
        </row>
        <row r="132">
          <cell r="A132">
            <v>40360</v>
          </cell>
          <cell r="B132">
            <v>6.9588972124220008E-2</v>
          </cell>
        </row>
        <row r="133">
          <cell r="A133">
            <v>40391</v>
          </cell>
          <cell r="B133">
            <v>6.9612386808820009E-2</v>
          </cell>
        </row>
        <row r="134">
          <cell r="A134">
            <v>40422</v>
          </cell>
          <cell r="B134">
            <v>6.9635801493602004E-2</v>
          </cell>
        </row>
        <row r="135">
          <cell r="A135">
            <v>40452</v>
          </cell>
          <cell r="B135">
            <v>6.965846086614301E-2</v>
          </cell>
        </row>
        <row r="136">
          <cell r="A136">
            <v>40483</v>
          </cell>
          <cell r="B136">
            <v>6.9681875551281025E-2</v>
          </cell>
        </row>
        <row r="137">
          <cell r="A137">
            <v>40513</v>
          </cell>
          <cell r="B137">
            <v>6.9704534924167991E-2</v>
          </cell>
        </row>
        <row r="138">
          <cell r="A138">
            <v>40544</v>
          </cell>
          <cell r="B138">
            <v>6.9727949609663012E-2</v>
          </cell>
        </row>
        <row r="139">
          <cell r="A139">
            <v>40575</v>
          </cell>
          <cell r="B139">
            <v>6.9751364295339E-2</v>
          </cell>
        </row>
        <row r="140">
          <cell r="A140">
            <v>40603</v>
          </cell>
          <cell r="B140">
            <v>6.9772513043847989E-2</v>
          </cell>
        </row>
        <row r="141">
          <cell r="A141">
            <v>40634</v>
          </cell>
          <cell r="B141">
            <v>6.979592772986902E-2</v>
          </cell>
        </row>
        <row r="142">
          <cell r="A142">
            <v>40664</v>
          </cell>
          <cell r="B142">
            <v>6.9818587103609997E-2</v>
          </cell>
        </row>
        <row r="143">
          <cell r="A143">
            <v>40695</v>
          </cell>
          <cell r="B143">
            <v>6.9842001789988992E-2</v>
          </cell>
        </row>
        <row r="144">
          <cell r="A144">
            <v>40725</v>
          </cell>
          <cell r="B144">
            <v>6.9864661164074998E-2</v>
          </cell>
        </row>
        <row r="145">
          <cell r="A145">
            <v>40756</v>
          </cell>
          <cell r="B145">
            <v>6.9888075850810014E-2</v>
          </cell>
        </row>
        <row r="146">
          <cell r="A146">
            <v>40787</v>
          </cell>
          <cell r="B146">
            <v>6.9911490537726023E-2</v>
          </cell>
        </row>
        <row r="147">
          <cell r="A147">
            <v>40817</v>
          </cell>
          <cell r="B147">
            <v>6.9934149912333002E-2</v>
          </cell>
        </row>
        <row r="148">
          <cell r="A148">
            <v>40848</v>
          </cell>
          <cell r="B148">
            <v>6.9957564599607031E-2</v>
          </cell>
        </row>
        <row r="149">
          <cell r="A149">
            <v>40878</v>
          </cell>
          <cell r="B149">
            <v>6.9980223974559011E-2</v>
          </cell>
        </row>
        <row r="150">
          <cell r="A150">
            <v>40909</v>
          </cell>
          <cell r="B150">
            <v>7.0003638662189019E-2</v>
          </cell>
        </row>
        <row r="151">
          <cell r="A151">
            <v>40940</v>
          </cell>
          <cell r="B151">
            <v>7.0027053350000007E-2</v>
          </cell>
        </row>
        <row r="152">
          <cell r="A152">
            <v>40969</v>
          </cell>
          <cell r="B152">
            <v>7.0048957412954027E-2</v>
          </cell>
        </row>
        <row r="153">
          <cell r="A153">
            <v>41000</v>
          </cell>
          <cell r="B153">
            <v>7.0072372101116026E-2</v>
          </cell>
        </row>
        <row r="154">
          <cell r="A154">
            <v>41030</v>
          </cell>
          <cell r="B154">
            <v>7.0095031476928998E-2</v>
          </cell>
        </row>
        <row r="155">
          <cell r="A155">
            <v>41061</v>
          </cell>
          <cell r="B155">
            <v>7.0118446165447004E-2</v>
          </cell>
        </row>
        <row r="156">
          <cell r="A156">
            <v>41091</v>
          </cell>
          <cell r="B156">
            <v>7.0141105541605006E-2</v>
          </cell>
        </row>
        <row r="157">
          <cell r="A157">
            <v>41122</v>
          </cell>
          <cell r="B157">
            <v>7.016452023047999E-2</v>
          </cell>
        </row>
        <row r="158">
          <cell r="A158">
            <v>41153</v>
          </cell>
          <cell r="B158">
            <v>7.018793491953601E-2</v>
          </cell>
        </row>
        <row r="159">
          <cell r="A159">
            <v>41183</v>
          </cell>
          <cell r="B159">
            <v>7.0210594296214998E-2</v>
          </cell>
        </row>
        <row r="160">
          <cell r="A160">
            <v>41214</v>
          </cell>
          <cell r="B160">
            <v>7.023400898562801E-2</v>
          </cell>
        </row>
        <row r="161">
          <cell r="A161">
            <v>41244</v>
          </cell>
          <cell r="B161">
            <v>7.0256668362652014E-2</v>
          </cell>
        </row>
        <row r="162">
          <cell r="A162">
            <v>41275</v>
          </cell>
          <cell r="B162">
            <v>7.0280083052422004E-2</v>
          </cell>
        </row>
        <row r="163">
          <cell r="A163">
            <v>41306</v>
          </cell>
          <cell r="B163">
            <v>7.0303497742373017E-2</v>
          </cell>
        </row>
        <row r="164">
          <cell r="A164">
            <v>41334</v>
          </cell>
          <cell r="B164">
            <v>7.0324646494742002E-2</v>
          </cell>
        </row>
        <row r="165">
          <cell r="A165">
            <v>41365</v>
          </cell>
          <cell r="B165">
            <v>7.0348061185038002E-2</v>
          </cell>
        </row>
        <row r="166">
          <cell r="A166">
            <v>41395</v>
          </cell>
          <cell r="B166">
            <v>7.0370720562916017E-2</v>
          </cell>
        </row>
        <row r="167">
          <cell r="A167">
            <v>41426</v>
          </cell>
          <cell r="B167">
            <v>7.0394135253569023E-2</v>
          </cell>
        </row>
        <row r="168">
          <cell r="A168">
            <v>41456</v>
          </cell>
          <cell r="B168">
            <v>7.0416794631792026E-2</v>
          </cell>
        </row>
        <row r="169">
          <cell r="A169">
            <v>41487</v>
          </cell>
          <cell r="B169">
            <v>7.0440209322800998E-2</v>
          </cell>
        </row>
        <row r="170">
          <cell r="A170">
            <v>41518</v>
          </cell>
          <cell r="B170">
            <v>7.0463624014000012E-2</v>
          </cell>
        </row>
        <row r="171">
          <cell r="A171">
            <v>41548</v>
          </cell>
          <cell r="B171">
            <v>7.0486283392735008E-2</v>
          </cell>
        </row>
        <row r="172">
          <cell r="A172">
            <v>41579</v>
          </cell>
          <cell r="B172">
            <v>7.0509698084283021E-2</v>
          </cell>
        </row>
        <row r="173">
          <cell r="A173">
            <v>41609</v>
          </cell>
          <cell r="B173">
            <v>7.0532357463372011E-2</v>
          </cell>
        </row>
        <row r="174">
          <cell r="A174">
            <v>41640</v>
          </cell>
          <cell r="B174">
            <v>7.0555772155276003E-2</v>
          </cell>
        </row>
        <row r="175">
          <cell r="A175">
            <v>41671</v>
          </cell>
          <cell r="B175">
            <v>7.0579186847361003E-2</v>
          </cell>
        </row>
        <row r="176">
          <cell r="A176">
            <v>41699</v>
          </cell>
          <cell r="B176">
            <v>7.0600335601658015E-2</v>
          </cell>
        </row>
        <row r="177">
          <cell r="A177">
            <v>41730</v>
          </cell>
          <cell r="B177">
            <v>7.0623750294087989E-2</v>
          </cell>
        </row>
        <row r="178">
          <cell r="A178">
            <v>41760</v>
          </cell>
          <cell r="B178">
            <v>7.0646409674031005E-2</v>
          </cell>
        </row>
        <row r="179">
          <cell r="A179">
            <v>41791</v>
          </cell>
          <cell r="B179">
            <v>7.0669824366817E-2</v>
          </cell>
        </row>
        <row r="180">
          <cell r="A180">
            <v>41821</v>
          </cell>
          <cell r="B180">
            <v>7.0692483747106016E-2</v>
          </cell>
        </row>
        <row r="181">
          <cell r="A181">
            <v>41852</v>
          </cell>
          <cell r="B181">
            <v>7.0715898440249017E-2</v>
          </cell>
        </row>
        <row r="182">
          <cell r="A182">
            <v>41883</v>
          </cell>
          <cell r="B182">
            <v>7.0739313133572998E-2</v>
          </cell>
        </row>
        <row r="183">
          <cell r="A183">
            <v>41913</v>
          </cell>
          <cell r="B183">
            <v>7.0761972514382016E-2</v>
          </cell>
        </row>
        <row r="184">
          <cell r="A184">
            <v>41944</v>
          </cell>
          <cell r="B184">
            <v>7.0785387208063016E-2</v>
          </cell>
        </row>
        <row r="185">
          <cell r="A185">
            <v>41974</v>
          </cell>
          <cell r="B185">
            <v>7.0808046589217022E-2</v>
          </cell>
        </row>
        <row r="186">
          <cell r="A186">
            <v>42005</v>
          </cell>
          <cell r="B186">
            <v>7.0831461283254016E-2</v>
          </cell>
        </row>
        <row r="187">
          <cell r="A187">
            <v>42036</v>
          </cell>
          <cell r="B187">
            <v>7.0854875977473003E-2</v>
          </cell>
        </row>
        <row r="188">
          <cell r="A188">
            <v>42064</v>
          </cell>
          <cell r="B188">
            <v>7.0876024733697016E-2</v>
          </cell>
        </row>
        <row r="189">
          <cell r="A189">
            <v>42095</v>
          </cell>
          <cell r="B189">
            <v>7.0899439428261005E-2</v>
          </cell>
        </row>
        <row r="190">
          <cell r="A190">
            <v>42125</v>
          </cell>
          <cell r="B190">
            <v>7.0922098810269021E-2</v>
          </cell>
        </row>
        <row r="191">
          <cell r="A191">
            <v>42156</v>
          </cell>
          <cell r="B191">
            <v>7.0945513505189031E-2</v>
          </cell>
        </row>
        <row r="192">
          <cell r="A192">
            <v>42186</v>
          </cell>
          <cell r="B192">
            <v>7.0968172887542022E-2</v>
          </cell>
        </row>
        <row r="193">
          <cell r="A193">
            <v>42217</v>
          </cell>
          <cell r="B193">
            <v>7.099158758281901E-2</v>
          </cell>
        </row>
        <row r="194">
          <cell r="A194">
            <v>42248</v>
          </cell>
          <cell r="B194">
            <v>7.1015002278277006E-2</v>
          </cell>
        </row>
        <row r="195">
          <cell r="A195">
            <v>42278</v>
          </cell>
          <cell r="B195">
            <v>7.1037661661149998E-2</v>
          </cell>
        </row>
        <row r="196">
          <cell r="A196">
            <v>42309</v>
          </cell>
          <cell r="B196">
            <v>7.1061076356964015E-2</v>
          </cell>
        </row>
        <row r="197">
          <cell r="A197">
            <v>42339</v>
          </cell>
          <cell r="B197">
            <v>7.1083735740184006E-2</v>
          </cell>
        </row>
        <row r="198">
          <cell r="A198">
            <v>42370</v>
          </cell>
          <cell r="B198">
            <v>7.1107150436355002E-2</v>
          </cell>
        </row>
        <row r="199">
          <cell r="A199">
            <v>42401</v>
          </cell>
          <cell r="B199">
            <v>7.1130565132707005E-2</v>
          </cell>
        </row>
        <row r="200">
          <cell r="A200">
            <v>42430</v>
          </cell>
          <cell r="B200">
            <v>7.1152469203650995E-2</v>
          </cell>
        </row>
        <row r="201">
          <cell r="A201">
            <v>42461</v>
          </cell>
          <cell r="B201">
            <v>7.1175883900354009E-2</v>
          </cell>
        </row>
        <row r="202">
          <cell r="A202">
            <v>42491</v>
          </cell>
          <cell r="B202">
            <v>7.1198543284433008E-2</v>
          </cell>
        </row>
        <row r="203">
          <cell r="A203">
            <v>42522</v>
          </cell>
          <cell r="B203">
            <v>7.1221957981492015E-2</v>
          </cell>
        </row>
        <row r="204">
          <cell r="A204">
            <v>42552</v>
          </cell>
          <cell r="B204">
            <v>7.1244617365916002E-2</v>
          </cell>
        </row>
        <row r="205">
          <cell r="A205">
            <v>42583</v>
          </cell>
          <cell r="B205">
            <v>7.1268032063331002E-2</v>
          </cell>
        </row>
        <row r="206">
          <cell r="A206">
            <v>42614</v>
          </cell>
          <cell r="B206">
            <v>7.1291446760927996E-2</v>
          </cell>
        </row>
        <row r="207">
          <cell r="A207">
            <v>42644</v>
          </cell>
          <cell r="B207">
            <v>7.1314106145872011E-2</v>
          </cell>
        </row>
        <row r="208">
          <cell r="A208">
            <v>42675</v>
          </cell>
          <cell r="B208">
            <v>7.1337520843826024E-2</v>
          </cell>
        </row>
        <row r="209">
          <cell r="A209">
            <v>42705</v>
          </cell>
          <cell r="B209">
            <v>7.1360180229114015E-2</v>
          </cell>
        </row>
        <row r="210">
          <cell r="A210">
            <v>42736</v>
          </cell>
          <cell r="B210">
            <v>7.1383594927424007E-2</v>
          </cell>
        </row>
        <row r="211">
          <cell r="A211">
            <v>42767</v>
          </cell>
          <cell r="B211">
            <v>7.1407009625915022E-2</v>
          </cell>
        </row>
        <row r="212">
          <cell r="A212">
            <v>42795</v>
          </cell>
          <cell r="B212">
            <v>7.1428158386000015E-2</v>
          </cell>
        </row>
        <row r="213">
          <cell r="A213">
            <v>42826</v>
          </cell>
          <cell r="B213">
            <v>7.1451573084834005E-2</v>
          </cell>
        </row>
        <row r="214">
          <cell r="A214">
            <v>42856</v>
          </cell>
          <cell r="B214">
            <v>7.1474232470977006E-2</v>
          </cell>
        </row>
        <row r="215">
          <cell r="A215">
            <v>42887</v>
          </cell>
          <cell r="B215">
            <v>7.1497647170169987E-2</v>
          </cell>
        </row>
        <row r="216">
          <cell r="A216">
            <v>42917</v>
          </cell>
          <cell r="B216">
            <v>7.1520306556657004E-2</v>
          </cell>
        </row>
        <row r="217">
          <cell r="A217">
            <v>42948</v>
          </cell>
          <cell r="B217">
            <v>7.1543721256206019E-2</v>
          </cell>
        </row>
        <row r="218">
          <cell r="A218">
            <v>42979</v>
          </cell>
          <cell r="B218">
            <v>7.1567135955936015E-2</v>
          </cell>
        </row>
        <row r="219">
          <cell r="A219">
            <v>43009</v>
          </cell>
          <cell r="B219">
            <v>7.1589795342944018E-2</v>
          </cell>
        </row>
        <row r="220">
          <cell r="A220">
            <v>43040</v>
          </cell>
          <cell r="B220">
            <v>7.1613210043030007E-2</v>
          </cell>
        </row>
        <row r="221">
          <cell r="A221">
            <v>43070</v>
          </cell>
          <cell r="B221">
            <v>7.1635869430383012E-2</v>
          </cell>
        </row>
        <row r="222">
          <cell r="A222">
            <v>43101</v>
          </cell>
          <cell r="B222">
            <v>7.1659284130826006E-2</v>
          </cell>
        </row>
        <row r="223">
          <cell r="A223">
            <v>43132</v>
          </cell>
          <cell r="B223">
            <v>7.1682698831450009E-2</v>
          </cell>
        </row>
        <row r="224">
          <cell r="A224">
            <v>43160</v>
          </cell>
          <cell r="B224">
            <v>7.1703847593460018E-2</v>
          </cell>
        </row>
        <row r="225">
          <cell r="A225">
            <v>43191</v>
          </cell>
          <cell r="B225">
            <v>7.1727262294427996E-2</v>
          </cell>
        </row>
        <row r="226">
          <cell r="A226">
            <v>43221</v>
          </cell>
          <cell r="B226">
            <v>7.1749921682635012E-2</v>
          </cell>
        </row>
        <row r="227">
          <cell r="A227">
            <v>43252</v>
          </cell>
          <cell r="B227">
            <v>7.1773336383960024E-2</v>
          </cell>
        </row>
        <row r="228">
          <cell r="A228">
            <v>43282</v>
          </cell>
          <cell r="B228">
            <v>7.1795995772512E-2</v>
          </cell>
        </row>
        <row r="229">
          <cell r="A229">
            <v>43313</v>
          </cell>
          <cell r="B229">
            <v>7.1819410474194004E-2</v>
          </cell>
        </row>
        <row r="230">
          <cell r="A230">
            <v>43344</v>
          </cell>
          <cell r="B230">
            <v>7.1842825176056016E-2</v>
          </cell>
        </row>
        <row r="231">
          <cell r="A231">
            <v>43374</v>
          </cell>
          <cell r="B231">
            <v>7.1865484565128007E-2</v>
          </cell>
        </row>
        <row r="232">
          <cell r="A232">
            <v>43405</v>
          </cell>
          <cell r="B232">
            <v>7.1888899267347012E-2</v>
          </cell>
        </row>
        <row r="233">
          <cell r="A233">
            <v>43435</v>
          </cell>
          <cell r="B233">
            <v>7.1911558656764005E-2</v>
          </cell>
        </row>
        <row r="234">
          <cell r="A234">
            <v>43466</v>
          </cell>
          <cell r="B234">
            <v>7.1934973359339016E-2</v>
          </cell>
        </row>
        <row r="235">
          <cell r="A235">
            <v>43497</v>
          </cell>
          <cell r="B235">
            <v>7.1958388062096021E-2</v>
          </cell>
        </row>
        <row r="236">
          <cell r="A236">
            <v>43525</v>
          </cell>
          <cell r="B236">
            <v>7.1979536826031004E-2</v>
          </cell>
        </row>
        <row r="237">
          <cell r="A237">
            <v>43556</v>
          </cell>
          <cell r="B237">
            <v>7.2002951529133011E-2</v>
          </cell>
        </row>
        <row r="238">
          <cell r="A238">
            <v>43586</v>
          </cell>
          <cell r="B238">
            <v>7.2025610919404029E-2</v>
          </cell>
        </row>
        <row r="239">
          <cell r="A239">
            <v>43617</v>
          </cell>
          <cell r="B239">
            <v>7.2049025622861015E-2</v>
          </cell>
        </row>
        <row r="240">
          <cell r="A240">
            <v>43647</v>
          </cell>
          <cell r="B240">
            <v>7.2071685013476022E-2</v>
          </cell>
        </row>
        <row r="241">
          <cell r="A241">
            <v>43678</v>
          </cell>
          <cell r="B241">
            <v>7.2095099717290015E-2</v>
          </cell>
        </row>
        <row r="242">
          <cell r="A242">
            <v>43709</v>
          </cell>
          <cell r="B242">
            <v>7.2118514421286029E-2</v>
          </cell>
        </row>
        <row r="243">
          <cell r="A243">
            <v>43739</v>
          </cell>
          <cell r="B243">
            <v>7.2129605506165026E-2</v>
          </cell>
        </row>
        <row r="244">
          <cell r="A244">
            <v>43770</v>
          </cell>
          <cell r="B244">
            <v>7.212911237745101E-2</v>
          </cell>
        </row>
        <row r="245">
          <cell r="A245">
            <v>43800</v>
          </cell>
          <cell r="B245">
            <v>7.2128635156117019E-2</v>
          </cell>
        </row>
        <row r="246">
          <cell r="A246">
            <v>43831</v>
          </cell>
          <cell r="B246">
            <v>7.2128142027404016E-2</v>
          </cell>
        </row>
        <row r="247">
          <cell r="A247">
            <v>43862</v>
          </cell>
          <cell r="B247">
            <v>7.2127648898691027E-2</v>
          </cell>
        </row>
        <row r="248">
          <cell r="A248">
            <v>43891</v>
          </cell>
          <cell r="B248">
            <v>7.2127187584734007E-2</v>
          </cell>
        </row>
        <row r="249">
          <cell r="A249">
            <v>43922</v>
          </cell>
          <cell r="B249">
            <v>7.2126694456021018E-2</v>
          </cell>
        </row>
        <row r="250">
          <cell r="A250">
            <v>43952</v>
          </cell>
          <cell r="B250">
            <v>7.2126217234687012E-2</v>
          </cell>
        </row>
        <row r="251">
          <cell r="A251">
            <v>43983</v>
          </cell>
          <cell r="B251">
            <v>7.212572410597401E-2</v>
          </cell>
        </row>
        <row r="252">
          <cell r="A252">
            <v>44013</v>
          </cell>
          <cell r="B252">
            <v>7.2125246884640018E-2</v>
          </cell>
        </row>
        <row r="253">
          <cell r="A253">
            <v>44044</v>
          </cell>
          <cell r="B253">
            <v>7.2124753755927001E-2</v>
          </cell>
        </row>
        <row r="254">
          <cell r="A254">
            <v>44075</v>
          </cell>
          <cell r="B254">
            <v>7.2124260627215012E-2</v>
          </cell>
        </row>
        <row r="255">
          <cell r="A255">
            <v>44105</v>
          </cell>
          <cell r="B255">
            <v>7.2123783405881006E-2</v>
          </cell>
        </row>
        <row r="256">
          <cell r="A256">
            <v>44136</v>
          </cell>
          <cell r="B256">
            <v>7.2123290277169017E-2</v>
          </cell>
        </row>
        <row r="257">
          <cell r="A257">
            <v>44166</v>
          </cell>
          <cell r="B257">
            <v>7.2122813055835011E-2</v>
          </cell>
        </row>
        <row r="258">
          <cell r="A258">
            <v>44197</v>
          </cell>
          <cell r="B258">
            <v>7.2122319927123008E-2</v>
          </cell>
        </row>
        <row r="259">
          <cell r="A259">
            <v>44228</v>
          </cell>
          <cell r="B259">
            <v>7.2121826798411018E-2</v>
          </cell>
        </row>
        <row r="260">
          <cell r="A260">
            <v>44256</v>
          </cell>
          <cell r="B260">
            <v>7.2121381391832995E-2</v>
          </cell>
        </row>
        <row r="261">
          <cell r="A261">
            <v>44287</v>
          </cell>
          <cell r="B261">
            <v>7.2120888263121019E-2</v>
          </cell>
        </row>
        <row r="262">
          <cell r="A262">
            <v>44317</v>
          </cell>
          <cell r="B262">
            <v>7.2120411041787999E-2</v>
          </cell>
        </row>
        <row r="263">
          <cell r="A263">
            <v>44348</v>
          </cell>
          <cell r="B263">
            <v>7.2119917913076023E-2</v>
          </cell>
        </row>
        <row r="264">
          <cell r="A264">
            <v>44378</v>
          </cell>
          <cell r="B264">
            <v>7.2119440691742989E-2</v>
          </cell>
        </row>
        <row r="265">
          <cell r="A265">
            <v>44409</v>
          </cell>
          <cell r="B265">
            <v>7.2118947563031013E-2</v>
          </cell>
        </row>
        <row r="266">
          <cell r="A266">
            <v>44440</v>
          </cell>
          <cell r="B266">
            <v>7.2118454434320023E-2</v>
          </cell>
        </row>
        <row r="267">
          <cell r="A267">
            <v>44470</v>
          </cell>
          <cell r="B267">
            <v>7.2117977212987017E-2</v>
          </cell>
        </row>
        <row r="268">
          <cell r="A268">
            <v>44501</v>
          </cell>
          <cell r="B268">
            <v>7.2117484084276012E-2</v>
          </cell>
        </row>
        <row r="269">
          <cell r="A269">
            <v>44531</v>
          </cell>
          <cell r="B269">
            <v>7.2117006862943006E-2</v>
          </cell>
        </row>
        <row r="270">
          <cell r="A270">
            <v>44562</v>
          </cell>
          <cell r="B270">
            <v>7.2116513734231003E-2</v>
          </cell>
        </row>
        <row r="271">
          <cell r="A271">
            <v>44593</v>
          </cell>
          <cell r="B271">
            <v>7.2116020605521025E-2</v>
          </cell>
        </row>
        <row r="272">
          <cell r="A272">
            <v>44621</v>
          </cell>
          <cell r="B272">
            <v>7.2115575198943002E-2</v>
          </cell>
        </row>
        <row r="273">
          <cell r="A273">
            <v>44652</v>
          </cell>
          <cell r="B273">
            <v>7.2115082070233011E-2</v>
          </cell>
        </row>
        <row r="274">
          <cell r="A274">
            <v>44682</v>
          </cell>
          <cell r="B274">
            <v>7.2114604848900005E-2</v>
          </cell>
        </row>
        <row r="275">
          <cell r="A275">
            <v>44713</v>
          </cell>
          <cell r="B275">
            <v>7.2114111720189028E-2</v>
          </cell>
        </row>
        <row r="276">
          <cell r="A276">
            <v>44743</v>
          </cell>
          <cell r="B276">
            <v>7.2113634498856022E-2</v>
          </cell>
        </row>
        <row r="277">
          <cell r="A277">
            <v>44774</v>
          </cell>
          <cell r="B277">
            <v>7.2113141370146017E-2</v>
          </cell>
        </row>
        <row r="278">
          <cell r="A278">
            <v>44805</v>
          </cell>
          <cell r="B278">
            <v>7.2112648241436011E-2</v>
          </cell>
        </row>
        <row r="279">
          <cell r="A279">
            <v>44835</v>
          </cell>
          <cell r="B279">
            <v>7.2112171020104004E-2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tt"/>
      <sheetName val="Mob. Pay"/>
      <sheetName val="gen info"/>
      <sheetName val="est bud"/>
      <sheetName val="dir mat"/>
      <sheetName val="maint"/>
      <sheetName val="Parts Pricing"/>
      <sheetName val="Services Pricing"/>
      <sheetName val="lab &amp; mgt"/>
      <sheetName val="dir sub"/>
      <sheetName val="dir cost"/>
      <sheetName val="sched"/>
      <sheetName val="OpTrack-O&amp;M"/>
      <sheetName val="Estimate Matrices"/>
      <sheetName val="Worksht-TA's"/>
      <sheetName val="Module2"/>
      <sheetName val="warranty"/>
      <sheetName val="services - cost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A11" t="str">
            <v>Description</v>
          </cell>
          <cell r="B11" t="str">
            <v>CUMULATV</v>
          </cell>
          <cell r="D11">
            <v>1</v>
          </cell>
          <cell r="E11">
            <v>2</v>
          </cell>
          <cell r="F11">
            <v>3</v>
          </cell>
          <cell r="G11">
            <v>4</v>
          </cell>
          <cell r="H11">
            <v>5</v>
          </cell>
          <cell r="I11">
            <v>6</v>
          </cell>
          <cell r="J11">
            <v>7</v>
          </cell>
          <cell r="K11">
            <v>8</v>
          </cell>
          <cell r="L11">
            <v>9</v>
          </cell>
          <cell r="M11">
            <v>10</v>
          </cell>
          <cell r="N11">
            <v>11</v>
          </cell>
          <cell r="O11">
            <v>12</v>
          </cell>
          <cell r="P11">
            <v>13</v>
          </cell>
          <cell r="Q11">
            <v>14</v>
          </cell>
          <cell r="R11">
            <v>15</v>
          </cell>
          <cell r="S11">
            <v>16</v>
          </cell>
          <cell r="T11">
            <v>17</v>
          </cell>
          <cell r="U11">
            <v>18</v>
          </cell>
          <cell r="V11">
            <v>19</v>
          </cell>
          <cell r="W11">
            <v>20</v>
          </cell>
          <cell r="X11">
            <v>21</v>
          </cell>
          <cell r="Y11">
            <v>22</v>
          </cell>
          <cell r="Z11">
            <v>23</v>
          </cell>
          <cell r="AA11">
            <v>24</v>
          </cell>
          <cell r="AB11">
            <v>25</v>
          </cell>
        </row>
        <row r="12">
          <cell r="C12" t="str">
            <v>MOBIL</v>
          </cell>
          <cell r="D12">
            <v>2000</v>
          </cell>
          <cell r="E12">
            <v>2001</v>
          </cell>
          <cell r="F12">
            <v>2002</v>
          </cell>
          <cell r="G12">
            <v>2003</v>
          </cell>
          <cell r="H12">
            <v>2004</v>
          </cell>
          <cell r="I12">
            <v>2005</v>
          </cell>
          <cell r="J12">
            <v>2006</v>
          </cell>
          <cell r="K12">
            <v>2007</v>
          </cell>
          <cell r="L12">
            <v>2008</v>
          </cell>
          <cell r="M12">
            <v>2009</v>
          </cell>
          <cell r="N12">
            <v>2010</v>
          </cell>
          <cell r="O12">
            <v>2011</v>
          </cell>
          <cell r="P12">
            <v>2012</v>
          </cell>
          <cell r="Q12">
            <v>2013</v>
          </cell>
          <cell r="R12">
            <v>2014</v>
          </cell>
          <cell r="S12">
            <v>2015</v>
          </cell>
          <cell r="T12">
            <v>2016</v>
          </cell>
          <cell r="U12">
            <v>2017</v>
          </cell>
          <cell r="V12">
            <v>2018</v>
          </cell>
          <cell r="W12">
            <v>2019</v>
          </cell>
          <cell r="X12">
            <v>2020</v>
          </cell>
          <cell r="Y12" t="str">
            <v xml:space="preserve"> </v>
          </cell>
          <cell r="Z12" t="str">
            <v xml:space="preserve"> </v>
          </cell>
        </row>
        <row r="13">
          <cell r="A13" t="str">
            <v>OPERATION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A14" t="str">
            <v xml:space="preserve">  Direct Management</v>
          </cell>
          <cell r="B14">
            <v>986002.31199999969</v>
          </cell>
          <cell r="C14">
            <v>0</v>
          </cell>
          <cell r="D14">
            <v>58000.135999999999</v>
          </cell>
          <cell r="E14">
            <v>58000.135999999999</v>
          </cell>
          <cell r="F14">
            <v>58000.135999999999</v>
          </cell>
          <cell r="G14">
            <v>58000.135999999999</v>
          </cell>
          <cell r="H14">
            <v>58000.135999999999</v>
          </cell>
          <cell r="I14">
            <v>58000.135999999999</v>
          </cell>
          <cell r="J14">
            <v>58000.135999999999</v>
          </cell>
          <cell r="K14">
            <v>58000.135999999999</v>
          </cell>
          <cell r="L14">
            <v>58000.135999999999</v>
          </cell>
          <cell r="M14">
            <v>58000.135999999999</v>
          </cell>
          <cell r="N14">
            <v>58000.135999999999</v>
          </cell>
          <cell r="O14">
            <v>58000.135999999999</v>
          </cell>
          <cell r="P14">
            <v>58000.135999999999</v>
          </cell>
          <cell r="Q14">
            <v>58000.135999999999</v>
          </cell>
          <cell r="R14">
            <v>58000.135999999999</v>
          </cell>
          <cell r="S14">
            <v>58000.135999999999</v>
          </cell>
          <cell r="T14">
            <v>58000.135999999999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 xml:space="preserve">  Direct Labor</v>
          </cell>
          <cell r="B15">
            <v>4556367.9605769236</v>
          </cell>
          <cell r="C15">
            <v>101232.31153846154</v>
          </cell>
          <cell r="D15">
            <v>262066.8028846154</v>
          </cell>
          <cell r="E15">
            <v>262066.8028846154</v>
          </cell>
          <cell r="F15">
            <v>262066.8028846154</v>
          </cell>
          <cell r="G15">
            <v>262066.8028846154</v>
          </cell>
          <cell r="H15">
            <v>262066.8028846154</v>
          </cell>
          <cell r="I15">
            <v>262066.8028846154</v>
          </cell>
          <cell r="J15">
            <v>262066.8028846154</v>
          </cell>
          <cell r="K15">
            <v>262066.8028846154</v>
          </cell>
          <cell r="L15">
            <v>262066.8028846154</v>
          </cell>
          <cell r="M15">
            <v>262066.8028846154</v>
          </cell>
          <cell r="N15">
            <v>262066.8028846154</v>
          </cell>
          <cell r="O15">
            <v>262066.8028846154</v>
          </cell>
          <cell r="P15">
            <v>262066.8028846154</v>
          </cell>
          <cell r="Q15">
            <v>262066.8028846154</v>
          </cell>
          <cell r="R15">
            <v>262066.8028846154</v>
          </cell>
          <cell r="S15">
            <v>262066.8028846154</v>
          </cell>
          <cell r="T15">
            <v>262066.8028846154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 xml:space="preserve">  Direct Materials</v>
          </cell>
          <cell r="B16">
            <v>1650335.6008088689</v>
          </cell>
          <cell r="C16">
            <v>84081.668130393286</v>
          </cell>
          <cell r="D16">
            <v>92132.584275204426</v>
          </cell>
          <cell r="E16">
            <v>92132.584275204426</v>
          </cell>
          <cell r="F16">
            <v>92132.584275204426</v>
          </cell>
          <cell r="G16">
            <v>92132.584275204426</v>
          </cell>
          <cell r="H16">
            <v>92132.584275204426</v>
          </cell>
          <cell r="I16">
            <v>92132.584275204426</v>
          </cell>
          <cell r="J16">
            <v>92132.584275204426</v>
          </cell>
          <cell r="K16">
            <v>92132.584275204426</v>
          </cell>
          <cell r="L16">
            <v>92132.584275204426</v>
          </cell>
          <cell r="M16">
            <v>92132.584275204426</v>
          </cell>
          <cell r="N16">
            <v>92132.584275204426</v>
          </cell>
          <cell r="O16">
            <v>92132.584275204426</v>
          </cell>
          <cell r="P16">
            <v>92132.584275204426</v>
          </cell>
          <cell r="Q16">
            <v>92132.584275204426</v>
          </cell>
          <cell r="R16">
            <v>92132.584275204426</v>
          </cell>
          <cell r="S16">
            <v>92132.584275204426</v>
          </cell>
          <cell r="T16">
            <v>92132.584275204426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 xml:space="preserve">  Direct Subcontractors</v>
          </cell>
          <cell r="B17">
            <v>1004554.625</v>
          </cell>
          <cell r="C17">
            <v>57357.125</v>
          </cell>
          <cell r="D17">
            <v>55717.5</v>
          </cell>
          <cell r="E17">
            <v>55717.5</v>
          </cell>
          <cell r="F17">
            <v>55717.5</v>
          </cell>
          <cell r="G17">
            <v>55717.5</v>
          </cell>
          <cell r="H17">
            <v>55717.5</v>
          </cell>
          <cell r="I17">
            <v>55717.5</v>
          </cell>
          <cell r="J17">
            <v>55717.5</v>
          </cell>
          <cell r="K17">
            <v>55717.5</v>
          </cell>
          <cell r="L17">
            <v>55717.5</v>
          </cell>
          <cell r="M17">
            <v>55717.5</v>
          </cell>
          <cell r="N17">
            <v>55717.5</v>
          </cell>
          <cell r="O17">
            <v>55717.5</v>
          </cell>
          <cell r="P17">
            <v>55717.5</v>
          </cell>
          <cell r="Q17">
            <v>55717.5</v>
          </cell>
          <cell r="R17">
            <v>55717.5</v>
          </cell>
          <cell r="S17">
            <v>55717.5</v>
          </cell>
          <cell r="T17">
            <v>55717.5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 xml:space="preserve"> Total Operation</v>
          </cell>
          <cell r="B18">
            <v>8197260.4983857898</v>
          </cell>
          <cell r="C18">
            <v>242671.10466885482</v>
          </cell>
          <cell r="D18">
            <v>467917.02315981989</v>
          </cell>
          <cell r="E18">
            <v>467917.02315981989</v>
          </cell>
          <cell r="F18">
            <v>467917.02315981989</v>
          </cell>
          <cell r="G18">
            <v>467917.02315981989</v>
          </cell>
          <cell r="H18">
            <v>467917.02315981989</v>
          </cell>
          <cell r="I18">
            <v>467917.02315981989</v>
          </cell>
          <cell r="J18">
            <v>467917.02315981989</v>
          </cell>
          <cell r="K18">
            <v>467917.02315981989</v>
          </cell>
          <cell r="L18">
            <v>467917.02315981989</v>
          </cell>
          <cell r="M18">
            <v>467917.02315981989</v>
          </cell>
          <cell r="N18">
            <v>467917.02315981989</v>
          </cell>
          <cell r="O18">
            <v>467917.02315981989</v>
          </cell>
          <cell r="P18">
            <v>467917.02315981989</v>
          </cell>
          <cell r="Q18">
            <v>467917.02315981989</v>
          </cell>
          <cell r="R18">
            <v>467917.02315981989</v>
          </cell>
          <cell r="S18">
            <v>467917.02315981989</v>
          </cell>
          <cell r="T18">
            <v>467917.02315981989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 xml:space="preserve"> Planned TURBINE Labor &amp; Repair Maintenance</v>
          </cell>
          <cell r="B19">
            <v>12281746.666382667</v>
          </cell>
          <cell r="C19">
            <v>0</v>
          </cell>
          <cell r="D19">
            <v>75000</v>
          </cell>
          <cell r="E19">
            <v>75000</v>
          </cell>
          <cell r="F19">
            <v>75000</v>
          </cell>
          <cell r="G19">
            <v>75000</v>
          </cell>
          <cell r="H19">
            <v>75000</v>
          </cell>
          <cell r="I19">
            <v>75000</v>
          </cell>
          <cell r="J19">
            <v>75000</v>
          </cell>
          <cell r="K19">
            <v>75000</v>
          </cell>
          <cell r="L19">
            <v>75000</v>
          </cell>
          <cell r="M19">
            <v>75000</v>
          </cell>
          <cell r="N19">
            <v>75000</v>
          </cell>
          <cell r="O19">
            <v>75000</v>
          </cell>
          <cell r="P19">
            <v>75000</v>
          </cell>
          <cell r="Q19">
            <v>75000</v>
          </cell>
          <cell r="R19">
            <v>75000</v>
          </cell>
          <cell r="S19">
            <v>75000</v>
          </cell>
          <cell r="T19">
            <v>11081746.666382667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 xml:space="preserve"> Unplanned TURBINE Labor &amp; Repair Maintenance</v>
          </cell>
          <cell r="B20">
            <v>1842261.9999573999</v>
          </cell>
          <cell r="C20">
            <v>0</v>
          </cell>
          <cell r="D20">
            <v>11250</v>
          </cell>
          <cell r="E20">
            <v>11250</v>
          </cell>
          <cell r="F20">
            <v>11250</v>
          </cell>
          <cell r="G20">
            <v>11250</v>
          </cell>
          <cell r="H20">
            <v>11250</v>
          </cell>
          <cell r="I20">
            <v>11250</v>
          </cell>
          <cell r="J20">
            <v>11250</v>
          </cell>
          <cell r="K20">
            <v>11250</v>
          </cell>
          <cell r="L20">
            <v>11250</v>
          </cell>
          <cell r="M20">
            <v>11250</v>
          </cell>
          <cell r="N20">
            <v>11250</v>
          </cell>
          <cell r="O20">
            <v>11250</v>
          </cell>
          <cell r="P20">
            <v>11250</v>
          </cell>
          <cell r="Q20">
            <v>11250</v>
          </cell>
          <cell r="R20">
            <v>11250</v>
          </cell>
          <cell r="S20">
            <v>11250</v>
          </cell>
          <cell r="T20">
            <v>1662261.9999573999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 xml:space="preserve"> Planned BOP Labor &amp; Repair Maintenance</v>
          </cell>
          <cell r="B21">
            <v>72317.208310642862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1000</v>
          </cell>
          <cell r="L21">
            <v>2000</v>
          </cell>
          <cell r="M21">
            <v>3000</v>
          </cell>
          <cell r="N21">
            <v>4000</v>
          </cell>
          <cell r="O21">
            <v>5000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57317.208310642854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 xml:space="preserve"> Unplanned BOP Labor &amp; Repair Maintenance</v>
          </cell>
          <cell r="B22">
            <v>14463.441662128571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400</v>
          </cell>
          <cell r="M22">
            <v>600</v>
          </cell>
          <cell r="N22">
            <v>800</v>
          </cell>
          <cell r="O22">
            <v>1000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11463.441662128571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 xml:space="preserve"> Planned TURBINE Replacement Parts</v>
          </cell>
          <cell r="B23">
            <v>835950</v>
          </cell>
          <cell r="C23">
            <v>0</v>
          </cell>
          <cell r="D23">
            <v>30350</v>
          </cell>
          <cell r="E23">
            <v>30350</v>
          </cell>
          <cell r="F23">
            <v>30350</v>
          </cell>
          <cell r="G23">
            <v>30350</v>
          </cell>
          <cell r="H23">
            <v>30350</v>
          </cell>
          <cell r="I23">
            <v>30350</v>
          </cell>
          <cell r="J23">
            <v>30350</v>
          </cell>
          <cell r="K23">
            <v>30350</v>
          </cell>
          <cell r="L23">
            <v>30350</v>
          </cell>
          <cell r="M23">
            <v>30350</v>
          </cell>
          <cell r="N23">
            <v>30350</v>
          </cell>
          <cell r="O23">
            <v>30350</v>
          </cell>
          <cell r="P23">
            <v>30350</v>
          </cell>
          <cell r="Q23">
            <v>30350</v>
          </cell>
          <cell r="R23">
            <v>30350</v>
          </cell>
          <cell r="S23">
            <v>30350</v>
          </cell>
          <cell r="T23">
            <v>350350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 xml:space="preserve"> Unplanned TURBINE Replacement Parts</v>
          </cell>
          <cell r="B24">
            <v>125392.5</v>
          </cell>
          <cell r="C24">
            <v>0</v>
          </cell>
          <cell r="D24">
            <v>4552.5</v>
          </cell>
          <cell r="E24">
            <v>4552.5</v>
          </cell>
          <cell r="F24">
            <v>4552.5</v>
          </cell>
          <cell r="G24">
            <v>4552.5</v>
          </cell>
          <cell r="H24">
            <v>4552.5</v>
          </cell>
          <cell r="I24">
            <v>4552.5</v>
          </cell>
          <cell r="J24">
            <v>4552.5</v>
          </cell>
          <cell r="K24">
            <v>4552.5</v>
          </cell>
          <cell r="L24">
            <v>4552.5</v>
          </cell>
          <cell r="M24">
            <v>4552.5</v>
          </cell>
          <cell r="N24">
            <v>4552.5</v>
          </cell>
          <cell r="O24">
            <v>4552.5</v>
          </cell>
          <cell r="P24">
            <v>4552.5</v>
          </cell>
          <cell r="Q24">
            <v>4552.5</v>
          </cell>
          <cell r="R24">
            <v>4552.5</v>
          </cell>
          <cell r="S24">
            <v>4552.5</v>
          </cell>
          <cell r="T24">
            <v>52552.5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 xml:space="preserve"> Planned BOP Replacement Parts</v>
          </cell>
          <cell r="B25">
            <v>317160.70696069265</v>
          </cell>
          <cell r="C25">
            <v>291418.82450972061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25741.882450972062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 xml:space="preserve"> Unplanned BOP Replacement Parts</v>
          </cell>
          <cell r="B26">
            <v>63432.141392138539</v>
          </cell>
          <cell r="C26">
            <v>58283.764901944123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5148.3764901944123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Operator Overhead</v>
          </cell>
          <cell r="B27">
            <v>436113.02491928946</v>
          </cell>
          <cell r="C27">
            <v>38383.555233442741</v>
          </cell>
          <cell r="D27">
            <v>23395.85115799099</v>
          </cell>
          <cell r="E27">
            <v>23395.85115799099</v>
          </cell>
          <cell r="F27">
            <v>23395.85115799099</v>
          </cell>
          <cell r="G27">
            <v>23395.85115799099</v>
          </cell>
          <cell r="H27">
            <v>23395.85115799099</v>
          </cell>
          <cell r="I27">
            <v>23395.85115799099</v>
          </cell>
          <cell r="J27">
            <v>23395.85115799099</v>
          </cell>
          <cell r="K27">
            <v>23395.85115799099</v>
          </cell>
          <cell r="L27">
            <v>23395.85115799099</v>
          </cell>
          <cell r="M27">
            <v>23395.85115799099</v>
          </cell>
          <cell r="N27">
            <v>23395.85115799099</v>
          </cell>
          <cell r="O27">
            <v>23395.85115799099</v>
          </cell>
          <cell r="P27">
            <v>23395.85115799099</v>
          </cell>
          <cell r="Q27">
            <v>23395.85115799099</v>
          </cell>
          <cell r="R27">
            <v>23395.85115799099</v>
          </cell>
          <cell r="S27">
            <v>23395.85115799099</v>
          </cell>
          <cell r="T27">
            <v>23395.85115799099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Contingency</v>
          </cell>
          <cell r="B28">
            <v>1409319.7799279545</v>
          </cell>
          <cell r="C28">
            <v>19052.732995114875</v>
          </cell>
          <cell r="D28">
            <v>43123.268715890546</v>
          </cell>
          <cell r="E28">
            <v>43123.268715890546</v>
          </cell>
          <cell r="F28">
            <v>43123.268715890546</v>
          </cell>
          <cell r="G28">
            <v>43123.268715890546</v>
          </cell>
          <cell r="H28">
            <v>43123.268715890546</v>
          </cell>
          <cell r="I28">
            <v>43123.268715890546</v>
          </cell>
          <cell r="J28">
            <v>43123.268715890546</v>
          </cell>
          <cell r="K28">
            <v>43183.268715890546</v>
          </cell>
          <cell r="L28">
            <v>43243.268715890546</v>
          </cell>
          <cell r="M28">
            <v>43303.268715890546</v>
          </cell>
          <cell r="N28">
            <v>43363.268715890539</v>
          </cell>
          <cell r="O28">
            <v>43423.268715890546</v>
          </cell>
          <cell r="P28">
            <v>43123.268715890546</v>
          </cell>
          <cell r="Q28">
            <v>43123.268715890546</v>
          </cell>
          <cell r="R28">
            <v>43123.268715890546</v>
          </cell>
          <cell r="S28">
            <v>43123.268715890546</v>
          </cell>
          <cell r="T28">
            <v>699394.74747859093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Operator Fee</v>
          </cell>
          <cell r="B29">
            <v>4325000</v>
          </cell>
          <cell r="C29">
            <v>75000</v>
          </cell>
          <cell r="D29">
            <v>250000</v>
          </cell>
          <cell r="E29">
            <v>250000</v>
          </cell>
          <cell r="F29">
            <v>250000</v>
          </cell>
          <cell r="G29">
            <v>250000</v>
          </cell>
          <cell r="H29">
            <v>250000</v>
          </cell>
          <cell r="I29">
            <v>250000</v>
          </cell>
          <cell r="J29">
            <v>250000</v>
          </cell>
          <cell r="K29">
            <v>250000</v>
          </cell>
          <cell r="L29">
            <v>250000</v>
          </cell>
          <cell r="M29">
            <v>250000</v>
          </cell>
          <cell r="N29">
            <v>250000</v>
          </cell>
          <cell r="O29">
            <v>250000</v>
          </cell>
          <cell r="P29">
            <v>250000</v>
          </cell>
          <cell r="Q29">
            <v>250000</v>
          </cell>
          <cell r="R29">
            <v>250000</v>
          </cell>
          <cell r="S29">
            <v>250000</v>
          </cell>
          <cell r="T29">
            <v>250000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Total O&amp;M</v>
          </cell>
          <cell r="B30">
            <v>29920417.967898712</v>
          </cell>
          <cell r="C30">
            <v>724809.98230907705</v>
          </cell>
          <cell r="D30">
            <v>905588.64303370134</v>
          </cell>
          <cell r="E30">
            <v>905588.64303370134</v>
          </cell>
          <cell r="F30">
            <v>905588.64303370134</v>
          </cell>
          <cell r="G30">
            <v>905588.64303370134</v>
          </cell>
          <cell r="H30">
            <v>905588.64303370134</v>
          </cell>
          <cell r="I30">
            <v>905588.64303370134</v>
          </cell>
          <cell r="J30">
            <v>905588.64303370134</v>
          </cell>
          <cell r="K30">
            <v>906848.64303370146</v>
          </cell>
          <cell r="L30">
            <v>908108.64303370134</v>
          </cell>
          <cell r="M30">
            <v>909368.64303370134</v>
          </cell>
          <cell r="N30">
            <v>910628.64303370134</v>
          </cell>
          <cell r="O30">
            <v>911888.64303370134</v>
          </cell>
          <cell r="P30">
            <v>905588.64303370134</v>
          </cell>
          <cell r="Q30">
            <v>905588.64303370134</v>
          </cell>
          <cell r="R30">
            <v>905588.64303370134</v>
          </cell>
          <cell r="S30">
            <v>905588.64303370134</v>
          </cell>
          <cell r="T30">
            <v>14687289.697050408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5">
          <cell r="A35" t="str">
            <v>Description</v>
          </cell>
          <cell r="B35" t="str">
            <v>CUMULATV</v>
          </cell>
          <cell r="D35">
            <v>1</v>
          </cell>
          <cell r="E35">
            <v>2</v>
          </cell>
          <cell r="F35">
            <v>3</v>
          </cell>
          <cell r="G35">
            <v>4</v>
          </cell>
          <cell r="H35">
            <v>5</v>
          </cell>
          <cell r="I35">
            <v>6</v>
          </cell>
          <cell r="J35">
            <v>7</v>
          </cell>
          <cell r="K35">
            <v>8</v>
          </cell>
          <cell r="L35">
            <v>9</v>
          </cell>
          <cell r="M35">
            <v>10</v>
          </cell>
          <cell r="N35">
            <v>11</v>
          </cell>
          <cell r="O35">
            <v>12</v>
          </cell>
          <cell r="P35">
            <v>13</v>
          </cell>
          <cell r="Q35">
            <v>14</v>
          </cell>
          <cell r="R35">
            <v>15</v>
          </cell>
          <cell r="S35">
            <v>16</v>
          </cell>
          <cell r="T35">
            <v>17</v>
          </cell>
          <cell r="U35">
            <v>18</v>
          </cell>
          <cell r="V35">
            <v>19</v>
          </cell>
          <cell r="W35">
            <v>20</v>
          </cell>
          <cell r="X35">
            <v>21</v>
          </cell>
          <cell r="Y35">
            <v>22</v>
          </cell>
          <cell r="Z35">
            <v>23</v>
          </cell>
          <cell r="AA35">
            <v>24</v>
          </cell>
          <cell r="AB35">
            <v>25</v>
          </cell>
        </row>
        <row r="36">
          <cell r="C36" t="str">
            <v>MOBIL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  <cell r="N36">
            <v>2010</v>
          </cell>
          <cell r="O36">
            <v>2011</v>
          </cell>
          <cell r="P36">
            <v>2012</v>
          </cell>
          <cell r="Q36">
            <v>2013</v>
          </cell>
          <cell r="R36">
            <v>2014</v>
          </cell>
          <cell r="S36">
            <v>2015</v>
          </cell>
          <cell r="T36">
            <v>2016</v>
          </cell>
          <cell r="U36">
            <v>2017</v>
          </cell>
          <cell r="V36">
            <v>2018</v>
          </cell>
          <cell r="W36">
            <v>2019</v>
          </cell>
          <cell r="X36">
            <v>2020</v>
          </cell>
          <cell r="Y36" t="str">
            <v xml:space="preserve"> </v>
          </cell>
          <cell r="Z36" t="str">
            <v xml:space="preserve"> </v>
          </cell>
        </row>
        <row r="37">
          <cell r="A37" t="str">
            <v>OPERATION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A38" t="str">
            <v xml:space="preserve">  Direct Management</v>
          </cell>
          <cell r="B38">
            <v>986002.31199999969</v>
          </cell>
          <cell r="C38">
            <v>0</v>
          </cell>
          <cell r="D38">
            <v>58000.135999999999</v>
          </cell>
          <cell r="E38">
            <v>58000.135999999999</v>
          </cell>
          <cell r="F38">
            <v>58000.135999999999</v>
          </cell>
          <cell r="G38">
            <v>58000.135999999999</v>
          </cell>
          <cell r="H38">
            <v>58000.135999999999</v>
          </cell>
          <cell r="I38">
            <v>58000.135999999999</v>
          </cell>
          <cell r="J38">
            <v>58000.135999999999</v>
          </cell>
          <cell r="K38">
            <v>58000.135999999999</v>
          </cell>
          <cell r="L38">
            <v>58000.135999999999</v>
          </cell>
          <cell r="M38">
            <v>58000.135999999999</v>
          </cell>
          <cell r="N38">
            <v>58000.135999999999</v>
          </cell>
          <cell r="O38">
            <v>58000.135999999999</v>
          </cell>
          <cell r="P38">
            <v>58000.135999999999</v>
          </cell>
          <cell r="Q38">
            <v>58000.135999999999</v>
          </cell>
          <cell r="R38">
            <v>58000.135999999999</v>
          </cell>
          <cell r="S38">
            <v>58000.135999999999</v>
          </cell>
          <cell r="T38">
            <v>58000.135999999999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 xml:space="preserve">  Direct Labor</v>
          </cell>
          <cell r="B39">
            <v>4556367.9605769236</v>
          </cell>
          <cell r="C39">
            <v>101232.31153846154</v>
          </cell>
          <cell r="D39">
            <v>262066.8028846154</v>
          </cell>
          <cell r="E39">
            <v>262066.8028846154</v>
          </cell>
          <cell r="F39">
            <v>262066.8028846154</v>
          </cell>
          <cell r="G39">
            <v>262066.8028846154</v>
          </cell>
          <cell r="H39">
            <v>262066.8028846154</v>
          </cell>
          <cell r="I39">
            <v>262066.8028846154</v>
          </cell>
          <cell r="J39">
            <v>262066.8028846154</v>
          </cell>
          <cell r="K39">
            <v>262066.8028846154</v>
          </cell>
          <cell r="L39">
            <v>262066.8028846154</v>
          </cell>
          <cell r="M39">
            <v>262066.8028846154</v>
          </cell>
          <cell r="N39">
            <v>262066.8028846154</v>
          </cell>
          <cell r="O39">
            <v>262066.8028846154</v>
          </cell>
          <cell r="P39">
            <v>262066.8028846154</v>
          </cell>
          <cell r="Q39">
            <v>262066.8028846154</v>
          </cell>
          <cell r="R39">
            <v>262066.8028846154</v>
          </cell>
          <cell r="S39">
            <v>262066.8028846154</v>
          </cell>
          <cell r="T39">
            <v>262066.8028846154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 xml:space="preserve">  Direct Materials</v>
          </cell>
          <cell r="B40">
            <v>1650335.6008088689</v>
          </cell>
          <cell r="C40">
            <v>84081.668130393286</v>
          </cell>
          <cell r="D40">
            <v>92132.584275204426</v>
          </cell>
          <cell r="E40">
            <v>92132.584275204426</v>
          </cell>
          <cell r="F40">
            <v>92132.584275204426</v>
          </cell>
          <cell r="G40">
            <v>92132.584275204426</v>
          </cell>
          <cell r="H40">
            <v>92132.584275204426</v>
          </cell>
          <cell r="I40">
            <v>92132.584275204426</v>
          </cell>
          <cell r="J40">
            <v>92132.584275204426</v>
          </cell>
          <cell r="K40">
            <v>92132.584275204426</v>
          </cell>
          <cell r="L40">
            <v>92132.584275204426</v>
          </cell>
          <cell r="M40">
            <v>92132.584275204426</v>
          </cell>
          <cell r="N40">
            <v>92132.584275204426</v>
          </cell>
          <cell r="O40">
            <v>92132.584275204426</v>
          </cell>
          <cell r="P40">
            <v>92132.584275204426</v>
          </cell>
          <cell r="Q40">
            <v>92132.584275204426</v>
          </cell>
          <cell r="R40">
            <v>92132.584275204426</v>
          </cell>
          <cell r="S40">
            <v>92132.584275204426</v>
          </cell>
          <cell r="T40">
            <v>92132.584275204426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 xml:space="preserve">  Direct Subcontractors</v>
          </cell>
          <cell r="B41">
            <v>1004554.625</v>
          </cell>
          <cell r="C41">
            <v>57357.125</v>
          </cell>
          <cell r="D41">
            <v>55717.5</v>
          </cell>
          <cell r="E41">
            <v>55717.5</v>
          </cell>
          <cell r="F41">
            <v>55717.5</v>
          </cell>
          <cell r="G41">
            <v>55717.5</v>
          </cell>
          <cell r="H41">
            <v>55717.5</v>
          </cell>
          <cell r="I41">
            <v>55717.5</v>
          </cell>
          <cell r="J41">
            <v>55717.5</v>
          </cell>
          <cell r="K41">
            <v>55717.5</v>
          </cell>
          <cell r="L41">
            <v>55717.5</v>
          </cell>
          <cell r="M41">
            <v>55717.5</v>
          </cell>
          <cell r="N41">
            <v>55717.5</v>
          </cell>
          <cell r="O41">
            <v>55717.5</v>
          </cell>
          <cell r="P41">
            <v>55717.5</v>
          </cell>
          <cell r="Q41">
            <v>55717.5</v>
          </cell>
          <cell r="R41">
            <v>55717.5</v>
          </cell>
          <cell r="S41">
            <v>55717.5</v>
          </cell>
          <cell r="T41">
            <v>55717.5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 xml:space="preserve"> Total Operation</v>
          </cell>
          <cell r="B42">
            <v>8197260.4983857898</v>
          </cell>
          <cell r="C42">
            <v>242671.10466885482</v>
          </cell>
          <cell r="D42">
            <v>467917.02315981989</v>
          </cell>
          <cell r="E42">
            <v>467917.02315981989</v>
          </cell>
          <cell r="F42">
            <v>467917.02315981989</v>
          </cell>
          <cell r="G42">
            <v>467917.02315981989</v>
          </cell>
          <cell r="H42">
            <v>467917.02315981989</v>
          </cell>
          <cell r="I42">
            <v>467917.02315981989</v>
          </cell>
          <cell r="J42">
            <v>467917.02315981989</v>
          </cell>
          <cell r="K42">
            <v>467917.02315981989</v>
          </cell>
          <cell r="L42">
            <v>467917.02315981989</v>
          </cell>
          <cell r="M42">
            <v>467917.02315981989</v>
          </cell>
          <cell r="N42">
            <v>467917.02315981989</v>
          </cell>
          <cell r="O42">
            <v>467917.02315981989</v>
          </cell>
          <cell r="P42">
            <v>467917.02315981989</v>
          </cell>
          <cell r="Q42">
            <v>467917.02315981989</v>
          </cell>
          <cell r="R42">
            <v>467917.02315981989</v>
          </cell>
          <cell r="S42">
            <v>467917.02315981989</v>
          </cell>
          <cell r="T42">
            <v>467917.02315981989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 xml:space="preserve"> Planned TURBINE Labor &amp; Repair Maintenance</v>
          </cell>
          <cell r="B43">
            <v>9455153.999844905</v>
          </cell>
          <cell r="C43">
            <v>0</v>
          </cell>
          <cell r="D43">
            <v>48750.000000000349</v>
          </cell>
          <cell r="E43">
            <v>48750.000000000349</v>
          </cell>
          <cell r="F43">
            <v>48750.000000000349</v>
          </cell>
          <cell r="G43">
            <v>48750.000000000349</v>
          </cell>
          <cell r="H43">
            <v>48750.000000000349</v>
          </cell>
          <cell r="I43">
            <v>48750.000000000349</v>
          </cell>
          <cell r="J43">
            <v>48750.000000000349</v>
          </cell>
          <cell r="K43">
            <v>48750.000000000349</v>
          </cell>
          <cell r="L43">
            <v>48750.000000000349</v>
          </cell>
          <cell r="M43">
            <v>48750.000000000349</v>
          </cell>
          <cell r="N43">
            <v>48750.000000000349</v>
          </cell>
          <cell r="O43">
            <v>48750.000000000349</v>
          </cell>
          <cell r="P43">
            <v>48750.000000000349</v>
          </cell>
          <cell r="Q43">
            <v>48750.000000000349</v>
          </cell>
          <cell r="R43">
            <v>48750.000000000349</v>
          </cell>
          <cell r="S43">
            <v>48750.000000000349</v>
          </cell>
          <cell r="T43">
            <v>8675153.9998448994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 xml:space="preserve"> Unplanned TURBINE Labor &amp; Repair Maintenance</v>
          </cell>
          <cell r="B44">
            <v>1421040.4903203158</v>
          </cell>
          <cell r="C44">
            <v>0</v>
          </cell>
          <cell r="D44">
            <v>7326.7684380658684</v>
          </cell>
          <cell r="E44">
            <v>7326.7684380658684</v>
          </cell>
          <cell r="F44">
            <v>7326.7684380658684</v>
          </cell>
          <cell r="G44">
            <v>7326.7684380658684</v>
          </cell>
          <cell r="H44">
            <v>7326.7684380658684</v>
          </cell>
          <cell r="I44">
            <v>7326.7684380658684</v>
          </cell>
          <cell r="J44">
            <v>7326.7684380658684</v>
          </cell>
          <cell r="K44">
            <v>7326.7684380658684</v>
          </cell>
          <cell r="L44">
            <v>7326.7684380658684</v>
          </cell>
          <cell r="M44">
            <v>7326.7684380658684</v>
          </cell>
          <cell r="N44">
            <v>7326.7684380658684</v>
          </cell>
          <cell r="O44">
            <v>7326.7684380658684</v>
          </cell>
          <cell r="P44">
            <v>7326.7684380658684</v>
          </cell>
          <cell r="Q44">
            <v>7326.7684380658684</v>
          </cell>
          <cell r="R44">
            <v>7326.7684380658684</v>
          </cell>
          <cell r="S44">
            <v>7326.7684380658684</v>
          </cell>
          <cell r="T44">
            <v>1303812.195311262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 xml:space="preserve"> Planned BOP Labor &amp; Repair Maintenance</v>
          </cell>
          <cell r="B45">
            <v>72317.208310642862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1000</v>
          </cell>
          <cell r="L45">
            <v>2000</v>
          </cell>
          <cell r="M45">
            <v>3000</v>
          </cell>
          <cell r="N45">
            <v>4000</v>
          </cell>
          <cell r="O45">
            <v>5000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57317.208310642854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 xml:space="preserve"> Unplanned BOP Labor &amp; Repair Maintenance</v>
          </cell>
          <cell r="B46">
            <v>10868.747474450236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150.29268590904238</v>
          </cell>
          <cell r="L46">
            <v>300.58537181808475</v>
          </cell>
          <cell r="M46">
            <v>450.87805772712716</v>
          </cell>
          <cell r="N46">
            <v>601.1707436361695</v>
          </cell>
          <cell r="O46">
            <v>751.46342954521185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8614.3571858146006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 xml:space="preserve"> Planned TURBINE Replacement Parts</v>
          </cell>
          <cell r="B47">
            <v>652041.00000000384</v>
          </cell>
          <cell r="C47">
            <v>0</v>
          </cell>
          <cell r="D47">
            <v>23673.000000000222</v>
          </cell>
          <cell r="E47">
            <v>23673.000000000222</v>
          </cell>
          <cell r="F47">
            <v>23673.000000000222</v>
          </cell>
          <cell r="G47">
            <v>23673.000000000222</v>
          </cell>
          <cell r="H47">
            <v>23673.000000000222</v>
          </cell>
          <cell r="I47">
            <v>23673.000000000222</v>
          </cell>
          <cell r="J47">
            <v>23673.000000000222</v>
          </cell>
          <cell r="K47">
            <v>23673.000000000222</v>
          </cell>
          <cell r="L47">
            <v>23673.000000000222</v>
          </cell>
          <cell r="M47">
            <v>23673.000000000222</v>
          </cell>
          <cell r="N47">
            <v>23673.000000000222</v>
          </cell>
          <cell r="O47">
            <v>23673.000000000222</v>
          </cell>
          <cell r="P47">
            <v>23673.000000000222</v>
          </cell>
          <cell r="Q47">
            <v>23673.000000000222</v>
          </cell>
          <cell r="R47">
            <v>23673.000000000222</v>
          </cell>
          <cell r="S47">
            <v>23673.000000000222</v>
          </cell>
          <cell r="T47">
            <v>273273.00000000017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Unplanned TURBINE Replacement Parts</v>
          </cell>
          <cell r="B48">
            <v>98780.092259237805</v>
          </cell>
          <cell r="C48">
            <v>0</v>
          </cell>
          <cell r="D48">
            <v>3586.3099468483506</v>
          </cell>
          <cell r="E48">
            <v>3586.3099468483506</v>
          </cell>
          <cell r="F48">
            <v>3586.3099468483506</v>
          </cell>
          <cell r="G48">
            <v>3586.3099468483506</v>
          </cell>
          <cell r="H48">
            <v>3586.3099468483506</v>
          </cell>
          <cell r="I48">
            <v>3586.3099468483506</v>
          </cell>
          <cell r="J48">
            <v>3586.3099468483506</v>
          </cell>
          <cell r="K48">
            <v>3586.3099468483506</v>
          </cell>
          <cell r="L48">
            <v>3586.3099468483506</v>
          </cell>
          <cell r="M48">
            <v>3586.3099468483506</v>
          </cell>
          <cell r="N48">
            <v>3586.3099468483506</v>
          </cell>
          <cell r="O48">
            <v>3586.3099468483506</v>
          </cell>
          <cell r="P48">
            <v>3586.3099468483506</v>
          </cell>
          <cell r="Q48">
            <v>3586.3099468483506</v>
          </cell>
          <cell r="R48">
            <v>3586.3099468483506</v>
          </cell>
          <cell r="S48">
            <v>3586.3099468483506</v>
          </cell>
          <cell r="T48">
            <v>41399.13310966421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Planned BOP Replacement Parts</v>
          </cell>
          <cell r="B49">
            <v>317160.70696069265</v>
          </cell>
          <cell r="C49">
            <v>291418.82450972061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25741.882450972062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Unplanned BOP Replacement Parts</v>
          </cell>
          <cell r="B50">
            <v>48047.843455522176</v>
          </cell>
          <cell r="C50">
            <v>44148.110887426825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3899.7325680953509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Operator Overhead</v>
          </cell>
          <cell r="B51">
            <v>382501.72242736054</v>
          </cell>
          <cell r="C51">
            <v>24545.199710098466</v>
          </cell>
          <cell r="D51">
            <v>21056.266042191888</v>
          </cell>
          <cell r="E51">
            <v>21056.266042191888</v>
          </cell>
          <cell r="F51">
            <v>21056.266042191888</v>
          </cell>
          <cell r="G51">
            <v>21056.266042191888</v>
          </cell>
          <cell r="H51">
            <v>21056.266042191888</v>
          </cell>
          <cell r="I51">
            <v>21056.266042191888</v>
          </cell>
          <cell r="J51">
            <v>21056.266042191888</v>
          </cell>
          <cell r="K51">
            <v>21056.266042191888</v>
          </cell>
          <cell r="L51">
            <v>21056.266042191888</v>
          </cell>
          <cell r="M51">
            <v>21056.266042191888</v>
          </cell>
          <cell r="N51">
            <v>21056.266042191888</v>
          </cell>
          <cell r="O51">
            <v>21056.266042191888</v>
          </cell>
          <cell r="P51">
            <v>21056.266042191888</v>
          </cell>
          <cell r="Q51">
            <v>21056.266042191888</v>
          </cell>
          <cell r="R51">
            <v>21056.266042191888</v>
          </cell>
          <cell r="S51">
            <v>21056.266042191888</v>
          </cell>
          <cell r="T51">
            <v>21056.266042191888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Contingency</v>
          </cell>
          <cell r="B52">
            <v>70465.988996397791</v>
          </cell>
          <cell r="C52">
            <v>952.63664975574466</v>
          </cell>
          <cell r="D52">
            <v>2156.1634357945291</v>
          </cell>
          <cell r="E52">
            <v>2156.1634357945291</v>
          </cell>
          <cell r="F52">
            <v>2156.1634357945291</v>
          </cell>
          <cell r="G52">
            <v>2156.1634357945291</v>
          </cell>
          <cell r="H52">
            <v>2156.1634357945291</v>
          </cell>
          <cell r="I52">
            <v>2156.1634357945291</v>
          </cell>
          <cell r="J52">
            <v>2156.1634357945291</v>
          </cell>
          <cell r="K52">
            <v>2159.1634357945295</v>
          </cell>
          <cell r="L52">
            <v>2162.1634357945291</v>
          </cell>
          <cell r="M52">
            <v>2165.1634357945291</v>
          </cell>
          <cell r="N52">
            <v>2168.1634357945291</v>
          </cell>
          <cell r="O52">
            <v>2171.1634357945295</v>
          </cell>
          <cell r="P52">
            <v>2156.1634357945291</v>
          </cell>
          <cell r="Q52">
            <v>2156.1634357945291</v>
          </cell>
          <cell r="R52">
            <v>2156.1634357945291</v>
          </cell>
          <cell r="S52">
            <v>2156.1634357945291</v>
          </cell>
          <cell r="T52">
            <v>34969.737373929573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Operator Fee</v>
          </cell>
          <cell r="B53">
            <v>43250.000000000036</v>
          </cell>
          <cell r="C53">
            <v>750.00000000000068</v>
          </cell>
          <cell r="D53">
            <v>2500.0000000000023</v>
          </cell>
          <cell r="E53">
            <v>2500.0000000000023</v>
          </cell>
          <cell r="F53">
            <v>2500.0000000000023</v>
          </cell>
          <cell r="G53">
            <v>2500.0000000000023</v>
          </cell>
          <cell r="H53">
            <v>2500.0000000000023</v>
          </cell>
          <cell r="I53">
            <v>2500.0000000000023</v>
          </cell>
          <cell r="J53">
            <v>2500.0000000000023</v>
          </cell>
          <cell r="K53">
            <v>2500.0000000000023</v>
          </cell>
          <cell r="L53">
            <v>2500.0000000000023</v>
          </cell>
          <cell r="M53">
            <v>2500.0000000000023</v>
          </cell>
          <cell r="N53">
            <v>2500.0000000000023</v>
          </cell>
          <cell r="O53">
            <v>2500.0000000000023</v>
          </cell>
          <cell r="P53">
            <v>2500.0000000000023</v>
          </cell>
          <cell r="Q53">
            <v>2500.0000000000023</v>
          </cell>
          <cell r="R53">
            <v>2500.0000000000023</v>
          </cell>
          <cell r="S53">
            <v>2500.0000000000023</v>
          </cell>
          <cell r="T53">
            <v>2500.0000000000023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Total O&amp;M</v>
          </cell>
          <cell r="B54">
            <v>20768888.298435323</v>
          </cell>
          <cell r="C54">
            <v>604485.87642585638</v>
          </cell>
          <cell r="D54">
            <v>576965.53102272109</v>
          </cell>
          <cell r="E54">
            <v>576965.53102272109</v>
          </cell>
          <cell r="F54">
            <v>576965.53102272109</v>
          </cell>
          <cell r="G54">
            <v>576965.53102272109</v>
          </cell>
          <cell r="H54">
            <v>576965.53102272109</v>
          </cell>
          <cell r="I54">
            <v>576965.53102272109</v>
          </cell>
          <cell r="J54">
            <v>576965.53102272109</v>
          </cell>
          <cell r="K54">
            <v>578118.82370863005</v>
          </cell>
          <cell r="L54">
            <v>579272.11639453901</v>
          </cell>
          <cell r="M54">
            <v>580425.40908044821</v>
          </cell>
          <cell r="N54">
            <v>581578.70176635718</v>
          </cell>
          <cell r="O54">
            <v>582731.99445226626</v>
          </cell>
          <cell r="P54">
            <v>576965.53102272109</v>
          </cell>
          <cell r="Q54">
            <v>576965.53102272109</v>
          </cell>
          <cell r="R54">
            <v>576965.53102272109</v>
          </cell>
          <cell r="S54">
            <v>576965.53102272109</v>
          </cell>
          <cell r="T54">
            <v>10915654.535357291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9">
          <cell r="A59" t="str">
            <v>Description</v>
          </cell>
          <cell r="B59" t="str">
            <v>CUMULATV</v>
          </cell>
          <cell r="D59">
            <v>1</v>
          </cell>
          <cell r="E59">
            <v>2</v>
          </cell>
          <cell r="F59">
            <v>3</v>
          </cell>
          <cell r="G59">
            <v>4</v>
          </cell>
          <cell r="H59">
            <v>5</v>
          </cell>
          <cell r="I59">
            <v>6</v>
          </cell>
          <cell r="J59">
            <v>7</v>
          </cell>
          <cell r="K59">
            <v>8</v>
          </cell>
          <cell r="L59">
            <v>9</v>
          </cell>
          <cell r="M59">
            <v>10</v>
          </cell>
          <cell r="N59">
            <v>11</v>
          </cell>
          <cell r="O59">
            <v>12</v>
          </cell>
          <cell r="P59">
            <v>13</v>
          </cell>
          <cell r="Q59">
            <v>14</v>
          </cell>
          <cell r="R59">
            <v>15</v>
          </cell>
          <cell r="S59">
            <v>16</v>
          </cell>
          <cell r="T59">
            <v>17</v>
          </cell>
          <cell r="U59">
            <v>18</v>
          </cell>
          <cell r="V59">
            <v>19</v>
          </cell>
          <cell r="W59">
            <v>20</v>
          </cell>
          <cell r="X59">
            <v>21</v>
          </cell>
          <cell r="Y59">
            <v>22</v>
          </cell>
          <cell r="Z59">
            <v>23</v>
          </cell>
          <cell r="AA59">
            <v>24</v>
          </cell>
          <cell r="AB59">
            <v>25</v>
          </cell>
        </row>
        <row r="60">
          <cell r="C60" t="str">
            <v>MOBIL</v>
          </cell>
          <cell r="D60">
            <v>2000</v>
          </cell>
          <cell r="E60">
            <v>2001</v>
          </cell>
          <cell r="F60">
            <v>2002</v>
          </cell>
          <cell r="G60">
            <v>2003</v>
          </cell>
          <cell r="H60">
            <v>2004</v>
          </cell>
          <cell r="I60">
            <v>2005</v>
          </cell>
          <cell r="J60">
            <v>2006</v>
          </cell>
          <cell r="K60">
            <v>2007</v>
          </cell>
          <cell r="L60">
            <v>2008</v>
          </cell>
          <cell r="M60">
            <v>2009</v>
          </cell>
          <cell r="N60">
            <v>2010</v>
          </cell>
          <cell r="O60">
            <v>2011</v>
          </cell>
          <cell r="P60">
            <v>2012</v>
          </cell>
          <cell r="Q60">
            <v>2013</v>
          </cell>
          <cell r="R60">
            <v>2014</v>
          </cell>
          <cell r="S60">
            <v>2015</v>
          </cell>
          <cell r="T60">
            <v>2016</v>
          </cell>
          <cell r="U60">
            <v>2017</v>
          </cell>
          <cell r="V60">
            <v>2018</v>
          </cell>
          <cell r="W60">
            <v>2019</v>
          </cell>
          <cell r="X60">
            <v>2020</v>
          </cell>
        </row>
        <row r="62">
          <cell r="A62" t="str">
            <v xml:space="preserve">REVENUE </v>
          </cell>
          <cell r="B62">
            <v>29920417.967898712</v>
          </cell>
          <cell r="C62">
            <v>724809.98230907705</v>
          </cell>
          <cell r="D62">
            <v>1717388.7050346842</v>
          </cell>
          <cell r="E62">
            <v>1717388.7050346842</v>
          </cell>
          <cell r="F62">
            <v>1717388.7050346842</v>
          </cell>
          <cell r="G62">
            <v>1717388.7050346842</v>
          </cell>
          <cell r="H62">
            <v>1717388.7050346842</v>
          </cell>
          <cell r="I62">
            <v>1717388.7050346842</v>
          </cell>
          <cell r="J62">
            <v>1717388.7050346842</v>
          </cell>
          <cell r="K62">
            <v>1717388.7050346842</v>
          </cell>
          <cell r="L62">
            <v>1717388.7050346842</v>
          </cell>
          <cell r="M62">
            <v>1717388.7050346842</v>
          </cell>
          <cell r="N62">
            <v>1717388.7050346842</v>
          </cell>
          <cell r="O62">
            <v>1717388.7050346842</v>
          </cell>
          <cell r="P62">
            <v>1717388.7050346842</v>
          </cell>
          <cell r="Q62">
            <v>1717388.7050346842</v>
          </cell>
          <cell r="R62">
            <v>1717388.7050346842</v>
          </cell>
          <cell r="S62">
            <v>1717388.7050346842</v>
          </cell>
          <cell r="T62">
            <v>1717388.7050346842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 xml:space="preserve">   SALES</v>
          </cell>
          <cell r="B63">
            <v>29920417.967898712</v>
          </cell>
          <cell r="C63">
            <v>724809.98230907705</v>
          </cell>
          <cell r="D63">
            <v>905588.64303370134</v>
          </cell>
          <cell r="E63">
            <v>905588.64303370134</v>
          </cell>
          <cell r="F63">
            <v>905588.64303370134</v>
          </cell>
          <cell r="G63">
            <v>905588.64303370134</v>
          </cell>
          <cell r="H63">
            <v>905588.64303370134</v>
          </cell>
          <cell r="I63">
            <v>905588.64303370134</v>
          </cell>
          <cell r="J63">
            <v>905588.64303370134</v>
          </cell>
          <cell r="K63">
            <v>906848.64303370146</v>
          </cell>
          <cell r="L63">
            <v>908108.64303370134</v>
          </cell>
          <cell r="M63">
            <v>909368.64303370134</v>
          </cell>
          <cell r="N63">
            <v>910628.64303370134</v>
          </cell>
          <cell r="O63">
            <v>911888.64303370134</v>
          </cell>
          <cell r="P63">
            <v>905588.64303370134</v>
          </cell>
          <cell r="Q63">
            <v>905588.64303370134</v>
          </cell>
          <cell r="R63">
            <v>905588.64303370134</v>
          </cell>
          <cell r="S63">
            <v>905588.64303370134</v>
          </cell>
          <cell r="T63">
            <v>14687289.697050408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 xml:space="preserve"> REVENUE LESS SALES</v>
          </cell>
          <cell r="B64">
            <v>-1.862645149230957E-9</v>
          </cell>
          <cell r="C64">
            <v>0</v>
          </cell>
          <cell r="D64">
            <v>811800.06200098281</v>
          </cell>
          <cell r="E64">
            <v>811800.06200098281</v>
          </cell>
          <cell r="F64">
            <v>811800.06200098281</v>
          </cell>
          <cell r="G64">
            <v>811800.06200098281</v>
          </cell>
          <cell r="H64">
            <v>811800.06200098281</v>
          </cell>
          <cell r="I64">
            <v>811800.06200098281</v>
          </cell>
          <cell r="J64">
            <v>811800.06200098281</v>
          </cell>
          <cell r="K64">
            <v>810540.0620009827</v>
          </cell>
          <cell r="L64">
            <v>809280.06200098281</v>
          </cell>
          <cell r="M64">
            <v>808020.06200098281</v>
          </cell>
          <cell r="N64">
            <v>806760.06200098281</v>
          </cell>
          <cell r="O64">
            <v>805500.06200098281</v>
          </cell>
          <cell r="P64">
            <v>811800.06200098281</v>
          </cell>
          <cell r="Q64">
            <v>811800.06200098281</v>
          </cell>
          <cell r="R64">
            <v>811800.06200098281</v>
          </cell>
          <cell r="S64">
            <v>811800.06200098281</v>
          </cell>
          <cell r="T64">
            <v>-12969900.992015723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 t="str">
            <v xml:space="preserve"> </v>
          </cell>
        </row>
        <row r="66">
          <cell r="A66" t="str">
            <v>REVENUE</v>
          </cell>
          <cell r="B66">
            <v>29920417.967898712</v>
          </cell>
          <cell r="C66">
            <v>724809.98230907705</v>
          </cell>
          <cell r="D66">
            <v>1717388.7050346842</v>
          </cell>
          <cell r="E66">
            <v>1717388.7050346842</v>
          </cell>
          <cell r="F66">
            <v>1717388.7050346842</v>
          </cell>
          <cell r="G66">
            <v>1717388.7050346842</v>
          </cell>
          <cell r="H66">
            <v>1717388.7050346842</v>
          </cell>
          <cell r="I66">
            <v>1717388.7050346842</v>
          </cell>
          <cell r="J66">
            <v>1717388.7050346842</v>
          </cell>
          <cell r="K66">
            <v>1717388.7050346842</v>
          </cell>
          <cell r="L66">
            <v>1717388.7050346842</v>
          </cell>
          <cell r="M66">
            <v>1717388.7050346842</v>
          </cell>
          <cell r="N66">
            <v>1717388.7050346842</v>
          </cell>
          <cell r="O66">
            <v>1717388.7050346842</v>
          </cell>
          <cell r="P66">
            <v>1717388.7050346842</v>
          </cell>
          <cell r="Q66">
            <v>1717388.7050346842</v>
          </cell>
          <cell r="R66">
            <v>1717388.7050346842</v>
          </cell>
          <cell r="S66">
            <v>1717388.7050346842</v>
          </cell>
          <cell r="T66">
            <v>1717388.7050346842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 xml:space="preserve">   COST</v>
          </cell>
          <cell r="B67">
            <v>20768888.298435323</v>
          </cell>
          <cell r="C67">
            <v>604485.87642585638</v>
          </cell>
          <cell r="D67">
            <v>576965.53102272109</v>
          </cell>
          <cell r="E67">
            <v>576965.53102272109</v>
          </cell>
          <cell r="F67">
            <v>576965.53102272109</v>
          </cell>
          <cell r="G67">
            <v>576965.53102272109</v>
          </cell>
          <cell r="H67">
            <v>576965.53102272109</v>
          </cell>
          <cell r="I67">
            <v>576965.53102272109</v>
          </cell>
          <cell r="J67">
            <v>576965.53102272109</v>
          </cell>
          <cell r="K67">
            <v>578118.82370863005</v>
          </cell>
          <cell r="L67">
            <v>579272.11639453901</v>
          </cell>
          <cell r="M67">
            <v>580425.40908044821</v>
          </cell>
          <cell r="N67">
            <v>581578.70176635718</v>
          </cell>
          <cell r="O67">
            <v>582731.99445226626</v>
          </cell>
          <cell r="P67">
            <v>576965.53102272109</v>
          </cell>
          <cell r="Q67">
            <v>576965.53102272109</v>
          </cell>
          <cell r="R67">
            <v>576965.53102272109</v>
          </cell>
          <cell r="S67">
            <v>576965.53102272109</v>
          </cell>
          <cell r="T67">
            <v>10915654.535357291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 xml:space="preserve"> REVENUE LESS COST</v>
          </cell>
          <cell r="B68">
            <v>9151529.6694633868</v>
          </cell>
          <cell r="C68">
            <v>120324.10588322068</v>
          </cell>
          <cell r="D68">
            <v>1140423.174011963</v>
          </cell>
          <cell r="E68">
            <v>1140423.174011963</v>
          </cell>
          <cell r="F68">
            <v>1140423.174011963</v>
          </cell>
          <cell r="G68">
            <v>1140423.174011963</v>
          </cell>
          <cell r="H68">
            <v>1140423.174011963</v>
          </cell>
          <cell r="I68">
            <v>1140423.174011963</v>
          </cell>
          <cell r="J68">
            <v>1140423.174011963</v>
          </cell>
          <cell r="K68">
            <v>1139269.8813260542</v>
          </cell>
          <cell r="L68">
            <v>1138116.588640145</v>
          </cell>
          <cell r="M68">
            <v>1136963.2959542358</v>
          </cell>
          <cell r="N68">
            <v>1135810.0032683271</v>
          </cell>
          <cell r="O68">
            <v>1134656.7105824179</v>
          </cell>
          <cell r="P68">
            <v>1140423.174011963</v>
          </cell>
          <cell r="Q68">
            <v>1140423.174011963</v>
          </cell>
          <cell r="R68">
            <v>1140423.174011963</v>
          </cell>
          <cell r="S68">
            <v>1140423.174011963</v>
          </cell>
          <cell r="T68">
            <v>-9198265.8303226065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</sheetData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10" zoomScaleNormal="100" workbookViewId="0">
      <selection activeCell="B17" sqref="B17"/>
    </sheetView>
  </sheetViews>
  <sheetFormatPr defaultRowHeight="12.75"/>
  <cols>
    <col min="6" max="6" width="11.28515625" customWidth="1"/>
    <col min="7" max="7" width="12.7109375" customWidth="1"/>
    <col min="8" max="9" width="12.85546875" customWidth="1"/>
    <col min="10" max="10" width="11.5703125" customWidth="1"/>
  </cols>
  <sheetData>
    <row r="2" spans="3:10">
      <c r="H2" s="13"/>
    </row>
    <row r="3" spans="3:10">
      <c r="H3" s="17"/>
      <c r="I3" s="9"/>
    </row>
    <row r="4" spans="3:10">
      <c r="F4" s="50" t="s">
        <v>3</v>
      </c>
      <c r="G4" s="50"/>
      <c r="H4" s="13"/>
      <c r="I4" s="11"/>
    </row>
    <row r="5" spans="3:10">
      <c r="C5" s="1" t="s">
        <v>0</v>
      </c>
      <c r="D5" s="2" t="s">
        <v>1</v>
      </c>
      <c r="F5" s="1" t="s">
        <v>0</v>
      </c>
      <c r="G5" s="2" t="s">
        <v>1</v>
      </c>
      <c r="H5" s="18"/>
      <c r="I5" s="9"/>
      <c r="J5" s="15" t="s">
        <v>4</v>
      </c>
    </row>
    <row r="6" spans="3:10">
      <c r="C6" s="1"/>
      <c r="D6" s="3" t="s">
        <v>2</v>
      </c>
      <c r="F6" s="1"/>
      <c r="G6" s="3" t="s">
        <v>2</v>
      </c>
      <c r="H6" s="20" t="s">
        <v>6</v>
      </c>
      <c r="I6" s="10"/>
      <c r="J6" s="16" t="s">
        <v>5</v>
      </c>
    </row>
    <row r="7" spans="3:10">
      <c r="C7" s="1"/>
      <c r="D7" s="4"/>
      <c r="F7" s="1"/>
      <c r="H7" s="19"/>
    </row>
    <row r="8" spans="3:10">
      <c r="C8" s="5">
        <v>36617</v>
      </c>
      <c r="D8" s="4">
        <v>0</v>
      </c>
      <c r="F8" s="5">
        <v>36617</v>
      </c>
      <c r="G8" s="4">
        <v>0</v>
      </c>
      <c r="I8" s="5">
        <v>36617</v>
      </c>
      <c r="J8" s="14">
        <f>G8+H8</f>
        <v>0</v>
      </c>
    </row>
    <row r="9" spans="3:10">
      <c r="C9" s="5">
        <v>36800</v>
      </c>
      <c r="D9" s="4">
        <v>986.97383617792377</v>
      </c>
      <c r="F9" s="5">
        <v>36800</v>
      </c>
      <c r="G9" s="4">
        <v>1076.8399999999999</v>
      </c>
      <c r="I9" s="5">
        <v>36800</v>
      </c>
      <c r="J9" s="14">
        <f>G9+H9</f>
        <v>1076.8399999999999</v>
      </c>
    </row>
    <row r="10" spans="3:10">
      <c r="C10" s="5">
        <v>36982</v>
      </c>
      <c r="D10" s="4">
        <v>1395.6970675133634</v>
      </c>
      <c r="E10" s="7"/>
      <c r="F10" s="5">
        <v>36982</v>
      </c>
      <c r="G10" s="4">
        <v>1474.8</v>
      </c>
      <c r="I10" s="5">
        <v>36982</v>
      </c>
      <c r="J10" s="14">
        <f t="shared" ref="J10:J49" si="0">G10+H10</f>
        <v>1474.8</v>
      </c>
    </row>
    <row r="11" spans="3:10">
      <c r="C11" s="5">
        <v>37165</v>
      </c>
      <c r="D11" s="4">
        <v>1395.6970675133634</v>
      </c>
      <c r="E11" s="7"/>
      <c r="F11" s="5">
        <v>37165</v>
      </c>
      <c r="G11" s="4">
        <v>1474.8</v>
      </c>
      <c r="I11" s="5">
        <v>37165</v>
      </c>
      <c r="J11" s="14">
        <f t="shared" si="0"/>
        <v>1474.8</v>
      </c>
    </row>
    <row r="12" spans="3:10">
      <c r="C12" s="5">
        <v>37347</v>
      </c>
      <c r="D12" s="4">
        <v>1421.2320769545031</v>
      </c>
      <c r="E12" s="7"/>
      <c r="F12" s="5">
        <v>37347</v>
      </c>
      <c r="G12" s="4">
        <v>1502.47</v>
      </c>
      <c r="H12" s="12">
        <v>413.41948715497779</v>
      </c>
      <c r="I12" s="5">
        <v>37347</v>
      </c>
      <c r="J12" s="14">
        <f t="shared" si="0"/>
        <v>1915.8894871549778</v>
      </c>
    </row>
    <row r="13" spans="3:10">
      <c r="C13" s="5">
        <v>37530</v>
      </c>
      <c r="D13" s="4">
        <v>1421.2320769545031</v>
      </c>
      <c r="E13" s="7"/>
      <c r="F13" s="5">
        <v>37530</v>
      </c>
      <c r="G13" s="4">
        <v>1502.47</v>
      </c>
      <c r="H13" s="12">
        <v>448.56014356315086</v>
      </c>
      <c r="I13" s="5">
        <v>37530</v>
      </c>
      <c r="J13" s="14">
        <f t="shared" si="0"/>
        <v>1951.0301435631509</v>
      </c>
    </row>
    <row r="14" spans="3:10">
      <c r="C14" s="5">
        <v>37712</v>
      </c>
      <c r="D14" s="4">
        <v>1329.0599605224374</v>
      </c>
      <c r="E14" s="7"/>
      <c r="F14" s="5">
        <v>37712</v>
      </c>
      <c r="G14" s="4">
        <v>1412.49</v>
      </c>
      <c r="H14" s="12">
        <v>486.68775576601871</v>
      </c>
      <c r="I14" s="5">
        <v>37712</v>
      </c>
      <c r="J14" s="14">
        <f t="shared" si="0"/>
        <v>1899.1777557660187</v>
      </c>
    </row>
    <row r="15" spans="3:10">
      <c r="C15" s="5">
        <v>37895</v>
      </c>
      <c r="D15" s="4">
        <v>1329.0599605224374</v>
      </c>
      <c r="E15" s="7"/>
      <c r="F15" s="5">
        <v>37895</v>
      </c>
      <c r="G15" s="4">
        <v>1412.49</v>
      </c>
      <c r="H15" s="12">
        <v>528.05621500613029</v>
      </c>
      <c r="I15" s="5">
        <v>37895</v>
      </c>
      <c r="J15" s="14">
        <f t="shared" si="0"/>
        <v>1940.5462150061303</v>
      </c>
    </row>
    <row r="16" spans="3:10">
      <c r="C16" s="5">
        <v>38078</v>
      </c>
      <c r="D16" s="4">
        <v>1357.462889049445</v>
      </c>
      <c r="E16" s="7"/>
      <c r="F16" s="5">
        <v>38078</v>
      </c>
      <c r="G16" s="4">
        <v>1443.15</v>
      </c>
      <c r="H16" s="12">
        <v>572.94099328165134</v>
      </c>
      <c r="I16" s="5">
        <v>38078</v>
      </c>
      <c r="J16" s="14">
        <f t="shared" si="0"/>
        <v>2016.0909932816514</v>
      </c>
    </row>
    <row r="17" spans="3:10">
      <c r="C17" s="5">
        <v>38261</v>
      </c>
      <c r="D17" s="4">
        <v>1357.462889049445</v>
      </c>
      <c r="E17" s="7"/>
      <c r="F17" s="5">
        <v>38261</v>
      </c>
      <c r="G17" s="4">
        <v>1443.15</v>
      </c>
      <c r="H17" s="12">
        <v>621.64097771059153</v>
      </c>
      <c r="I17" s="5">
        <v>38261</v>
      </c>
      <c r="J17" s="14">
        <f t="shared" si="0"/>
        <v>2064.7909777105915</v>
      </c>
    </row>
    <row r="18" spans="3:10">
      <c r="C18" s="5">
        <v>38443</v>
      </c>
      <c r="D18" s="4">
        <v>1359.7314970714376</v>
      </c>
      <c r="E18" s="7"/>
      <c r="F18" s="5">
        <v>38443</v>
      </c>
      <c r="G18" s="4">
        <v>1447.73</v>
      </c>
      <c r="H18" s="12">
        <v>674.48046081599182</v>
      </c>
      <c r="I18" s="5">
        <v>38443</v>
      </c>
      <c r="J18" s="14">
        <f t="shared" si="0"/>
        <v>2122.2104608159916</v>
      </c>
    </row>
    <row r="19" spans="3:10">
      <c r="C19" s="5">
        <v>38626</v>
      </c>
      <c r="D19" s="4">
        <v>1359.7314970714376</v>
      </c>
      <c r="E19" s="7"/>
      <c r="F19" s="5">
        <v>38626</v>
      </c>
      <c r="G19" s="4">
        <v>1447.73</v>
      </c>
      <c r="H19" s="12">
        <v>731.81129998535118</v>
      </c>
      <c r="I19" s="5">
        <v>38626</v>
      </c>
      <c r="J19" s="14">
        <f t="shared" si="0"/>
        <v>2179.5412999853511</v>
      </c>
    </row>
    <row r="20" spans="3:10">
      <c r="C20" s="5">
        <v>38808</v>
      </c>
      <c r="D20" s="4">
        <v>1411.4706957621088</v>
      </c>
      <c r="E20" s="7"/>
      <c r="F20" s="5">
        <v>38808</v>
      </c>
      <c r="G20" s="4">
        <v>1501.85</v>
      </c>
      <c r="H20" s="12">
        <v>794.01526048410608</v>
      </c>
      <c r="I20" s="5">
        <v>38808</v>
      </c>
      <c r="J20" s="14">
        <f t="shared" si="0"/>
        <v>2295.8652604841059</v>
      </c>
    </row>
    <row r="21" spans="3:10">
      <c r="C21" s="5">
        <v>38991</v>
      </c>
      <c r="D21" s="4">
        <v>1411.4706957621088</v>
      </c>
      <c r="E21" s="7"/>
      <c r="F21" s="5">
        <v>38991</v>
      </c>
      <c r="G21" s="4">
        <v>1501.85</v>
      </c>
      <c r="H21" s="12">
        <v>861.50655762525491</v>
      </c>
      <c r="I21" s="5">
        <v>38991</v>
      </c>
      <c r="J21" s="14">
        <f t="shared" si="0"/>
        <v>2363.3565576252549</v>
      </c>
    </row>
    <row r="22" spans="3:10">
      <c r="C22" s="5">
        <v>39173</v>
      </c>
      <c r="D22" s="4">
        <v>1466.3893101284052</v>
      </c>
      <c r="E22" s="7"/>
      <c r="F22" s="5">
        <v>39173</v>
      </c>
      <c r="G22" s="4">
        <v>1559.21</v>
      </c>
      <c r="H22" s="12">
        <v>934.7346150234016</v>
      </c>
      <c r="I22" s="5">
        <v>39173</v>
      </c>
      <c r="J22" s="14">
        <f t="shared" si="0"/>
        <v>2493.9446150234016</v>
      </c>
    </row>
    <row r="23" spans="3:10">
      <c r="C23" s="5">
        <v>39356</v>
      </c>
      <c r="D23" s="4">
        <v>1466.3893101284052</v>
      </c>
      <c r="E23" s="7"/>
      <c r="F23" s="5">
        <v>39356</v>
      </c>
      <c r="G23" s="4">
        <v>1559.21</v>
      </c>
      <c r="H23" s="12">
        <v>1014.1870573003908</v>
      </c>
      <c r="I23" s="5">
        <v>39356</v>
      </c>
      <c r="J23" s="14">
        <f t="shared" si="0"/>
        <v>2573.3970573003908</v>
      </c>
    </row>
    <row r="24" spans="3:10">
      <c r="C24" s="5">
        <v>39539</v>
      </c>
      <c r="D24" s="4">
        <v>1499.1860783979801</v>
      </c>
      <c r="E24" s="7"/>
      <c r="F24" s="5">
        <v>39539</v>
      </c>
      <c r="G24" s="4">
        <v>1594.51</v>
      </c>
      <c r="H24" s="12">
        <v>1100.3929571709241</v>
      </c>
      <c r="I24" s="5">
        <v>39539</v>
      </c>
      <c r="J24" s="14">
        <f t="shared" si="0"/>
        <v>2694.9029571709243</v>
      </c>
    </row>
    <row r="25" spans="3:10">
      <c r="C25" s="5">
        <v>39722</v>
      </c>
      <c r="D25" s="4">
        <v>1499.1860783979801</v>
      </c>
      <c r="E25" s="7"/>
      <c r="F25" s="5">
        <v>39722</v>
      </c>
      <c r="G25" s="4">
        <v>1594.51</v>
      </c>
      <c r="H25" s="12">
        <v>1193.9263585304525</v>
      </c>
      <c r="I25" s="5">
        <v>39722</v>
      </c>
      <c r="J25" s="14">
        <f t="shared" si="0"/>
        <v>2788.4363585304527</v>
      </c>
    </row>
    <row r="26" spans="3:10">
      <c r="C26" s="5">
        <v>39904</v>
      </c>
      <c r="D26" s="4">
        <v>1524.5608473732373</v>
      </c>
      <c r="E26" s="7"/>
      <c r="F26" s="5">
        <v>39904</v>
      </c>
      <c r="G26" s="4">
        <v>1622.46</v>
      </c>
      <c r="H26" s="12">
        <v>1295.410099005541</v>
      </c>
      <c r="I26" s="5">
        <v>39904</v>
      </c>
      <c r="J26" s="14">
        <f t="shared" si="0"/>
        <v>2917.8700990055413</v>
      </c>
    </row>
    <row r="27" spans="3:10">
      <c r="C27" s="5">
        <v>40087</v>
      </c>
      <c r="D27" s="4">
        <v>1524.5608473732373</v>
      </c>
      <c r="E27" s="7"/>
      <c r="F27" s="5">
        <v>40087</v>
      </c>
      <c r="G27" s="4">
        <v>1622.46</v>
      </c>
      <c r="H27" s="12">
        <v>1405.5199574210119</v>
      </c>
      <c r="I27" s="5">
        <v>40087</v>
      </c>
      <c r="J27" s="14">
        <f t="shared" si="0"/>
        <v>3027.9799574210119</v>
      </c>
    </row>
    <row r="28" spans="3:10">
      <c r="C28" s="5">
        <v>40269</v>
      </c>
      <c r="D28" s="4">
        <v>1559.6226810106373</v>
      </c>
      <c r="E28" s="7"/>
      <c r="F28" s="5">
        <v>40269</v>
      </c>
      <c r="G28" s="4">
        <v>1660.16</v>
      </c>
      <c r="H28" s="12">
        <v>1524.989153801798</v>
      </c>
      <c r="I28" s="5">
        <v>40269</v>
      </c>
      <c r="J28" s="14">
        <f t="shared" si="0"/>
        <v>3185.1491538017981</v>
      </c>
    </row>
    <row r="29" spans="3:10">
      <c r="C29" s="5">
        <v>40452</v>
      </c>
      <c r="D29" s="4">
        <v>1559.6226810106373</v>
      </c>
      <c r="E29" s="7"/>
      <c r="F29" s="5">
        <v>40452</v>
      </c>
      <c r="G29" s="4">
        <v>1660.16</v>
      </c>
      <c r="H29" s="12">
        <v>1654.6132318749508</v>
      </c>
      <c r="I29" s="5">
        <v>40452</v>
      </c>
      <c r="J29" s="14">
        <f t="shared" si="0"/>
        <v>3314.7732318749509</v>
      </c>
    </row>
    <row r="30" spans="3:10">
      <c r="C30" s="5">
        <v>40634</v>
      </c>
      <c r="D30" s="4">
        <v>1587.9149685253285</v>
      </c>
      <c r="E30" s="7"/>
      <c r="F30" s="5">
        <v>40634</v>
      </c>
      <c r="G30" s="4">
        <v>1691.17</v>
      </c>
      <c r="H30" s="12">
        <v>1795.2553565843218</v>
      </c>
      <c r="I30" s="5">
        <v>40634</v>
      </c>
      <c r="J30" s="14">
        <f t="shared" si="0"/>
        <v>3486.4253565843219</v>
      </c>
    </row>
    <row r="31" spans="3:10">
      <c r="C31" s="5">
        <v>40817</v>
      </c>
      <c r="D31" s="4">
        <v>1587.9149685253285</v>
      </c>
      <c r="E31" s="7"/>
      <c r="F31" s="5">
        <v>40817</v>
      </c>
      <c r="G31" s="4">
        <v>1691.17</v>
      </c>
      <c r="H31" s="12">
        <v>1947.852061893989</v>
      </c>
      <c r="I31" s="5">
        <v>40817</v>
      </c>
      <c r="J31" s="14">
        <f t="shared" si="0"/>
        <v>3639.0220618939893</v>
      </c>
    </row>
    <row r="32" spans="3:10">
      <c r="C32" s="5">
        <v>41000</v>
      </c>
      <c r="D32" s="6">
        <v>1587.9149685253285</v>
      </c>
      <c r="E32" s="7"/>
      <c r="F32" s="5">
        <v>41000</v>
      </c>
      <c r="G32" s="4">
        <v>1691.17</v>
      </c>
      <c r="I32" s="5">
        <v>41000</v>
      </c>
      <c r="J32" s="14">
        <f t="shared" si="0"/>
        <v>1691.17</v>
      </c>
    </row>
    <row r="33" spans="3:10">
      <c r="C33" s="5">
        <v>41183</v>
      </c>
      <c r="D33" s="6">
        <v>1587.9149685253285</v>
      </c>
      <c r="E33" s="7"/>
      <c r="F33" s="5">
        <v>41183</v>
      </c>
      <c r="G33" s="4">
        <v>1691.17</v>
      </c>
      <c r="I33" s="5">
        <v>41183</v>
      </c>
      <c r="J33" s="14">
        <f t="shared" si="0"/>
        <v>1691.17</v>
      </c>
    </row>
    <row r="34" spans="3:10">
      <c r="C34" s="5">
        <v>41365</v>
      </c>
      <c r="D34" s="4">
        <v>1649.5907504714451</v>
      </c>
      <c r="E34" s="7"/>
      <c r="F34" s="5">
        <v>41365</v>
      </c>
      <c r="G34" s="4">
        <v>1758.5</v>
      </c>
      <c r="I34" s="5">
        <v>41365</v>
      </c>
      <c r="J34" s="14">
        <f t="shared" si="0"/>
        <v>1758.5</v>
      </c>
    </row>
    <row r="35" spans="3:10">
      <c r="C35" s="5">
        <v>41548</v>
      </c>
      <c r="D35" s="4">
        <v>1649.5907504714451</v>
      </c>
      <c r="E35" s="7"/>
      <c r="F35" s="5">
        <v>41548</v>
      </c>
      <c r="G35" s="4">
        <v>1758.5</v>
      </c>
      <c r="I35" s="5">
        <v>41548</v>
      </c>
      <c r="J35" s="14">
        <f t="shared" si="0"/>
        <v>1758.5</v>
      </c>
    </row>
    <row r="36" spans="3:10">
      <c r="C36" s="5">
        <v>41730</v>
      </c>
      <c r="D36" s="4">
        <v>1703.3556992744639</v>
      </c>
      <c r="E36" s="7"/>
      <c r="F36" s="5">
        <v>41730</v>
      </c>
      <c r="G36" s="4">
        <v>1815.2</v>
      </c>
      <c r="I36" s="5">
        <v>41730</v>
      </c>
      <c r="J36" s="14">
        <f t="shared" si="0"/>
        <v>1815.2</v>
      </c>
    </row>
    <row r="37" spans="3:10">
      <c r="C37" s="5">
        <v>41913</v>
      </c>
      <c r="D37" s="4">
        <v>1703.3556992744639</v>
      </c>
      <c r="E37" s="7"/>
      <c r="F37" s="5">
        <v>41913</v>
      </c>
      <c r="G37" s="4">
        <v>1815.2</v>
      </c>
      <c r="I37" s="5">
        <v>41913</v>
      </c>
      <c r="J37" s="14">
        <f t="shared" si="0"/>
        <v>1815.2</v>
      </c>
    </row>
    <row r="38" spans="3:10">
      <c r="C38" s="5">
        <v>42095</v>
      </c>
      <c r="D38" s="4">
        <v>1758.2291037161103</v>
      </c>
      <c r="E38" s="7"/>
      <c r="F38" s="5">
        <v>42095</v>
      </c>
      <c r="G38" s="4">
        <v>1873.09</v>
      </c>
      <c r="I38" s="5">
        <v>42095</v>
      </c>
      <c r="J38" s="14">
        <f t="shared" si="0"/>
        <v>1873.09</v>
      </c>
    </row>
    <row r="39" spans="3:10">
      <c r="C39" s="5">
        <v>42278</v>
      </c>
      <c r="D39" s="4">
        <v>1758.2291037161103</v>
      </c>
      <c r="E39" s="7"/>
      <c r="F39" s="5">
        <v>42278</v>
      </c>
      <c r="G39" s="4">
        <v>1873.09</v>
      </c>
      <c r="I39" s="5">
        <v>42278</v>
      </c>
      <c r="J39" s="14">
        <f t="shared" si="0"/>
        <v>1873.09</v>
      </c>
    </row>
    <row r="40" spans="3:10">
      <c r="C40" s="5">
        <v>42461</v>
      </c>
      <c r="D40" s="4">
        <v>1814.324897347092</v>
      </c>
      <c r="E40" s="7"/>
      <c r="F40" s="5">
        <v>42461</v>
      </c>
      <c r="G40" s="4">
        <v>1932.29</v>
      </c>
      <c r="I40" s="5">
        <v>42461</v>
      </c>
      <c r="J40" s="14">
        <f t="shared" si="0"/>
        <v>1932.29</v>
      </c>
    </row>
    <row r="41" spans="3:10">
      <c r="C41" s="5">
        <v>42644</v>
      </c>
      <c r="D41" s="4">
        <v>1814.324897347092</v>
      </c>
      <c r="E41" s="7"/>
      <c r="F41" s="5">
        <v>42644</v>
      </c>
      <c r="G41" s="4">
        <v>1932.29</v>
      </c>
      <c r="I41" s="5">
        <v>42644</v>
      </c>
      <c r="J41" s="14">
        <f t="shared" si="0"/>
        <v>1932.29</v>
      </c>
    </row>
    <row r="42" spans="3:10">
      <c r="C42" s="5">
        <v>42826</v>
      </c>
      <c r="D42" s="4">
        <v>1855.9460431202751</v>
      </c>
      <c r="E42" s="7"/>
      <c r="F42" s="5">
        <v>42826</v>
      </c>
      <c r="G42" s="4">
        <v>1977.1</v>
      </c>
      <c r="I42" s="5">
        <v>42826</v>
      </c>
      <c r="J42" s="14">
        <f t="shared" si="0"/>
        <v>1977.1</v>
      </c>
    </row>
    <row r="43" spans="3:10">
      <c r="C43" s="5">
        <v>43009</v>
      </c>
      <c r="D43" s="4">
        <v>1855.9460431202751</v>
      </c>
      <c r="E43" s="7"/>
      <c r="F43" s="5">
        <v>43009</v>
      </c>
      <c r="G43" s="4">
        <v>1977.1</v>
      </c>
      <c r="I43" s="5">
        <v>43009</v>
      </c>
      <c r="J43" s="14">
        <f t="shared" si="0"/>
        <v>1977.1</v>
      </c>
    </row>
    <row r="44" spans="3:10">
      <c r="C44" s="5">
        <v>43191</v>
      </c>
      <c r="D44" s="4">
        <v>1903.2572932343894</v>
      </c>
      <c r="E44" s="7"/>
      <c r="F44" s="5">
        <v>43191</v>
      </c>
      <c r="G44" s="4">
        <v>2027.68</v>
      </c>
      <c r="I44" s="5">
        <v>43191</v>
      </c>
      <c r="J44" s="14">
        <f t="shared" si="0"/>
        <v>2027.68</v>
      </c>
    </row>
    <row r="45" spans="3:10">
      <c r="C45" s="5">
        <v>43374</v>
      </c>
      <c r="D45" s="4">
        <v>1903.2572932343894</v>
      </c>
      <c r="E45" s="7"/>
      <c r="F45" s="5">
        <v>43374</v>
      </c>
      <c r="G45" s="4">
        <v>2027.68</v>
      </c>
      <c r="I45" s="5">
        <v>43374</v>
      </c>
      <c r="J45" s="14">
        <f t="shared" si="0"/>
        <v>2027.68</v>
      </c>
    </row>
    <row r="46" spans="3:10">
      <c r="C46" s="5">
        <v>43556</v>
      </c>
      <c r="D46" s="4">
        <v>1919.47906836522</v>
      </c>
      <c r="E46" s="7"/>
      <c r="F46" s="5">
        <v>43556</v>
      </c>
      <c r="G46" s="4">
        <v>2047.26</v>
      </c>
      <c r="I46" s="5">
        <v>43556</v>
      </c>
      <c r="J46" s="14">
        <f t="shared" si="0"/>
        <v>2047.26</v>
      </c>
    </row>
    <row r="47" spans="3:10">
      <c r="C47" s="5">
        <v>43739</v>
      </c>
      <c r="D47" s="4">
        <v>1919.47906836522</v>
      </c>
      <c r="E47" s="8"/>
      <c r="F47" s="5">
        <v>43739</v>
      </c>
      <c r="G47" s="4">
        <v>2047.26</v>
      </c>
      <c r="I47" s="5">
        <v>43739</v>
      </c>
      <c r="J47" s="14">
        <f t="shared" si="0"/>
        <v>2047.26</v>
      </c>
    </row>
    <row r="48" spans="3:10">
      <c r="C48" s="5">
        <v>43922</v>
      </c>
      <c r="D48" s="4">
        <v>0</v>
      </c>
      <c r="E48" s="8"/>
      <c r="F48" s="5">
        <v>43922</v>
      </c>
      <c r="G48" s="4">
        <v>0</v>
      </c>
      <c r="I48" s="5">
        <v>43922</v>
      </c>
      <c r="J48" s="14">
        <f t="shared" si="0"/>
        <v>0</v>
      </c>
    </row>
    <row r="49" spans="3:10">
      <c r="C49" s="5">
        <v>44105</v>
      </c>
      <c r="D49" s="4">
        <v>0</v>
      </c>
      <c r="E49" s="8"/>
      <c r="F49" s="5">
        <v>44105</v>
      </c>
      <c r="G49" s="4">
        <v>0</v>
      </c>
      <c r="I49" s="5">
        <v>44105</v>
      </c>
      <c r="J49" s="14">
        <f t="shared" si="0"/>
        <v>0</v>
      </c>
    </row>
  </sheetData>
  <mergeCells count="1">
    <mergeCell ref="F4:G4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4"/>
  <sheetViews>
    <sheetView workbookViewId="0">
      <selection activeCell="D12" sqref="D12"/>
    </sheetView>
  </sheetViews>
  <sheetFormatPr defaultRowHeight="12.75"/>
  <cols>
    <col min="1" max="1" width="21" style="23" customWidth="1"/>
    <col min="2" max="2" width="12.28515625" style="23" customWidth="1"/>
    <col min="3" max="3" width="15.5703125" style="23" customWidth="1"/>
    <col min="4" max="4" width="16.7109375" style="23" customWidth="1"/>
    <col min="5" max="5" width="14.7109375" style="23" customWidth="1"/>
    <col min="6" max="6" width="16.85546875" style="23" customWidth="1"/>
    <col min="7" max="9" width="16.28515625" style="23" customWidth="1"/>
    <col min="10" max="10" width="14.28515625" style="23" customWidth="1"/>
    <col min="11" max="11" width="12.85546875" style="23" customWidth="1"/>
    <col min="12" max="12" width="13.28515625" style="23" customWidth="1"/>
    <col min="13" max="13" width="11.5703125" style="23" customWidth="1"/>
    <col min="14" max="16384" width="9.140625" style="23"/>
  </cols>
  <sheetData>
    <row r="2" spans="1:13">
      <c r="A2" s="21"/>
      <c r="B2" s="22"/>
      <c r="D2" s="24"/>
      <c r="E2" s="24"/>
      <c r="F2" s="26"/>
      <c r="G2" s="48"/>
      <c r="H2" s="26"/>
      <c r="I2" s="26"/>
    </row>
    <row r="3" spans="1:13">
      <c r="A3" s="27"/>
      <c r="B3" s="28"/>
      <c r="D3" s="24"/>
      <c r="E3" s="24"/>
      <c r="F3" s="25"/>
      <c r="G3" s="26"/>
      <c r="H3" s="26"/>
      <c r="I3" s="26"/>
    </row>
    <row r="4" spans="1:13">
      <c r="A4" s="27" t="s">
        <v>16</v>
      </c>
      <c r="B4" s="29">
        <v>8.5000000000000006E-2</v>
      </c>
      <c r="E4" s="25"/>
      <c r="F4" s="25"/>
      <c r="G4" s="25"/>
      <c r="H4" s="25"/>
      <c r="I4" s="25"/>
    </row>
    <row r="5" spans="1:13">
      <c r="A5" s="27" t="s">
        <v>7</v>
      </c>
      <c r="B5" s="30">
        <v>46</v>
      </c>
      <c r="C5" s="31" t="s">
        <v>8</v>
      </c>
      <c r="E5" s="25"/>
      <c r="F5" s="25"/>
      <c r="G5" s="25"/>
      <c r="H5" s="25"/>
      <c r="I5" s="25"/>
    </row>
    <row r="6" spans="1:13">
      <c r="A6" s="27" t="s">
        <v>17</v>
      </c>
      <c r="B6" s="32">
        <v>20000</v>
      </c>
      <c r="C6" s="33">
        <f>-PMT(B4,B7,B6)</f>
        <v>2113.419487154978</v>
      </c>
      <c r="E6" s="25"/>
      <c r="F6" s="25"/>
      <c r="G6" s="25"/>
      <c r="H6" s="25"/>
      <c r="I6" s="25"/>
    </row>
    <row r="7" spans="1:13">
      <c r="A7" s="27" t="s">
        <v>9</v>
      </c>
      <c r="B7" s="34">
        <v>20</v>
      </c>
      <c r="E7" s="25"/>
      <c r="F7" s="25"/>
      <c r="G7" s="25"/>
      <c r="H7" s="25"/>
      <c r="I7" s="25"/>
    </row>
    <row r="8" spans="1:13">
      <c r="A8" s="35" t="s">
        <v>10</v>
      </c>
      <c r="B8" s="36">
        <v>10</v>
      </c>
      <c r="E8" s="37"/>
      <c r="F8" s="25"/>
      <c r="G8" s="25"/>
      <c r="H8" s="25"/>
      <c r="I8" s="25"/>
    </row>
    <row r="9" spans="1:13">
      <c r="E9" s="25"/>
      <c r="F9" s="25"/>
      <c r="G9" s="25"/>
      <c r="H9" s="25"/>
      <c r="I9" s="25"/>
    </row>
    <row r="10" spans="1:13">
      <c r="C10" s="25"/>
      <c r="D10" s="25"/>
      <c r="E10" s="25"/>
      <c r="F10" s="25"/>
      <c r="G10" s="25"/>
      <c r="H10" s="38"/>
      <c r="I10" s="25"/>
      <c r="J10" s="39"/>
      <c r="K10" s="39"/>
      <c r="L10" s="39"/>
      <c r="M10" s="39"/>
    </row>
    <row r="11" spans="1:13">
      <c r="A11" s="40" t="s">
        <v>11</v>
      </c>
      <c r="B11" s="38" t="s">
        <v>12</v>
      </c>
      <c r="C11" s="38" t="s">
        <v>13</v>
      </c>
      <c r="D11" s="38" t="s">
        <v>14</v>
      </c>
      <c r="E11" s="38" t="s">
        <v>8</v>
      </c>
      <c r="F11" s="38" t="s">
        <v>15</v>
      </c>
      <c r="H11" s="41"/>
      <c r="I11" s="38"/>
      <c r="J11" s="31"/>
      <c r="K11" s="31"/>
      <c r="L11" s="31"/>
      <c r="M11" s="31"/>
    </row>
    <row r="12" spans="1:13">
      <c r="A12" s="49">
        <v>36800</v>
      </c>
      <c r="B12" s="44">
        <f>B6</f>
        <v>20000</v>
      </c>
      <c r="C12" s="45">
        <f t="shared" ref="C12:C31" si="0">(E12-D13)/(1+$B$4)</f>
        <v>413.41948715497779</v>
      </c>
      <c r="D12" s="44">
        <f t="shared" ref="D12:D31" si="1">C12*$B$4+D13</f>
        <v>1700.0000000000002</v>
      </c>
      <c r="E12" s="45">
        <f>C6</f>
        <v>2113.419487154978</v>
      </c>
      <c r="F12" s="45">
        <f t="shared" ref="F12:F31" si="2">B12-C12</f>
        <v>19586.580512845023</v>
      </c>
      <c r="H12" s="46"/>
      <c r="I12" s="45"/>
      <c r="J12" s="47"/>
    </row>
    <row r="13" spans="1:13">
      <c r="A13" s="49">
        <v>36982</v>
      </c>
      <c r="B13" s="45">
        <f t="shared" ref="B13:B31" si="3">F12</f>
        <v>19586.580512845023</v>
      </c>
      <c r="C13" s="45">
        <f t="shared" si="0"/>
        <v>448.56014356315086</v>
      </c>
      <c r="D13" s="44">
        <f t="shared" si="1"/>
        <v>1664.8593435918272</v>
      </c>
      <c r="E13" s="45">
        <f t="shared" ref="E13:E31" si="4">E12</f>
        <v>2113.419487154978</v>
      </c>
      <c r="F13" s="45">
        <f t="shared" si="2"/>
        <v>19138.020369281872</v>
      </c>
      <c r="H13" s="46"/>
      <c r="I13" s="45"/>
      <c r="J13" s="47"/>
    </row>
    <row r="14" spans="1:13">
      <c r="A14" s="49">
        <v>37165</v>
      </c>
      <c r="B14" s="45">
        <f t="shared" si="3"/>
        <v>19138.020369281872</v>
      </c>
      <c r="C14" s="45">
        <f t="shared" si="0"/>
        <v>486.68775576601871</v>
      </c>
      <c r="D14" s="44">
        <f t="shared" si="1"/>
        <v>1626.7317313889594</v>
      </c>
      <c r="E14" s="45">
        <f t="shared" si="4"/>
        <v>2113.419487154978</v>
      </c>
      <c r="F14" s="45">
        <f t="shared" si="2"/>
        <v>18651.332613515853</v>
      </c>
      <c r="H14" s="46"/>
      <c r="I14" s="45"/>
      <c r="J14" s="47"/>
    </row>
    <row r="15" spans="1:13">
      <c r="A15" s="49">
        <v>37347</v>
      </c>
      <c r="B15" s="45">
        <f t="shared" si="3"/>
        <v>18651.332613515853</v>
      </c>
      <c r="C15" s="45">
        <f t="shared" si="0"/>
        <v>528.05621500613029</v>
      </c>
      <c r="D15" s="44">
        <f t="shared" si="1"/>
        <v>1585.3632721488477</v>
      </c>
      <c r="E15" s="45">
        <f t="shared" si="4"/>
        <v>2113.419487154978</v>
      </c>
      <c r="F15" s="45">
        <f t="shared" si="2"/>
        <v>18123.276398509723</v>
      </c>
      <c r="H15" s="46"/>
      <c r="I15" s="45"/>
      <c r="J15" s="47"/>
    </row>
    <row r="16" spans="1:13">
      <c r="A16" s="49">
        <v>37530</v>
      </c>
      <c r="B16" s="45">
        <f t="shared" si="3"/>
        <v>18123.276398509723</v>
      </c>
      <c r="C16" s="45">
        <f t="shared" si="0"/>
        <v>572.94099328165134</v>
      </c>
      <c r="D16" s="44">
        <f t="shared" si="1"/>
        <v>1540.4784938733267</v>
      </c>
      <c r="E16" s="45">
        <f t="shared" si="4"/>
        <v>2113.419487154978</v>
      </c>
      <c r="F16" s="45">
        <f t="shared" si="2"/>
        <v>17550.33540522807</v>
      </c>
      <c r="H16" s="46"/>
      <c r="I16" s="45"/>
      <c r="J16" s="47"/>
    </row>
    <row r="17" spans="1:10">
      <c r="A17" s="49">
        <v>37712</v>
      </c>
      <c r="B17" s="45">
        <f t="shared" si="3"/>
        <v>17550.33540522807</v>
      </c>
      <c r="C17" s="45">
        <f t="shared" si="0"/>
        <v>621.64097771059153</v>
      </c>
      <c r="D17" s="44">
        <f t="shared" si="1"/>
        <v>1491.7785094443864</v>
      </c>
      <c r="E17" s="45">
        <f t="shared" si="4"/>
        <v>2113.419487154978</v>
      </c>
      <c r="F17" s="45">
        <f t="shared" si="2"/>
        <v>16928.694427517479</v>
      </c>
      <c r="H17" s="46"/>
      <c r="I17" s="45"/>
      <c r="J17" s="47"/>
    </row>
    <row r="18" spans="1:10">
      <c r="A18" s="49">
        <v>37895</v>
      </c>
      <c r="B18" s="45">
        <f t="shared" si="3"/>
        <v>16928.694427517479</v>
      </c>
      <c r="C18" s="45">
        <f t="shared" si="0"/>
        <v>674.48046081599182</v>
      </c>
      <c r="D18" s="44">
        <f t="shared" si="1"/>
        <v>1438.9390263389862</v>
      </c>
      <c r="E18" s="45">
        <f t="shared" si="4"/>
        <v>2113.419487154978</v>
      </c>
      <c r="F18" s="45">
        <f t="shared" si="2"/>
        <v>16254.213966701487</v>
      </c>
      <c r="H18" s="46"/>
      <c r="I18" s="45"/>
      <c r="J18" s="47"/>
    </row>
    <row r="19" spans="1:10">
      <c r="A19" s="49">
        <v>38078</v>
      </c>
      <c r="B19" s="45">
        <f t="shared" si="3"/>
        <v>16254.213966701487</v>
      </c>
      <c r="C19" s="45">
        <f t="shared" si="0"/>
        <v>731.81129998535118</v>
      </c>
      <c r="D19" s="44">
        <f t="shared" si="1"/>
        <v>1381.6081871696269</v>
      </c>
      <c r="E19" s="45">
        <f t="shared" si="4"/>
        <v>2113.419487154978</v>
      </c>
      <c r="F19" s="45">
        <f t="shared" si="2"/>
        <v>15522.402666716136</v>
      </c>
      <c r="H19" s="46"/>
      <c r="I19" s="45"/>
      <c r="J19" s="47"/>
    </row>
    <row r="20" spans="1:10">
      <c r="A20" s="49">
        <v>38261</v>
      </c>
      <c r="B20" s="45">
        <f t="shared" si="3"/>
        <v>15522.402666716136</v>
      </c>
      <c r="C20" s="45">
        <f t="shared" si="0"/>
        <v>794.01526048410608</v>
      </c>
      <c r="D20" s="44">
        <f t="shared" si="1"/>
        <v>1319.404226670872</v>
      </c>
      <c r="E20" s="45">
        <f t="shared" si="4"/>
        <v>2113.419487154978</v>
      </c>
      <c r="F20" s="45">
        <f t="shared" si="2"/>
        <v>14728.38740623203</v>
      </c>
      <c r="H20" s="46"/>
      <c r="I20" s="45"/>
      <c r="J20" s="47"/>
    </row>
    <row r="21" spans="1:10">
      <c r="A21" s="49">
        <v>38443</v>
      </c>
      <c r="B21" s="45">
        <f t="shared" si="3"/>
        <v>14728.38740623203</v>
      </c>
      <c r="C21" s="45">
        <f t="shared" si="0"/>
        <v>861.50655762525491</v>
      </c>
      <c r="D21" s="44">
        <f t="shared" si="1"/>
        <v>1251.912929529723</v>
      </c>
      <c r="E21" s="45">
        <f t="shared" si="4"/>
        <v>2113.419487154978</v>
      </c>
      <c r="F21" s="45">
        <f t="shared" si="2"/>
        <v>13866.880848606776</v>
      </c>
      <c r="H21" s="46"/>
      <c r="I21" s="45"/>
      <c r="J21" s="47"/>
    </row>
    <row r="22" spans="1:10">
      <c r="A22" s="49">
        <v>38626</v>
      </c>
      <c r="B22" s="45">
        <f t="shared" si="3"/>
        <v>13866.880848606776</v>
      </c>
      <c r="C22" s="45">
        <f t="shared" si="0"/>
        <v>934.7346150234016</v>
      </c>
      <c r="D22" s="44">
        <f t="shared" si="1"/>
        <v>1178.6848721315764</v>
      </c>
      <c r="E22" s="45">
        <f t="shared" si="4"/>
        <v>2113.419487154978</v>
      </c>
      <c r="F22" s="45">
        <f t="shared" si="2"/>
        <v>12932.146233583375</v>
      </c>
      <c r="H22" s="46"/>
      <c r="I22" s="45"/>
      <c r="J22" s="47"/>
    </row>
    <row r="23" spans="1:10">
      <c r="A23" s="49">
        <v>38808</v>
      </c>
      <c r="B23" s="45">
        <f t="shared" si="3"/>
        <v>12932.146233583375</v>
      </c>
      <c r="C23" s="45">
        <f t="shared" si="0"/>
        <v>1014.1870573003908</v>
      </c>
      <c r="D23" s="44">
        <f t="shared" si="1"/>
        <v>1099.2324298545873</v>
      </c>
      <c r="E23" s="45">
        <f t="shared" si="4"/>
        <v>2113.419487154978</v>
      </c>
      <c r="F23" s="45">
        <f t="shared" si="2"/>
        <v>11917.959176282984</v>
      </c>
      <c r="G23" s="45"/>
      <c r="H23" s="46"/>
      <c r="I23" s="45"/>
      <c r="J23" s="47"/>
    </row>
    <row r="24" spans="1:10">
      <c r="A24" s="49">
        <v>38991</v>
      </c>
      <c r="B24" s="45">
        <f t="shared" si="3"/>
        <v>11917.959176282984</v>
      </c>
      <c r="C24" s="45">
        <f t="shared" si="0"/>
        <v>1100.3929571709241</v>
      </c>
      <c r="D24" s="44">
        <f t="shared" si="1"/>
        <v>1013.026529984054</v>
      </c>
      <c r="E24" s="45">
        <f t="shared" si="4"/>
        <v>2113.419487154978</v>
      </c>
      <c r="F24" s="45">
        <f t="shared" si="2"/>
        <v>10817.566219112061</v>
      </c>
      <c r="G24" s="45"/>
      <c r="H24" s="46"/>
      <c r="I24" s="45"/>
      <c r="J24" s="47"/>
    </row>
    <row r="25" spans="1:10">
      <c r="A25" s="49">
        <v>39173</v>
      </c>
      <c r="B25" s="45">
        <f t="shared" si="3"/>
        <v>10817.566219112061</v>
      </c>
      <c r="C25" s="45">
        <f t="shared" si="0"/>
        <v>1193.9263585304525</v>
      </c>
      <c r="D25" s="44">
        <f t="shared" si="1"/>
        <v>919.49312862452553</v>
      </c>
      <c r="E25" s="45">
        <f t="shared" si="4"/>
        <v>2113.419487154978</v>
      </c>
      <c r="F25" s="45">
        <f t="shared" si="2"/>
        <v>9623.6398605816084</v>
      </c>
      <c r="G25" s="45"/>
      <c r="H25" s="46"/>
      <c r="I25" s="45"/>
      <c r="J25" s="47"/>
    </row>
    <row r="26" spans="1:10">
      <c r="A26" s="49">
        <v>39356</v>
      </c>
      <c r="B26" s="45">
        <f t="shared" si="3"/>
        <v>9623.6398605816084</v>
      </c>
      <c r="C26" s="45">
        <f t="shared" si="0"/>
        <v>1295.410099005541</v>
      </c>
      <c r="D26" s="44">
        <f t="shared" si="1"/>
        <v>818.00938814943709</v>
      </c>
      <c r="E26" s="45">
        <f t="shared" si="4"/>
        <v>2113.419487154978</v>
      </c>
      <c r="F26" s="45">
        <f t="shared" si="2"/>
        <v>8328.2297615760672</v>
      </c>
      <c r="G26" s="45"/>
      <c r="H26" s="46"/>
      <c r="I26" s="45"/>
      <c r="J26" s="47"/>
    </row>
    <row r="27" spans="1:10">
      <c r="A27" s="49">
        <v>39539</v>
      </c>
      <c r="B27" s="45">
        <f t="shared" si="3"/>
        <v>8328.2297615760672</v>
      </c>
      <c r="C27" s="45">
        <f t="shared" si="0"/>
        <v>1405.5199574210119</v>
      </c>
      <c r="D27" s="44">
        <f t="shared" si="1"/>
        <v>707.89952973396612</v>
      </c>
      <c r="E27" s="45">
        <f t="shared" si="4"/>
        <v>2113.419487154978</v>
      </c>
      <c r="F27" s="45">
        <f t="shared" si="2"/>
        <v>6922.7098041550553</v>
      </c>
      <c r="G27" s="45"/>
      <c r="H27" s="46"/>
      <c r="I27" s="45"/>
      <c r="J27" s="47"/>
    </row>
    <row r="28" spans="1:10">
      <c r="A28" s="49">
        <v>39722</v>
      </c>
      <c r="B28" s="45">
        <f t="shared" si="3"/>
        <v>6922.7098041550553</v>
      </c>
      <c r="C28" s="45">
        <f t="shared" si="0"/>
        <v>1524.989153801798</v>
      </c>
      <c r="D28" s="44">
        <f t="shared" si="1"/>
        <v>588.43033335318012</v>
      </c>
      <c r="E28" s="45">
        <f t="shared" si="4"/>
        <v>2113.419487154978</v>
      </c>
      <c r="F28" s="45">
        <f t="shared" si="2"/>
        <v>5397.720650353257</v>
      </c>
      <c r="G28" s="45"/>
      <c r="H28" s="46"/>
      <c r="I28" s="45"/>
      <c r="J28" s="47"/>
    </row>
    <row r="29" spans="1:10">
      <c r="A29" s="49">
        <v>39904</v>
      </c>
      <c r="B29" s="45">
        <f t="shared" si="3"/>
        <v>5397.720650353257</v>
      </c>
      <c r="C29" s="45">
        <f t="shared" si="0"/>
        <v>1654.6132318749508</v>
      </c>
      <c r="D29" s="44">
        <f t="shared" si="1"/>
        <v>458.80625528002724</v>
      </c>
      <c r="E29" s="45">
        <f t="shared" si="4"/>
        <v>2113.419487154978</v>
      </c>
      <c r="F29" s="45">
        <f t="shared" si="2"/>
        <v>3743.1074184783065</v>
      </c>
      <c r="G29" s="45"/>
      <c r="H29" s="46"/>
      <c r="I29" s="45"/>
      <c r="J29" s="47"/>
    </row>
    <row r="30" spans="1:10">
      <c r="A30" s="49">
        <v>40087</v>
      </c>
      <c r="B30" s="45">
        <f t="shared" si="3"/>
        <v>3743.1074184783065</v>
      </c>
      <c r="C30" s="45">
        <f t="shared" si="0"/>
        <v>1795.2553565843218</v>
      </c>
      <c r="D30" s="44">
        <f t="shared" si="1"/>
        <v>318.16413057065643</v>
      </c>
      <c r="E30" s="45">
        <f t="shared" si="4"/>
        <v>2113.419487154978</v>
      </c>
      <c r="F30" s="45">
        <f t="shared" si="2"/>
        <v>1947.8520618939847</v>
      </c>
      <c r="G30" s="45"/>
      <c r="H30" s="46"/>
      <c r="I30" s="45"/>
      <c r="J30" s="47"/>
    </row>
    <row r="31" spans="1:10">
      <c r="A31" s="49">
        <v>40269</v>
      </c>
      <c r="B31" s="45">
        <f t="shared" si="3"/>
        <v>1947.8520618939847</v>
      </c>
      <c r="C31" s="45">
        <f t="shared" si="0"/>
        <v>1947.852061893989</v>
      </c>
      <c r="D31" s="44">
        <f t="shared" si="1"/>
        <v>165.56742526098907</v>
      </c>
      <c r="E31" s="45">
        <f t="shared" si="4"/>
        <v>2113.419487154978</v>
      </c>
      <c r="F31" s="45">
        <f t="shared" si="2"/>
        <v>-4.3200998334214091E-12</v>
      </c>
      <c r="G31" s="45"/>
      <c r="H31" s="46"/>
      <c r="I31" s="45"/>
      <c r="J31" s="47"/>
    </row>
    <row r="32" spans="1:10">
      <c r="A32" s="42"/>
      <c r="B32" s="43"/>
      <c r="C32" s="45"/>
      <c r="D32" s="45"/>
      <c r="E32" s="44"/>
      <c r="F32" s="45"/>
      <c r="G32" s="45"/>
      <c r="H32" s="46"/>
      <c r="I32" s="45"/>
      <c r="J32" s="47"/>
    </row>
    <row r="33" spans="1:9">
      <c r="A33" s="31"/>
      <c r="B33" s="43"/>
      <c r="C33" s="45"/>
      <c r="D33" s="45"/>
      <c r="E33" s="44"/>
      <c r="F33" s="45"/>
      <c r="G33" s="45"/>
      <c r="H33" s="45"/>
      <c r="I33" s="45"/>
    </row>
    <row r="34" spans="1:9">
      <c r="A34" s="31"/>
      <c r="B34" s="43"/>
      <c r="C34" s="45"/>
      <c r="D34" s="45"/>
      <c r="E34" s="44"/>
      <c r="F34" s="45"/>
      <c r="G34" s="45"/>
      <c r="H34" s="45"/>
      <c r="I34" s="45"/>
    </row>
    <row r="35" spans="1:9">
      <c r="A35" s="31"/>
      <c r="B35" s="43"/>
      <c r="C35" s="45"/>
      <c r="D35" s="45"/>
      <c r="E35" s="44"/>
      <c r="F35" s="45"/>
      <c r="G35" s="45"/>
      <c r="H35" s="45"/>
      <c r="I35" s="45"/>
    </row>
    <row r="36" spans="1:9">
      <c r="A36" s="31"/>
      <c r="B36" s="43"/>
      <c r="C36" s="45"/>
      <c r="D36" s="45"/>
      <c r="E36" s="44"/>
      <c r="F36" s="45"/>
      <c r="G36" s="45"/>
      <c r="H36" s="45"/>
      <c r="I36" s="45"/>
    </row>
    <row r="37" spans="1:9">
      <c r="A37" s="31"/>
      <c r="B37" s="43"/>
      <c r="C37" s="45"/>
      <c r="D37" s="45"/>
      <c r="E37" s="44"/>
      <c r="F37" s="45"/>
      <c r="G37" s="45"/>
      <c r="H37" s="45"/>
      <c r="I37" s="45"/>
    </row>
    <row r="38" spans="1:9">
      <c r="A38" s="31"/>
      <c r="B38" s="43"/>
      <c r="C38" s="45"/>
      <c r="D38" s="45"/>
      <c r="E38" s="44"/>
      <c r="F38" s="45"/>
      <c r="G38" s="45"/>
      <c r="H38" s="45"/>
      <c r="I38" s="45"/>
    </row>
    <row r="39" spans="1:9">
      <c r="A39" s="31"/>
      <c r="B39" s="43"/>
      <c r="C39" s="45"/>
      <c r="D39" s="45"/>
      <c r="E39" s="44"/>
      <c r="F39" s="45"/>
      <c r="G39" s="45"/>
      <c r="H39" s="45"/>
      <c r="I39" s="45"/>
    </row>
    <row r="40" spans="1:9">
      <c r="A40" s="31"/>
      <c r="B40" s="43"/>
      <c r="C40" s="45"/>
      <c r="D40" s="45"/>
      <c r="E40" s="44"/>
      <c r="F40" s="45"/>
      <c r="G40" s="45"/>
      <c r="H40" s="45"/>
      <c r="I40" s="45"/>
    </row>
    <row r="41" spans="1:9">
      <c r="A41" s="31"/>
      <c r="B41" s="43"/>
      <c r="C41" s="45"/>
      <c r="D41" s="45"/>
      <c r="E41" s="44"/>
      <c r="F41" s="45"/>
      <c r="G41" s="45"/>
      <c r="H41" s="45"/>
      <c r="I41" s="45"/>
    </row>
    <row r="42" spans="1:9">
      <c r="B42" s="43"/>
      <c r="C42" s="45"/>
      <c r="D42" s="45"/>
      <c r="E42" s="44"/>
      <c r="F42" s="45"/>
      <c r="G42" s="45"/>
      <c r="H42" s="45"/>
      <c r="I42" s="45"/>
    </row>
    <row r="43" spans="1:9">
      <c r="B43" s="43"/>
      <c r="C43" s="45"/>
      <c r="D43" s="45"/>
      <c r="E43" s="44"/>
      <c r="F43" s="45"/>
      <c r="G43" s="45"/>
    </row>
    <row r="44" spans="1:9">
      <c r="B44" s="43"/>
      <c r="C44" s="45"/>
      <c r="D44" s="45"/>
      <c r="E44" s="44"/>
      <c r="F44" s="45"/>
      <c r="G44" s="45"/>
    </row>
    <row r="45" spans="1:9">
      <c r="B45" s="43"/>
      <c r="C45" s="45"/>
      <c r="D45" s="45"/>
      <c r="E45" s="44"/>
      <c r="F45" s="45"/>
      <c r="G45" s="45"/>
    </row>
    <row r="46" spans="1:9">
      <c r="B46" s="43"/>
      <c r="C46" s="45"/>
      <c r="D46" s="45"/>
      <c r="E46" s="44"/>
      <c r="F46" s="45"/>
      <c r="G46" s="45"/>
    </row>
    <row r="47" spans="1:9">
      <c r="B47" s="43"/>
      <c r="C47" s="45"/>
      <c r="D47" s="45"/>
      <c r="E47" s="44"/>
      <c r="F47" s="45"/>
      <c r="G47" s="45"/>
    </row>
    <row r="48" spans="1:9">
      <c r="B48" s="43"/>
      <c r="C48" s="45"/>
      <c r="D48" s="45"/>
      <c r="E48" s="44"/>
      <c r="F48" s="45"/>
      <c r="G48" s="45"/>
    </row>
    <row r="49" spans="2:7">
      <c r="B49" s="43"/>
      <c r="C49" s="45"/>
      <c r="D49" s="45"/>
      <c r="E49" s="44"/>
      <c r="F49" s="45"/>
      <c r="G49" s="45"/>
    </row>
    <row r="50" spans="2:7">
      <c r="B50" s="43"/>
      <c r="C50" s="45"/>
      <c r="D50" s="45"/>
      <c r="E50" s="44"/>
      <c r="F50" s="45"/>
      <c r="G50" s="45"/>
    </row>
    <row r="51" spans="2:7">
      <c r="B51" s="43"/>
      <c r="C51" s="45"/>
      <c r="D51" s="45"/>
      <c r="E51" s="44"/>
      <c r="F51" s="45"/>
      <c r="G51" s="45"/>
    </row>
    <row r="52" spans="2:7">
      <c r="B52" s="43"/>
      <c r="C52" s="45"/>
      <c r="D52" s="45"/>
      <c r="E52" s="44"/>
      <c r="F52" s="45"/>
      <c r="G52" s="45"/>
    </row>
    <row r="53" spans="2:7">
      <c r="B53" s="43"/>
      <c r="C53" s="45"/>
      <c r="D53" s="45"/>
      <c r="E53" s="44"/>
      <c r="F53" s="45"/>
      <c r="G53" s="45"/>
    </row>
    <row r="54" spans="2:7">
      <c r="B54" s="43"/>
      <c r="C54" s="45"/>
      <c r="D54" s="45"/>
      <c r="E54" s="44"/>
      <c r="F54" s="45"/>
      <c r="G54" s="45"/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</vt:lpstr>
      <vt:lpstr>Debt Calc.</vt:lpstr>
      <vt:lpstr>Sheet2</vt:lpstr>
      <vt:lpstr>Sheet3</vt:lpstr>
      <vt:lpstr>'Debt Calc.'!Print_Area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Jan Havlíček</cp:lastModifiedBy>
  <cp:lastPrinted>2000-03-21T17:00:35Z</cp:lastPrinted>
  <dcterms:created xsi:type="dcterms:W3CDTF">2000-03-16T22:54:55Z</dcterms:created>
  <dcterms:modified xsi:type="dcterms:W3CDTF">2023-09-13T23:03:01Z</dcterms:modified>
</cp:coreProperties>
</file>