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639658-26B0-47E6-A8BE-B29D77A59424}" xr6:coauthVersionLast="47" xr6:coauthVersionMax="47" xr10:uidLastSave="{00000000-0000-0000-0000-000000000000}"/>
  <bookViews>
    <workbookView xWindow="-120" yWindow="-120" windowWidth="38640" windowHeight="15720" tabRatio="615"/>
  </bookViews>
  <sheets>
    <sheet name="Feb 02" sheetId="27" r:id="rId1"/>
    <sheet name="Jan 2002" sheetId="26" r:id="rId2"/>
    <sheet name="MANUAL" sheetId="19" r:id="rId3"/>
  </sheets>
  <definedNames>
    <definedName name="_xlnm.Print_Area" localSheetId="0">'Feb 02'!$A$1:$Y$39</definedName>
    <definedName name="_xlnm.Print_Area" localSheetId="1">'Jan 2002'!$A$1:$Y$39</definedName>
    <definedName name="_xlnm.Print_Area" localSheetId="2">MANUAL!$A$1:$Z$42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7" l="1"/>
  <c r="Y5" i="27"/>
  <c r="AA5" i="27"/>
  <c r="AB5" i="27"/>
  <c r="AC5" i="27"/>
  <c r="AD5" i="27"/>
  <c r="AE5" i="27"/>
  <c r="AF5" i="27"/>
  <c r="AG5" i="27"/>
  <c r="AH5" i="27"/>
  <c r="AI5" i="27"/>
  <c r="AJ5" i="27"/>
  <c r="AK5" i="27"/>
  <c r="AL5" i="27"/>
  <c r="D6" i="27"/>
  <c r="Y6" i="27"/>
  <c r="AA6" i="27"/>
  <c r="AB6" i="27"/>
  <c r="AC6" i="27"/>
  <c r="AD6" i="27"/>
  <c r="AE6" i="27"/>
  <c r="AF6" i="27"/>
  <c r="AG6" i="27"/>
  <c r="AH6" i="27"/>
  <c r="AI6" i="27"/>
  <c r="AJ6" i="27"/>
  <c r="AK6" i="27"/>
  <c r="AL6" i="27"/>
  <c r="D7" i="27"/>
  <c r="Y7" i="27"/>
  <c r="AA7" i="27"/>
  <c r="AB7" i="27"/>
  <c r="AC7" i="27"/>
  <c r="AD7" i="27"/>
  <c r="AE7" i="27"/>
  <c r="AF7" i="27"/>
  <c r="AG7" i="27"/>
  <c r="AH7" i="27"/>
  <c r="AI7" i="27"/>
  <c r="AJ7" i="27"/>
  <c r="AK7" i="27"/>
  <c r="AL7" i="27"/>
  <c r="D8" i="27"/>
  <c r="Y8" i="27"/>
  <c r="AA8" i="27"/>
  <c r="AB8" i="27"/>
  <c r="AC8" i="27"/>
  <c r="AD8" i="27"/>
  <c r="AE8" i="27"/>
  <c r="AF8" i="27"/>
  <c r="AG8" i="27"/>
  <c r="AH8" i="27"/>
  <c r="AI8" i="27"/>
  <c r="AJ8" i="27"/>
  <c r="AK8" i="27"/>
  <c r="AL8" i="27"/>
  <c r="D9" i="27"/>
  <c r="Y9" i="27"/>
  <c r="AA9" i="27"/>
  <c r="AB9" i="27"/>
  <c r="AC9" i="27"/>
  <c r="AD9" i="27"/>
  <c r="AE9" i="27"/>
  <c r="AF9" i="27"/>
  <c r="AG9" i="27"/>
  <c r="AH9" i="27"/>
  <c r="AI9" i="27"/>
  <c r="AJ9" i="27"/>
  <c r="AK9" i="27"/>
  <c r="AL9" i="27"/>
  <c r="D10" i="27"/>
  <c r="Y10" i="27"/>
  <c r="AA10" i="27"/>
  <c r="AB10" i="27"/>
  <c r="AC10" i="27"/>
  <c r="AD10" i="27"/>
  <c r="AE10" i="27"/>
  <c r="AF10" i="27"/>
  <c r="AG10" i="27"/>
  <c r="AH10" i="27"/>
  <c r="AI10" i="27"/>
  <c r="AJ10" i="27"/>
  <c r="AK10" i="27"/>
  <c r="AL10" i="27"/>
  <c r="D11" i="27"/>
  <c r="Y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D12" i="27"/>
  <c r="Y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D13" i="27"/>
  <c r="Y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D14" i="27"/>
  <c r="Y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D15" i="27"/>
  <c r="Y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D16" i="27"/>
  <c r="Y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D17" i="27"/>
  <c r="Y17" i="27"/>
  <c r="AA17" i="27"/>
  <c r="AB17" i="27"/>
  <c r="AC17" i="27"/>
  <c r="AD17" i="27"/>
  <c r="AE17" i="27"/>
  <c r="AF17" i="27"/>
  <c r="AG17" i="27"/>
  <c r="AH17" i="27"/>
  <c r="AI17" i="27"/>
  <c r="AJ17" i="27"/>
  <c r="AK17" i="27"/>
  <c r="AL17" i="27"/>
  <c r="D18" i="27"/>
  <c r="Y18" i="27"/>
  <c r="AA18" i="27"/>
  <c r="AB18" i="27"/>
  <c r="AC18" i="27"/>
  <c r="AD18" i="27"/>
  <c r="AE18" i="27"/>
  <c r="AF18" i="27"/>
  <c r="AG18" i="27"/>
  <c r="AH18" i="27"/>
  <c r="AI18" i="27"/>
  <c r="AJ18" i="27"/>
  <c r="AK18" i="27"/>
  <c r="AL18" i="27"/>
  <c r="D19" i="27"/>
  <c r="Y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D20" i="27"/>
  <c r="Y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D21" i="27"/>
  <c r="Y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D22" i="27"/>
  <c r="Y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D23" i="27"/>
  <c r="Y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D24" i="27"/>
  <c r="Y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D25" i="27"/>
  <c r="Y25" i="27"/>
  <c r="AA25" i="27"/>
  <c r="AB25" i="27"/>
  <c r="AC25" i="27"/>
  <c r="AD25" i="27"/>
  <c r="AE25" i="27"/>
  <c r="AF25" i="27"/>
  <c r="AG25" i="27"/>
  <c r="AH25" i="27"/>
  <c r="AI25" i="27"/>
  <c r="AJ25" i="27"/>
  <c r="AK25" i="27"/>
  <c r="AL25" i="27"/>
  <c r="D26" i="27"/>
  <c r="Y26" i="27"/>
  <c r="AA26" i="27"/>
  <c r="AB26" i="27"/>
  <c r="AC26" i="27"/>
  <c r="AD26" i="27"/>
  <c r="AE26" i="27"/>
  <c r="AF26" i="27"/>
  <c r="AG26" i="27"/>
  <c r="AH26" i="27"/>
  <c r="AI26" i="27"/>
  <c r="AJ26" i="27"/>
  <c r="AK26" i="27"/>
  <c r="AL26" i="27"/>
  <c r="D27" i="27"/>
  <c r="Y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D28" i="27"/>
  <c r="Y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D29" i="27"/>
  <c r="Y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D30" i="27"/>
  <c r="Y30" i="27"/>
  <c r="AA30" i="27"/>
  <c r="AB30" i="27"/>
  <c r="AC30" i="27"/>
  <c r="AD30" i="27"/>
  <c r="AE30" i="27"/>
  <c r="AF30" i="27"/>
  <c r="AG30" i="27"/>
  <c r="AH30" i="27"/>
  <c r="AI30" i="27"/>
  <c r="AJ30" i="27"/>
  <c r="AK30" i="27"/>
  <c r="AL30" i="27"/>
  <c r="D31" i="27"/>
  <c r="Y31" i="27"/>
  <c r="AA31" i="27"/>
  <c r="AB31" i="27"/>
  <c r="AC31" i="27"/>
  <c r="AD31" i="27"/>
  <c r="AE31" i="27"/>
  <c r="AF31" i="27"/>
  <c r="AG31" i="27"/>
  <c r="AH31" i="27"/>
  <c r="AI31" i="27"/>
  <c r="AJ31" i="27"/>
  <c r="AK31" i="27"/>
  <c r="AL31" i="27"/>
  <c r="D32" i="27"/>
  <c r="Y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D33" i="27"/>
  <c r="Y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D34" i="27"/>
  <c r="Y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D35" i="27"/>
  <c r="Y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D36" i="27"/>
  <c r="Y36" i="27"/>
  <c r="D37" i="27"/>
  <c r="Y37" i="27"/>
  <c r="B38" i="27"/>
  <c r="C38" i="27"/>
  <c r="D38" i="27"/>
  <c r="F38" i="27"/>
  <c r="H38" i="27"/>
  <c r="J38" i="27"/>
  <c r="L38" i="27"/>
  <c r="N38" i="27"/>
  <c r="P38" i="27"/>
  <c r="R38" i="27"/>
  <c r="T38" i="27"/>
  <c r="U38" i="27"/>
  <c r="Y38" i="27"/>
  <c r="B39" i="27"/>
  <c r="C39" i="27"/>
  <c r="D39" i="27"/>
  <c r="F39" i="27"/>
  <c r="H39" i="27"/>
  <c r="J39" i="27"/>
  <c r="L39" i="27"/>
  <c r="N39" i="27"/>
  <c r="P39" i="27"/>
  <c r="R39" i="27"/>
  <c r="T39" i="27"/>
  <c r="U39" i="27"/>
  <c r="W39" i="27"/>
  <c r="Y39" i="27"/>
  <c r="D81" i="27"/>
  <c r="D5" i="26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</calcChain>
</file>

<file path=xl/sharedStrings.xml><?xml version="1.0" encoding="utf-8"?>
<sst xmlns="http://schemas.openxmlformats.org/spreadsheetml/2006/main" count="169" uniqueCount="81">
  <si>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</si>
  <si>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</si>
  <si>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</si>
  <si>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</si>
  <si>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</si>
  <si>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</si>
  <si>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</si>
  <si>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</si>
  <si>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</si>
  <si>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</si>
  <si>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</si>
  <si>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</si>
  <si>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</si>
  <si>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</si>
  <si>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</si>
  <si>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</si>
  <si>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</si>
  <si>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</si>
  <si>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</si>
  <si>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</si>
  <si>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</si>
  <si>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</si>
  <si>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</si>
  <si>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</si>
  <si>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</si>
  <si>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</si>
  <si>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</si>
  <si>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</si>
  <si>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</si>
  <si>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</si>
  <si>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</si>
  <si>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</si>
  <si>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</si>
  <si>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</si>
  <si>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</si>
  <si>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</si>
  <si>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</si>
  <si>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</si>
  <si>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</si>
  <si>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</si>
  <si>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</si>
  <si>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</si>
  <si>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</si>
  <si>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</si>
  <si>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</si>
  <si>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</si>
  <si>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</si>
  <si>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</si>
  <si>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</si>
  <si>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</si>
  <si>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</si>
  <si>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</si>
  <si>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</si>
  <si>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</si>
  <si>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</si>
  <si>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</si>
  <si>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</si>
  <si>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</si>
  <si>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</si>
  <si>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</si>
  <si>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</si>
  <si>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</si>
  <si>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</si>
  <si>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</si>
  <si>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</si>
  <si>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</si>
  <si>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</si>
  <si>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</si>
  <si>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</si>
  <si>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</si>
  <si>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</si>
  <si>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</si>
  <si>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</si>
  <si>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</si>
  <si>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</si>
  <si>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</si>
  <si>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</si>
  <si>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</si>
  <si>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</si>
  <si>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</si>
  <si>
    <t xml:space="preserve">FEBRUARY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</si>
</sst>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0710821969447E-2"/>
          <c:y val="5.8098641493798051E-2"/>
          <c:w val="0.85913941839109509"/>
          <c:h val="0.88556414155698238"/>
        </c:manualLayout>
      </c:layout>
      <c:lineChart>
        <c:grouping val="standard"/>
        <c:varyColors val="0"/>
        <c:ser>
          <c:idx val="0"/>
          <c:order val="0"/>
          <c:tx>
            <c:strRef>
              <c:f>'Feb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02'!$AB$5:$AB$34</c:f>
              <c:numCache>
                <c:formatCode>#,##0_);\(#,##0\)</c:formatCode>
                <c:ptCount val="30"/>
                <c:pt idx="0">
                  <c:v>-4415</c:v>
                </c:pt>
                <c:pt idx="1">
                  <c:v>1583</c:v>
                </c:pt>
                <c:pt idx="2">
                  <c:v>3100</c:v>
                </c:pt>
                <c:pt idx="3">
                  <c:v>4946</c:v>
                </c:pt>
                <c:pt idx="4">
                  <c:v>5823</c:v>
                </c:pt>
                <c:pt idx="5">
                  <c:v>4011</c:v>
                </c:pt>
                <c:pt idx="6">
                  <c:v>1411</c:v>
                </c:pt>
                <c:pt idx="7">
                  <c:v>6943</c:v>
                </c:pt>
                <c:pt idx="8">
                  <c:v>-5633</c:v>
                </c:pt>
                <c:pt idx="9">
                  <c:v>-5348</c:v>
                </c:pt>
                <c:pt idx="10">
                  <c:v>3861</c:v>
                </c:pt>
                <c:pt idx="11">
                  <c:v>5303</c:v>
                </c:pt>
                <c:pt idx="12">
                  <c:v>4204</c:v>
                </c:pt>
                <c:pt idx="13">
                  <c:v>4161</c:v>
                </c:pt>
                <c:pt idx="14">
                  <c:v>2569</c:v>
                </c:pt>
                <c:pt idx="15">
                  <c:v>2701</c:v>
                </c:pt>
                <c:pt idx="16">
                  <c:v>-766</c:v>
                </c:pt>
                <c:pt idx="17">
                  <c:v>-1022</c:v>
                </c:pt>
                <c:pt idx="18">
                  <c:v>-4522</c:v>
                </c:pt>
                <c:pt idx="19">
                  <c:v>-5564</c:v>
                </c:pt>
                <c:pt idx="20">
                  <c:v>9030</c:v>
                </c:pt>
                <c:pt idx="21">
                  <c:v>1537</c:v>
                </c:pt>
                <c:pt idx="22">
                  <c:v>-2486</c:v>
                </c:pt>
                <c:pt idx="23">
                  <c:v>-1224</c:v>
                </c:pt>
                <c:pt idx="24">
                  <c:v>-5414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9-458A-824E-9EDB7DFBD523}"/>
            </c:ext>
          </c:extLst>
        </c:ser>
        <c:ser>
          <c:idx val="1"/>
          <c:order val="1"/>
          <c:tx>
            <c:strRef>
              <c:f>'Feb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02'!$AC$5:$AC$34</c:f>
              <c:numCache>
                <c:formatCode>#,##0_);\(#,##0\)</c:formatCode>
                <c:ptCount val="30"/>
                <c:pt idx="0">
                  <c:v>-3487</c:v>
                </c:pt>
                <c:pt idx="1">
                  <c:v>-3284</c:v>
                </c:pt>
                <c:pt idx="2">
                  <c:v>-3950</c:v>
                </c:pt>
                <c:pt idx="3">
                  <c:v>-3135</c:v>
                </c:pt>
                <c:pt idx="4">
                  <c:v>-2571</c:v>
                </c:pt>
                <c:pt idx="5">
                  <c:v>-2580</c:v>
                </c:pt>
                <c:pt idx="6">
                  <c:v>-3029</c:v>
                </c:pt>
                <c:pt idx="7">
                  <c:v>6713</c:v>
                </c:pt>
                <c:pt idx="8">
                  <c:v>-2575</c:v>
                </c:pt>
                <c:pt idx="9">
                  <c:v>-4167</c:v>
                </c:pt>
                <c:pt idx="10">
                  <c:v>-2744</c:v>
                </c:pt>
                <c:pt idx="11">
                  <c:v>-3237</c:v>
                </c:pt>
                <c:pt idx="12">
                  <c:v>-4004</c:v>
                </c:pt>
                <c:pt idx="13">
                  <c:v>-3949</c:v>
                </c:pt>
                <c:pt idx="14">
                  <c:v>-3119</c:v>
                </c:pt>
                <c:pt idx="15">
                  <c:v>-3283</c:v>
                </c:pt>
                <c:pt idx="16">
                  <c:v>-3235</c:v>
                </c:pt>
                <c:pt idx="17">
                  <c:v>-2719</c:v>
                </c:pt>
                <c:pt idx="18">
                  <c:v>-2780</c:v>
                </c:pt>
                <c:pt idx="19">
                  <c:v>-2054</c:v>
                </c:pt>
                <c:pt idx="20">
                  <c:v>-2482</c:v>
                </c:pt>
                <c:pt idx="21">
                  <c:v>-2270</c:v>
                </c:pt>
                <c:pt idx="22">
                  <c:v>-2386</c:v>
                </c:pt>
                <c:pt idx="23">
                  <c:v>-2349</c:v>
                </c:pt>
                <c:pt idx="24">
                  <c:v>-2565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9-458A-824E-9EDB7DFBD523}"/>
            </c:ext>
          </c:extLst>
        </c:ser>
        <c:ser>
          <c:idx val="2"/>
          <c:order val="2"/>
          <c:tx>
            <c:strRef>
              <c:f>'Feb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02'!$AD$5:$AD$34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-2960</c:v>
                </c:pt>
                <c:pt idx="16">
                  <c:v>-2847</c:v>
                </c:pt>
                <c:pt idx="17">
                  <c:v>-1829</c:v>
                </c:pt>
                <c:pt idx="18">
                  <c:v>-55</c:v>
                </c:pt>
                <c:pt idx="19">
                  <c:v>-1382</c:v>
                </c:pt>
                <c:pt idx="20">
                  <c:v>-4197</c:v>
                </c:pt>
                <c:pt idx="21">
                  <c:v>-3693</c:v>
                </c:pt>
                <c:pt idx="22">
                  <c:v>6562</c:v>
                </c:pt>
                <c:pt idx="23">
                  <c:v>2698</c:v>
                </c:pt>
                <c:pt idx="24">
                  <c:v>-5800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D9-458A-824E-9EDB7DFBD523}"/>
            </c:ext>
          </c:extLst>
        </c:ser>
        <c:ser>
          <c:idx val="3"/>
          <c:order val="3"/>
          <c:tx>
            <c:strRef>
              <c:f>'Feb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02'!$AE$5:$AE$34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-2960</c:v>
                </c:pt>
                <c:pt idx="16">
                  <c:v>-2847</c:v>
                </c:pt>
                <c:pt idx="17">
                  <c:v>-1829</c:v>
                </c:pt>
                <c:pt idx="18">
                  <c:v>-55</c:v>
                </c:pt>
                <c:pt idx="19">
                  <c:v>-1382</c:v>
                </c:pt>
                <c:pt idx="20">
                  <c:v>-4197</c:v>
                </c:pt>
                <c:pt idx="21">
                  <c:v>-3693</c:v>
                </c:pt>
                <c:pt idx="22">
                  <c:v>6562</c:v>
                </c:pt>
                <c:pt idx="23">
                  <c:v>2698</c:v>
                </c:pt>
                <c:pt idx="24">
                  <c:v>-5800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D9-458A-824E-9EDB7DFBD523}"/>
            </c:ext>
          </c:extLst>
        </c:ser>
        <c:ser>
          <c:idx val="4"/>
          <c:order val="4"/>
          <c:tx>
            <c:strRef>
              <c:f>'Feb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02'!$AF$5:$AF$34</c:f>
              <c:numCache>
                <c:formatCode>#,##0_);\(#,##0\)</c:formatCode>
                <c:ptCount val="30"/>
                <c:pt idx="0">
                  <c:v>-154</c:v>
                </c:pt>
                <c:pt idx="1">
                  <c:v>-146</c:v>
                </c:pt>
                <c:pt idx="2">
                  <c:v>-185</c:v>
                </c:pt>
                <c:pt idx="3">
                  <c:v>-144</c:v>
                </c:pt>
                <c:pt idx="4">
                  <c:v>-157</c:v>
                </c:pt>
                <c:pt idx="5">
                  <c:v>-172</c:v>
                </c:pt>
                <c:pt idx="6">
                  <c:v>55</c:v>
                </c:pt>
                <c:pt idx="7">
                  <c:v>-21</c:v>
                </c:pt>
                <c:pt idx="8">
                  <c:v>-2</c:v>
                </c:pt>
                <c:pt idx="9">
                  <c:v>28</c:v>
                </c:pt>
                <c:pt idx="10">
                  <c:v>-32</c:v>
                </c:pt>
                <c:pt idx="11">
                  <c:v>22</c:v>
                </c:pt>
                <c:pt idx="12">
                  <c:v>11</c:v>
                </c:pt>
                <c:pt idx="13">
                  <c:v>8</c:v>
                </c:pt>
                <c:pt idx="14">
                  <c:v>-105</c:v>
                </c:pt>
                <c:pt idx="15">
                  <c:v>-2</c:v>
                </c:pt>
                <c:pt idx="16">
                  <c:v>6</c:v>
                </c:pt>
                <c:pt idx="17">
                  <c:v>1</c:v>
                </c:pt>
                <c:pt idx="18">
                  <c:v>-58</c:v>
                </c:pt>
                <c:pt idx="19">
                  <c:v>2</c:v>
                </c:pt>
                <c:pt idx="20">
                  <c:v>-3</c:v>
                </c:pt>
                <c:pt idx="21">
                  <c:v>2</c:v>
                </c:pt>
                <c:pt idx="22">
                  <c:v>-105</c:v>
                </c:pt>
                <c:pt idx="23">
                  <c:v>78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D9-458A-824E-9EDB7DFBD523}"/>
            </c:ext>
          </c:extLst>
        </c:ser>
        <c:ser>
          <c:idx val="5"/>
          <c:order val="5"/>
          <c:tx>
            <c:strRef>
              <c:f>'Feb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02'!$AG$5:$AG$34</c:f>
              <c:numCache>
                <c:formatCode>#,##0_);\(#,##0\)</c:formatCode>
                <c:ptCount val="30"/>
                <c:pt idx="0">
                  <c:v>-86</c:v>
                </c:pt>
                <c:pt idx="1">
                  <c:v>-67</c:v>
                </c:pt>
                <c:pt idx="2">
                  <c:v>-68</c:v>
                </c:pt>
                <c:pt idx="3">
                  <c:v>-112</c:v>
                </c:pt>
                <c:pt idx="4">
                  <c:v>-127</c:v>
                </c:pt>
                <c:pt idx="5">
                  <c:v>-55</c:v>
                </c:pt>
                <c:pt idx="6">
                  <c:v>-18</c:v>
                </c:pt>
                <c:pt idx="7">
                  <c:v>-32</c:v>
                </c:pt>
                <c:pt idx="8">
                  <c:v>-21</c:v>
                </c:pt>
                <c:pt idx="9">
                  <c:v>-31</c:v>
                </c:pt>
                <c:pt idx="10">
                  <c:v>-35</c:v>
                </c:pt>
                <c:pt idx="11">
                  <c:v>-57</c:v>
                </c:pt>
                <c:pt idx="12">
                  <c:v>-51</c:v>
                </c:pt>
                <c:pt idx="13">
                  <c:v>-43</c:v>
                </c:pt>
                <c:pt idx="14">
                  <c:v>-45</c:v>
                </c:pt>
                <c:pt idx="15">
                  <c:v>-47</c:v>
                </c:pt>
                <c:pt idx="16">
                  <c:v>-51</c:v>
                </c:pt>
                <c:pt idx="17">
                  <c:v>3</c:v>
                </c:pt>
                <c:pt idx="18">
                  <c:v>23</c:v>
                </c:pt>
                <c:pt idx="19">
                  <c:v>-1489</c:v>
                </c:pt>
                <c:pt idx="20">
                  <c:v>126</c:v>
                </c:pt>
                <c:pt idx="21">
                  <c:v>-10</c:v>
                </c:pt>
                <c:pt idx="22">
                  <c:v>0</c:v>
                </c:pt>
                <c:pt idx="23">
                  <c:v>1</c:v>
                </c:pt>
                <c:pt idx="24">
                  <c:v>-106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D9-458A-824E-9EDB7DFBD523}"/>
            </c:ext>
          </c:extLst>
        </c:ser>
        <c:ser>
          <c:idx val="6"/>
          <c:order val="6"/>
          <c:tx>
            <c:strRef>
              <c:f>'Feb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02'!$AH$5:$AH$34</c:f>
              <c:numCache>
                <c:formatCode>#,##0_);\(#,##0\)</c:formatCode>
                <c:ptCount val="30"/>
                <c:pt idx="0">
                  <c:v>172</c:v>
                </c:pt>
                <c:pt idx="1">
                  <c:v>322</c:v>
                </c:pt>
                <c:pt idx="2">
                  <c:v>383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270</c:v>
                </c:pt>
                <c:pt idx="7">
                  <c:v>114</c:v>
                </c:pt>
                <c:pt idx="8">
                  <c:v>0</c:v>
                </c:pt>
                <c:pt idx="9">
                  <c:v>356</c:v>
                </c:pt>
                <c:pt idx="10">
                  <c:v>30</c:v>
                </c:pt>
                <c:pt idx="11">
                  <c:v>264</c:v>
                </c:pt>
                <c:pt idx="12">
                  <c:v>296</c:v>
                </c:pt>
                <c:pt idx="13">
                  <c:v>234</c:v>
                </c:pt>
                <c:pt idx="14">
                  <c:v>245</c:v>
                </c:pt>
                <c:pt idx="15">
                  <c:v>46</c:v>
                </c:pt>
                <c:pt idx="16">
                  <c:v>26</c:v>
                </c:pt>
                <c:pt idx="17">
                  <c:v>511</c:v>
                </c:pt>
                <c:pt idx="18">
                  <c:v>0</c:v>
                </c:pt>
                <c:pt idx="19">
                  <c:v>0</c:v>
                </c:pt>
                <c:pt idx="20">
                  <c:v>138</c:v>
                </c:pt>
                <c:pt idx="21">
                  <c:v>29</c:v>
                </c:pt>
                <c:pt idx="22">
                  <c:v>2</c:v>
                </c:pt>
                <c:pt idx="23">
                  <c:v>0</c:v>
                </c:pt>
                <c:pt idx="24">
                  <c:v>46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D9-458A-824E-9EDB7DFBD523}"/>
            </c:ext>
          </c:extLst>
        </c:ser>
        <c:ser>
          <c:idx val="7"/>
          <c:order val="7"/>
          <c:tx>
            <c:strRef>
              <c:f>'Feb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02'!$AI$5:$AI$34</c:f>
              <c:numCache>
                <c:formatCode>#,##0_);[Red]\(#,##0\)</c:formatCode>
                <c:ptCount val="30"/>
                <c:pt idx="0">
                  <c:v>368</c:v>
                </c:pt>
                <c:pt idx="1">
                  <c:v>538</c:v>
                </c:pt>
                <c:pt idx="2">
                  <c:v>271</c:v>
                </c:pt>
                <c:pt idx="3">
                  <c:v>659</c:v>
                </c:pt>
                <c:pt idx="4">
                  <c:v>806</c:v>
                </c:pt>
                <c:pt idx="5">
                  <c:v>734</c:v>
                </c:pt>
                <c:pt idx="6">
                  <c:v>969</c:v>
                </c:pt>
                <c:pt idx="7">
                  <c:v>902</c:v>
                </c:pt>
                <c:pt idx="8">
                  <c:v>746</c:v>
                </c:pt>
                <c:pt idx="9">
                  <c:v>475</c:v>
                </c:pt>
                <c:pt idx="10">
                  <c:v>648</c:v>
                </c:pt>
                <c:pt idx="11">
                  <c:v>701</c:v>
                </c:pt>
                <c:pt idx="12">
                  <c:v>497</c:v>
                </c:pt>
                <c:pt idx="13">
                  <c:v>537</c:v>
                </c:pt>
                <c:pt idx="14">
                  <c:v>531</c:v>
                </c:pt>
                <c:pt idx="15">
                  <c:v>750</c:v>
                </c:pt>
                <c:pt idx="16">
                  <c:v>-153</c:v>
                </c:pt>
                <c:pt idx="17">
                  <c:v>-111</c:v>
                </c:pt>
                <c:pt idx="18">
                  <c:v>-362</c:v>
                </c:pt>
                <c:pt idx="19">
                  <c:v>-167</c:v>
                </c:pt>
                <c:pt idx="20">
                  <c:v>-375</c:v>
                </c:pt>
                <c:pt idx="21">
                  <c:v>-107</c:v>
                </c:pt>
                <c:pt idx="22">
                  <c:v>-82</c:v>
                </c:pt>
                <c:pt idx="23">
                  <c:v>-356</c:v>
                </c:pt>
                <c:pt idx="24">
                  <c:v>-654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D9-458A-824E-9EDB7DFBD523}"/>
            </c:ext>
          </c:extLst>
        </c:ser>
        <c:ser>
          <c:idx val="8"/>
          <c:order val="8"/>
          <c:tx>
            <c:strRef>
              <c:f>'Feb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02'!$AJ$5:$AJ$34</c:f>
              <c:numCache>
                <c:formatCode>#,##0_);[Red]\(#,##0\)</c:formatCode>
                <c:ptCount val="30"/>
                <c:pt idx="0">
                  <c:v>-281</c:v>
                </c:pt>
                <c:pt idx="1">
                  <c:v>-100</c:v>
                </c:pt>
                <c:pt idx="2">
                  <c:v>9</c:v>
                </c:pt>
                <c:pt idx="3">
                  <c:v>-62</c:v>
                </c:pt>
                <c:pt idx="4">
                  <c:v>37</c:v>
                </c:pt>
                <c:pt idx="5">
                  <c:v>0</c:v>
                </c:pt>
                <c:pt idx="6">
                  <c:v>24</c:v>
                </c:pt>
                <c:pt idx="7">
                  <c:v>31</c:v>
                </c:pt>
                <c:pt idx="8">
                  <c:v>50</c:v>
                </c:pt>
                <c:pt idx="9">
                  <c:v>17</c:v>
                </c:pt>
                <c:pt idx="10">
                  <c:v>-181</c:v>
                </c:pt>
                <c:pt idx="11">
                  <c:v>76</c:v>
                </c:pt>
                <c:pt idx="12">
                  <c:v>-86</c:v>
                </c:pt>
                <c:pt idx="13">
                  <c:v>2</c:v>
                </c:pt>
                <c:pt idx="14">
                  <c:v>-2</c:v>
                </c:pt>
                <c:pt idx="15">
                  <c:v>-6</c:v>
                </c:pt>
                <c:pt idx="16">
                  <c:v>-17</c:v>
                </c:pt>
                <c:pt idx="17">
                  <c:v>28</c:v>
                </c:pt>
                <c:pt idx="18">
                  <c:v>66</c:v>
                </c:pt>
                <c:pt idx="19">
                  <c:v>61</c:v>
                </c:pt>
                <c:pt idx="20">
                  <c:v>-12</c:v>
                </c:pt>
                <c:pt idx="21">
                  <c:v>2</c:v>
                </c:pt>
                <c:pt idx="22">
                  <c:v>-401</c:v>
                </c:pt>
                <c:pt idx="23">
                  <c:v>-389</c:v>
                </c:pt>
                <c:pt idx="24">
                  <c:v>109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D9-458A-824E-9EDB7DFBD523}"/>
            </c:ext>
          </c:extLst>
        </c:ser>
        <c:ser>
          <c:idx val="9"/>
          <c:order val="9"/>
          <c:tx>
            <c:strRef>
              <c:f>'Feb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02'!$AK$5:$AK$34</c:f>
              <c:numCache>
                <c:formatCode>#,##0_);[Red]\(#,##0\)</c:formatCode>
                <c:ptCount val="30"/>
                <c:pt idx="0">
                  <c:v>9</c:v>
                </c:pt>
                <c:pt idx="1">
                  <c:v>18</c:v>
                </c:pt>
                <c:pt idx="2">
                  <c:v>3</c:v>
                </c:pt>
                <c:pt idx="3">
                  <c:v>11</c:v>
                </c:pt>
                <c:pt idx="4">
                  <c:v>-7</c:v>
                </c:pt>
                <c:pt idx="5">
                  <c:v>-6</c:v>
                </c:pt>
                <c:pt idx="6">
                  <c:v>-100</c:v>
                </c:pt>
                <c:pt idx="7">
                  <c:v>-164</c:v>
                </c:pt>
                <c:pt idx="8">
                  <c:v>-171</c:v>
                </c:pt>
                <c:pt idx="9">
                  <c:v>-59</c:v>
                </c:pt>
                <c:pt idx="10">
                  <c:v>-208</c:v>
                </c:pt>
                <c:pt idx="11">
                  <c:v>10</c:v>
                </c:pt>
                <c:pt idx="12">
                  <c:v>-16</c:v>
                </c:pt>
                <c:pt idx="13">
                  <c:v>-37</c:v>
                </c:pt>
                <c:pt idx="14">
                  <c:v>-3</c:v>
                </c:pt>
                <c:pt idx="15">
                  <c:v>-25</c:v>
                </c:pt>
                <c:pt idx="16">
                  <c:v>7</c:v>
                </c:pt>
                <c:pt idx="17">
                  <c:v>-6</c:v>
                </c:pt>
                <c:pt idx="18">
                  <c:v>-27</c:v>
                </c:pt>
                <c:pt idx="19">
                  <c:v>-64</c:v>
                </c:pt>
                <c:pt idx="20">
                  <c:v>-18</c:v>
                </c:pt>
                <c:pt idx="21">
                  <c:v>-31</c:v>
                </c:pt>
                <c:pt idx="22">
                  <c:v>-78</c:v>
                </c:pt>
                <c:pt idx="23">
                  <c:v>-21</c:v>
                </c:pt>
                <c:pt idx="24">
                  <c:v>-107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D9-458A-824E-9EDB7DFBD523}"/>
            </c:ext>
          </c:extLst>
        </c:ser>
        <c:ser>
          <c:idx val="10"/>
          <c:order val="10"/>
          <c:tx>
            <c:strRef>
              <c:f>'Feb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02'!$AL$5:$AL$34</c:f>
              <c:numCache>
                <c:formatCode>#,##0_);[Red]\(#,##0\)</c:formatCode>
                <c:ptCount val="30"/>
                <c:pt idx="0">
                  <c:v>558</c:v>
                </c:pt>
                <c:pt idx="1">
                  <c:v>85</c:v>
                </c:pt>
                <c:pt idx="2">
                  <c:v>1317</c:v>
                </c:pt>
                <c:pt idx="3">
                  <c:v>0</c:v>
                </c:pt>
                <c:pt idx="4">
                  <c:v>65</c:v>
                </c:pt>
                <c:pt idx="5">
                  <c:v>21</c:v>
                </c:pt>
                <c:pt idx="6">
                  <c:v>81</c:v>
                </c:pt>
                <c:pt idx="7">
                  <c:v>60</c:v>
                </c:pt>
                <c:pt idx="8">
                  <c:v>77</c:v>
                </c:pt>
                <c:pt idx="9">
                  <c:v>62</c:v>
                </c:pt>
                <c:pt idx="10">
                  <c:v>54</c:v>
                </c:pt>
                <c:pt idx="11">
                  <c:v>55</c:v>
                </c:pt>
                <c:pt idx="12">
                  <c:v>50</c:v>
                </c:pt>
                <c:pt idx="13">
                  <c:v>55</c:v>
                </c:pt>
                <c:pt idx="14">
                  <c:v>46</c:v>
                </c:pt>
                <c:pt idx="15">
                  <c:v>36</c:v>
                </c:pt>
                <c:pt idx="16">
                  <c:v>34</c:v>
                </c:pt>
                <c:pt idx="17">
                  <c:v>34</c:v>
                </c:pt>
                <c:pt idx="18">
                  <c:v>43</c:v>
                </c:pt>
                <c:pt idx="19">
                  <c:v>39</c:v>
                </c:pt>
                <c:pt idx="20">
                  <c:v>46</c:v>
                </c:pt>
                <c:pt idx="21">
                  <c:v>49</c:v>
                </c:pt>
                <c:pt idx="22">
                  <c:v>31</c:v>
                </c:pt>
                <c:pt idx="23">
                  <c:v>56</c:v>
                </c:pt>
                <c:pt idx="24">
                  <c:v>54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9D9-458A-824E-9EDB7DFBD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123904"/>
        <c:axId val="1"/>
      </c:lineChart>
      <c:dateAx>
        <c:axId val="19621239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2123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2881730825125"/>
          <c:y val="0.20950722235642327"/>
          <c:w val="6.5399682466986422E-2"/>
          <c:h val="0.582746979831731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458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-8036</c:v>
                </c:pt>
                <c:pt idx="20">
                  <c:v>-1086</c:v>
                </c:pt>
                <c:pt idx="21">
                  <c:v>-1643</c:v>
                </c:pt>
                <c:pt idx="22">
                  <c:v>4275</c:v>
                </c:pt>
                <c:pt idx="23">
                  <c:v>3546</c:v>
                </c:pt>
                <c:pt idx="24">
                  <c:v>4032</c:v>
                </c:pt>
                <c:pt idx="25">
                  <c:v>6633</c:v>
                </c:pt>
                <c:pt idx="26">
                  <c:v>5090</c:v>
                </c:pt>
                <c:pt idx="27">
                  <c:v>3335</c:v>
                </c:pt>
                <c:pt idx="28">
                  <c:v>53</c:v>
                </c:pt>
                <c:pt idx="29">
                  <c:v>-5642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E-4811-9635-79BAE64ED7E0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-1034</c:v>
                </c:pt>
                <c:pt idx="21">
                  <c:v>-467</c:v>
                </c:pt>
                <c:pt idx="22">
                  <c:v>-2030</c:v>
                </c:pt>
                <c:pt idx="23">
                  <c:v>912</c:v>
                </c:pt>
                <c:pt idx="24">
                  <c:v>-604</c:v>
                </c:pt>
                <c:pt idx="25">
                  <c:v>-894</c:v>
                </c:pt>
                <c:pt idx="26">
                  <c:v>-1130</c:v>
                </c:pt>
                <c:pt idx="27">
                  <c:v>-1262</c:v>
                </c:pt>
                <c:pt idx="28">
                  <c:v>-1434</c:v>
                </c:pt>
                <c:pt idx="29">
                  <c:v>-2966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0E-4811-9635-79BAE64ED7E0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-3514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0E-4811-9635-79BAE64ED7E0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0E-4811-9635-79BAE64ED7E0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-31</c:v>
                </c:pt>
                <c:pt idx="28">
                  <c:v>36</c:v>
                </c:pt>
                <c:pt idx="29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0E-4811-9635-79BAE64ED7E0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37</c:v>
                </c:pt>
                <c:pt idx="28">
                  <c:v>48</c:v>
                </c:pt>
                <c:pt idx="29">
                  <c:v>-118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0E-4811-9635-79BAE64ED7E0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-9000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0E-4811-9635-79BAE64ED7E0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1261</c:v>
                </c:pt>
                <c:pt idx="28">
                  <c:v>1358</c:v>
                </c:pt>
                <c:pt idx="29">
                  <c:v>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0E-4811-9635-79BAE64ED7E0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35</c:v>
                </c:pt>
                <c:pt idx="28">
                  <c:v>-48</c:v>
                </c:pt>
                <c:pt idx="29">
                  <c:v>-272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B0E-4811-9635-79BAE64ED7E0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-393</c:v>
                </c:pt>
                <c:pt idx="28">
                  <c:v>-22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B0E-4811-9635-79BAE64ED7E0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6568</c:v>
                </c:pt>
                <c:pt idx="28">
                  <c:v>6300</c:v>
                </c:pt>
                <c:pt idx="29">
                  <c:v>-5916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B0E-4811-9635-79BAE64ED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124368"/>
        <c:axId val="1"/>
      </c:lineChart>
      <c:dateAx>
        <c:axId val="19621243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2124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8673" name="Chart 1">
          <a:extLst>
            <a:ext uri="{FF2B5EF4-FFF2-40B4-BE49-F238E27FC236}">
              <a16:creationId xmlns:a16="http://schemas.microsoft.com/office/drawing/2014/main" id="{1A8F8688-48AB-9DF8-B53E-D566F748A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7649" name="Chart 1">
          <a:extLst>
            <a:ext uri="{FF2B5EF4-FFF2-40B4-BE49-F238E27FC236}">
              <a16:creationId xmlns:a16="http://schemas.microsoft.com/office/drawing/2014/main" id="{0996D368-BEC9-565A-181A-049BA5B6C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30" sqref="A30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80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37288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183693</v>
      </c>
      <c r="C5" s="118">
        <v>-458074</v>
      </c>
      <c r="D5" s="118">
        <f t="shared" ref="D5:D36" si="0">B5+C5</f>
        <v>-274381</v>
      </c>
      <c r="E5" s="119"/>
      <c r="F5" s="118">
        <v>-197840</v>
      </c>
      <c r="G5" s="119"/>
      <c r="H5" s="118">
        <v>9718</v>
      </c>
      <c r="I5" s="119"/>
      <c r="J5" s="118">
        <v>-13582</v>
      </c>
      <c r="K5" s="119"/>
      <c r="L5" s="118">
        <v>29418</v>
      </c>
      <c r="M5" s="119"/>
      <c r="N5" s="118">
        <v>33943</v>
      </c>
      <c r="O5" s="119"/>
      <c r="P5" s="118">
        <v>-10329</v>
      </c>
      <c r="Q5" s="119"/>
      <c r="R5" s="118">
        <v>5302</v>
      </c>
      <c r="S5" s="119"/>
      <c r="T5" s="118">
        <v>121880</v>
      </c>
      <c r="U5" s="118">
        <v>28126</v>
      </c>
      <c r="V5" s="132"/>
      <c r="W5" s="118">
        <v>7396</v>
      </c>
      <c r="X5" s="119"/>
      <c r="Y5" s="118">
        <f>SUM(D5:X5)</f>
        <v>-260349</v>
      </c>
      <c r="AA5" s="125">
        <f>+A6</f>
        <v>37288</v>
      </c>
      <c r="AB5" s="50">
        <f>+B6</f>
        <v>-4415</v>
      </c>
      <c r="AC5" s="50">
        <f>+C6</f>
        <v>-3487</v>
      </c>
      <c r="AD5" s="50">
        <f t="shared" ref="AD5:AD33" si="1">+F6</f>
        <v>5386</v>
      </c>
      <c r="AE5" s="50">
        <f t="shared" ref="AE5:AE35" si="2">+F6</f>
        <v>5386</v>
      </c>
      <c r="AF5" s="50">
        <f t="shared" ref="AF5:AF35" si="3">+H6</f>
        <v>-154</v>
      </c>
      <c r="AG5" s="50">
        <f t="shared" ref="AG5:AG35" si="4">+J6</f>
        <v>-86</v>
      </c>
      <c r="AH5" s="50">
        <f t="shared" ref="AH5:AH35" si="5">+L6</f>
        <v>172</v>
      </c>
      <c r="AI5" s="51">
        <f t="shared" ref="AI5:AI35" si="6">+N6</f>
        <v>368</v>
      </c>
      <c r="AJ5" s="51">
        <f t="shared" ref="AJ5:AJ35" si="7">+P6</f>
        <v>-281</v>
      </c>
      <c r="AK5" s="51">
        <f t="shared" ref="AK5:AK35" si="8">+R6</f>
        <v>9</v>
      </c>
      <c r="AL5" s="51">
        <f t="shared" ref="AL5:AL35" si="9">+T6</f>
        <v>558</v>
      </c>
    </row>
    <row r="6" spans="1:48" x14ac:dyDescent="0.2">
      <c r="A6" s="126">
        <v>37288</v>
      </c>
      <c r="B6" s="52">
        <v>-4415</v>
      </c>
      <c r="C6" s="52">
        <v>-3487</v>
      </c>
      <c r="D6" s="26">
        <f t="shared" si="0"/>
        <v>-7902</v>
      </c>
      <c r="E6" s="27"/>
      <c r="F6" s="52">
        <v>5386</v>
      </c>
      <c r="G6" s="27"/>
      <c r="H6" s="52">
        <v>-154</v>
      </c>
      <c r="I6" s="27"/>
      <c r="J6" s="52">
        <v>-86</v>
      </c>
      <c r="K6" s="27"/>
      <c r="L6" s="52">
        <v>172</v>
      </c>
      <c r="M6" s="27"/>
      <c r="N6" s="52">
        <v>368</v>
      </c>
      <c r="O6" s="27"/>
      <c r="P6" s="52">
        <v>-281</v>
      </c>
      <c r="Q6" s="27"/>
      <c r="R6" s="52">
        <v>9</v>
      </c>
      <c r="S6" s="27"/>
      <c r="T6" s="52">
        <v>558</v>
      </c>
      <c r="U6" s="52">
        <v>-1084</v>
      </c>
      <c r="V6" s="52"/>
      <c r="W6" s="52">
        <v>0</v>
      </c>
      <c r="X6" s="27" t="s">
        <v>4</v>
      </c>
      <c r="Y6" s="28">
        <f t="shared" ref="Y6:Y38" si="10">SUM(D6:T6)</f>
        <v>-1930</v>
      </c>
      <c r="AA6" s="125">
        <f t="shared" ref="AA6:AA35" si="11">AA5+1</f>
        <v>37289</v>
      </c>
      <c r="AB6" s="25">
        <f t="shared" ref="AB6:AB33" si="12">+B7</f>
        <v>1583</v>
      </c>
      <c r="AC6" s="25">
        <f t="shared" ref="AC6:AC33" si="13">+C7</f>
        <v>-3284</v>
      </c>
      <c r="AD6" s="25">
        <f t="shared" si="1"/>
        <v>6785</v>
      </c>
      <c r="AE6" s="50">
        <f t="shared" si="2"/>
        <v>6785</v>
      </c>
      <c r="AF6" s="50">
        <f t="shared" si="3"/>
        <v>-146</v>
      </c>
      <c r="AG6" s="50">
        <f t="shared" si="4"/>
        <v>-67</v>
      </c>
      <c r="AH6" s="50">
        <f t="shared" si="5"/>
        <v>322</v>
      </c>
      <c r="AI6" s="51">
        <f t="shared" si="6"/>
        <v>538</v>
      </c>
      <c r="AJ6" s="51">
        <f t="shared" si="7"/>
        <v>-100</v>
      </c>
      <c r="AK6" s="51">
        <f t="shared" si="8"/>
        <v>18</v>
      </c>
      <c r="AL6" s="51">
        <f t="shared" si="9"/>
        <v>85</v>
      </c>
    </row>
    <row r="7" spans="1:48" x14ac:dyDescent="0.2">
      <c r="A7" s="126">
        <v>37289</v>
      </c>
      <c r="B7" s="52">
        <v>1583</v>
      </c>
      <c r="C7" s="52">
        <v>-3284</v>
      </c>
      <c r="D7" s="26">
        <f t="shared" si="0"/>
        <v>-1701</v>
      </c>
      <c r="E7" s="27"/>
      <c r="F7" s="52">
        <v>6785</v>
      </c>
      <c r="G7" s="27"/>
      <c r="H7" s="52">
        <v>-146</v>
      </c>
      <c r="I7" s="27"/>
      <c r="J7" s="52">
        <v>-67</v>
      </c>
      <c r="K7" s="27"/>
      <c r="L7" s="52">
        <v>322</v>
      </c>
      <c r="M7" s="27"/>
      <c r="N7" s="52">
        <v>538</v>
      </c>
      <c r="O7" s="27"/>
      <c r="P7" s="52">
        <v>-100</v>
      </c>
      <c r="Q7" s="27"/>
      <c r="R7" s="52">
        <v>18</v>
      </c>
      <c r="S7" s="27"/>
      <c r="T7" s="52">
        <v>85</v>
      </c>
      <c r="U7" s="52">
        <v>-1069</v>
      </c>
      <c r="V7" s="52"/>
      <c r="W7" s="52">
        <v>0</v>
      </c>
      <c r="X7" s="27"/>
      <c r="Y7" s="28">
        <f t="shared" si="10"/>
        <v>5734</v>
      </c>
      <c r="AA7" s="125">
        <f t="shared" si="11"/>
        <v>37290</v>
      </c>
      <c r="AB7" s="25">
        <f t="shared" si="12"/>
        <v>3100</v>
      </c>
      <c r="AC7" s="25">
        <f t="shared" si="13"/>
        <v>-3950</v>
      </c>
      <c r="AD7" s="25">
        <f t="shared" si="1"/>
        <v>6202</v>
      </c>
      <c r="AE7" s="50">
        <f t="shared" si="2"/>
        <v>6202</v>
      </c>
      <c r="AF7" s="50">
        <f t="shared" si="3"/>
        <v>-185</v>
      </c>
      <c r="AG7" s="50">
        <f t="shared" si="4"/>
        <v>-68</v>
      </c>
      <c r="AH7" s="50">
        <f t="shared" si="5"/>
        <v>383</v>
      </c>
      <c r="AI7" s="51">
        <f t="shared" si="6"/>
        <v>271</v>
      </c>
      <c r="AJ7" s="51">
        <f t="shared" si="7"/>
        <v>9</v>
      </c>
      <c r="AK7" s="51">
        <f t="shared" si="8"/>
        <v>3</v>
      </c>
      <c r="AL7" s="51">
        <f t="shared" si="9"/>
        <v>1317</v>
      </c>
    </row>
    <row r="8" spans="1:48" x14ac:dyDescent="0.2">
      <c r="A8" s="126">
        <v>37290</v>
      </c>
      <c r="B8" s="52">
        <v>3100</v>
      </c>
      <c r="C8" s="52">
        <v>-3950</v>
      </c>
      <c r="D8" s="26">
        <f t="shared" si="0"/>
        <v>-850</v>
      </c>
      <c r="E8" s="27"/>
      <c r="F8" s="52">
        <v>6202</v>
      </c>
      <c r="G8" s="27"/>
      <c r="H8" s="52">
        <v>-185</v>
      </c>
      <c r="I8" s="27"/>
      <c r="J8" s="52">
        <v>-68</v>
      </c>
      <c r="K8" s="27"/>
      <c r="L8" s="52">
        <v>383</v>
      </c>
      <c r="M8" s="27"/>
      <c r="N8" s="52">
        <v>271</v>
      </c>
      <c r="O8" s="27"/>
      <c r="P8" s="52">
        <v>9</v>
      </c>
      <c r="Q8" s="27"/>
      <c r="R8" s="52">
        <v>3</v>
      </c>
      <c r="S8" s="27"/>
      <c r="T8" s="52">
        <v>1317</v>
      </c>
      <c r="U8" s="52">
        <v>-1033</v>
      </c>
      <c r="V8" s="52"/>
      <c r="W8" s="52">
        <v>0</v>
      </c>
      <c r="X8" s="27"/>
      <c r="Y8" s="28">
        <f t="shared" si="10"/>
        <v>7082</v>
      </c>
      <c r="AA8" s="125">
        <f t="shared" si="11"/>
        <v>37291</v>
      </c>
      <c r="AB8" s="25">
        <f t="shared" si="12"/>
        <v>4946</v>
      </c>
      <c r="AC8" s="25">
        <f t="shared" si="13"/>
        <v>-3135</v>
      </c>
      <c r="AD8" s="25">
        <f t="shared" si="1"/>
        <v>4841</v>
      </c>
      <c r="AE8" s="50">
        <f t="shared" si="2"/>
        <v>4841</v>
      </c>
      <c r="AF8" s="50">
        <f t="shared" si="3"/>
        <v>-144</v>
      </c>
      <c r="AG8" s="50">
        <f t="shared" si="4"/>
        <v>-112</v>
      </c>
      <c r="AH8" s="50">
        <f t="shared" si="5"/>
        <v>0</v>
      </c>
      <c r="AI8" s="51">
        <f t="shared" si="6"/>
        <v>659</v>
      </c>
      <c r="AJ8" s="51">
        <f t="shared" si="7"/>
        <v>-62</v>
      </c>
      <c r="AK8" s="51">
        <f t="shared" si="8"/>
        <v>11</v>
      </c>
      <c r="AL8" s="51">
        <f t="shared" si="9"/>
        <v>0</v>
      </c>
    </row>
    <row r="9" spans="1:48" x14ac:dyDescent="0.2">
      <c r="A9" s="126">
        <v>37291</v>
      </c>
      <c r="B9" s="52">
        <v>4946</v>
      </c>
      <c r="C9" s="52">
        <v>-3135</v>
      </c>
      <c r="D9" s="26">
        <f t="shared" si="0"/>
        <v>1811</v>
      </c>
      <c r="E9" s="27"/>
      <c r="F9" s="52">
        <v>4841</v>
      </c>
      <c r="G9" s="27"/>
      <c r="H9" s="52">
        <v>-144</v>
      </c>
      <c r="I9" s="27"/>
      <c r="J9" s="52">
        <v>-112</v>
      </c>
      <c r="K9" s="27"/>
      <c r="L9" s="52">
        <v>0</v>
      </c>
      <c r="M9" s="27"/>
      <c r="N9" s="52">
        <v>659</v>
      </c>
      <c r="O9" s="27"/>
      <c r="P9" s="52">
        <v>-62</v>
      </c>
      <c r="Q9" s="27"/>
      <c r="R9" s="52">
        <v>11</v>
      </c>
      <c r="S9" s="27"/>
      <c r="T9" s="52">
        <v>0</v>
      </c>
      <c r="U9" s="52">
        <v>-1188</v>
      </c>
      <c r="V9" s="52"/>
      <c r="W9" s="52">
        <v>0</v>
      </c>
      <c r="X9" s="27"/>
      <c r="Y9" s="28">
        <f t="shared" si="10"/>
        <v>7004</v>
      </c>
      <c r="AA9" s="125">
        <f t="shared" si="11"/>
        <v>37292</v>
      </c>
      <c r="AB9" s="25">
        <f t="shared" si="12"/>
        <v>5823</v>
      </c>
      <c r="AC9" s="25">
        <f t="shared" si="13"/>
        <v>-2571</v>
      </c>
      <c r="AD9" s="25">
        <f t="shared" si="1"/>
        <v>5857</v>
      </c>
      <c r="AE9" s="50">
        <f t="shared" si="2"/>
        <v>5857</v>
      </c>
      <c r="AF9" s="50">
        <f t="shared" si="3"/>
        <v>-157</v>
      </c>
      <c r="AG9" s="50">
        <f t="shared" si="4"/>
        <v>-127</v>
      </c>
      <c r="AH9" s="50">
        <f t="shared" si="5"/>
        <v>0</v>
      </c>
      <c r="AI9" s="51">
        <f t="shared" si="6"/>
        <v>806</v>
      </c>
      <c r="AJ9" s="51">
        <f t="shared" si="7"/>
        <v>37</v>
      </c>
      <c r="AK9" s="51">
        <f t="shared" si="8"/>
        <v>-7</v>
      </c>
      <c r="AL9" s="51">
        <f t="shared" si="9"/>
        <v>65</v>
      </c>
    </row>
    <row r="10" spans="1:48" x14ac:dyDescent="0.2">
      <c r="A10" s="126">
        <v>37292</v>
      </c>
      <c r="B10" s="52">
        <v>5823</v>
      </c>
      <c r="C10" s="52">
        <v>-2571</v>
      </c>
      <c r="D10" s="26">
        <f t="shared" si="0"/>
        <v>3252</v>
      </c>
      <c r="E10" s="27"/>
      <c r="F10" s="52">
        <v>5857</v>
      </c>
      <c r="G10" s="27"/>
      <c r="H10" s="52">
        <v>-157</v>
      </c>
      <c r="I10" s="27"/>
      <c r="J10" s="52">
        <v>-127</v>
      </c>
      <c r="K10" s="27"/>
      <c r="L10" s="52">
        <v>0</v>
      </c>
      <c r="M10" s="27"/>
      <c r="N10" s="52">
        <v>806</v>
      </c>
      <c r="O10" s="27"/>
      <c r="P10" s="52">
        <v>37</v>
      </c>
      <c r="Q10" s="27"/>
      <c r="R10" s="52">
        <v>-7</v>
      </c>
      <c r="S10" s="27"/>
      <c r="T10" s="52">
        <v>65</v>
      </c>
      <c r="U10" s="52">
        <v>-1149</v>
      </c>
      <c r="V10" s="52"/>
      <c r="W10" s="52">
        <v>0</v>
      </c>
      <c r="X10" s="27"/>
      <c r="Y10" s="28">
        <f t="shared" si="10"/>
        <v>9726</v>
      </c>
      <c r="AA10" s="125">
        <f t="shared" si="11"/>
        <v>37293</v>
      </c>
      <c r="AB10" s="25">
        <f t="shared" si="12"/>
        <v>4011</v>
      </c>
      <c r="AC10" s="25">
        <f t="shared" si="13"/>
        <v>-2580</v>
      </c>
      <c r="AD10" s="25">
        <f t="shared" si="1"/>
        <v>4649</v>
      </c>
      <c r="AE10" s="50">
        <f t="shared" si="2"/>
        <v>4649</v>
      </c>
      <c r="AF10" s="50">
        <f t="shared" si="3"/>
        <v>-172</v>
      </c>
      <c r="AG10" s="50">
        <f t="shared" si="4"/>
        <v>-55</v>
      </c>
      <c r="AH10" s="50">
        <f t="shared" si="5"/>
        <v>0</v>
      </c>
      <c r="AI10" s="51">
        <f t="shared" si="6"/>
        <v>734</v>
      </c>
      <c r="AJ10" s="51">
        <f t="shared" si="7"/>
        <v>0</v>
      </c>
      <c r="AK10" s="51">
        <f t="shared" si="8"/>
        <v>-6</v>
      </c>
      <c r="AL10" s="51">
        <f t="shared" si="9"/>
        <v>21</v>
      </c>
    </row>
    <row r="11" spans="1:48" x14ac:dyDescent="0.2">
      <c r="A11" s="126">
        <v>37293</v>
      </c>
      <c r="B11" s="52">
        <v>4011</v>
      </c>
      <c r="C11" s="52">
        <v>-2580</v>
      </c>
      <c r="D11" s="26">
        <f t="shared" si="0"/>
        <v>1431</v>
      </c>
      <c r="E11" s="27"/>
      <c r="F11" s="52">
        <v>4649</v>
      </c>
      <c r="G11" s="27"/>
      <c r="H11" s="52">
        <v>-172</v>
      </c>
      <c r="I11" s="27"/>
      <c r="J11" s="52">
        <v>-55</v>
      </c>
      <c r="K11" s="27"/>
      <c r="L11" s="52">
        <v>0</v>
      </c>
      <c r="M11" s="27"/>
      <c r="N11" s="52">
        <v>734</v>
      </c>
      <c r="O11" s="27"/>
      <c r="P11" s="52">
        <v>0</v>
      </c>
      <c r="Q11" s="27"/>
      <c r="R11" s="52">
        <v>-6</v>
      </c>
      <c r="S11" s="27"/>
      <c r="T11" s="52">
        <v>21</v>
      </c>
      <c r="U11" s="52">
        <v>-1115</v>
      </c>
      <c r="V11" s="52"/>
      <c r="W11" s="52">
        <v>0</v>
      </c>
      <c r="X11" s="27"/>
      <c r="Y11" s="28">
        <f t="shared" si="10"/>
        <v>6602</v>
      </c>
      <c r="AA11" s="125">
        <f t="shared" si="11"/>
        <v>37294</v>
      </c>
      <c r="AB11" s="25">
        <f t="shared" si="12"/>
        <v>1411</v>
      </c>
      <c r="AC11" s="25">
        <f t="shared" si="13"/>
        <v>-3029</v>
      </c>
      <c r="AD11" s="25">
        <f t="shared" si="1"/>
        <v>3540</v>
      </c>
      <c r="AE11" s="50">
        <f t="shared" si="2"/>
        <v>3540</v>
      </c>
      <c r="AF11" s="50">
        <f t="shared" si="3"/>
        <v>55</v>
      </c>
      <c r="AG11" s="50">
        <f t="shared" si="4"/>
        <v>-18</v>
      </c>
      <c r="AH11" s="50">
        <f t="shared" si="5"/>
        <v>270</v>
      </c>
      <c r="AI11" s="51">
        <f t="shared" si="6"/>
        <v>969</v>
      </c>
      <c r="AJ11" s="51">
        <f t="shared" si="7"/>
        <v>24</v>
      </c>
      <c r="AK11" s="51">
        <f t="shared" si="8"/>
        <v>-100</v>
      </c>
      <c r="AL11" s="51">
        <f t="shared" si="9"/>
        <v>81</v>
      </c>
    </row>
    <row r="12" spans="1:48" x14ac:dyDescent="0.2">
      <c r="A12" s="126">
        <v>37294</v>
      </c>
      <c r="B12" s="52">
        <v>1411</v>
      </c>
      <c r="C12" s="52">
        <v>-3029</v>
      </c>
      <c r="D12" s="26">
        <f t="shared" si="0"/>
        <v>-1618</v>
      </c>
      <c r="E12" s="27"/>
      <c r="F12" s="52">
        <v>3540</v>
      </c>
      <c r="G12" s="27"/>
      <c r="H12" s="52">
        <v>55</v>
      </c>
      <c r="I12" s="27"/>
      <c r="J12" s="52">
        <v>-18</v>
      </c>
      <c r="K12" s="27"/>
      <c r="L12" s="52">
        <v>270</v>
      </c>
      <c r="M12" s="27"/>
      <c r="N12" s="52">
        <v>969</v>
      </c>
      <c r="O12" s="27"/>
      <c r="P12" s="52">
        <v>24</v>
      </c>
      <c r="Q12" s="27"/>
      <c r="R12" s="52">
        <v>-100</v>
      </c>
      <c r="S12" s="27"/>
      <c r="T12" s="52">
        <v>81</v>
      </c>
      <c r="U12" s="52">
        <v>-1082</v>
      </c>
      <c r="V12" s="52"/>
      <c r="W12" s="52">
        <v>0</v>
      </c>
      <c r="X12" s="27"/>
      <c r="Y12" s="28">
        <f t="shared" si="10"/>
        <v>3203</v>
      </c>
      <c r="AA12" s="125">
        <f t="shared" si="11"/>
        <v>37295</v>
      </c>
      <c r="AB12" s="25">
        <f t="shared" si="12"/>
        <v>6943</v>
      </c>
      <c r="AC12" s="25">
        <f t="shared" si="13"/>
        <v>6713</v>
      </c>
      <c r="AD12" s="25">
        <f t="shared" si="1"/>
        <v>2741</v>
      </c>
      <c r="AE12" s="50">
        <f t="shared" si="2"/>
        <v>2741</v>
      </c>
      <c r="AF12" s="50">
        <f t="shared" si="3"/>
        <v>-21</v>
      </c>
      <c r="AG12" s="50">
        <f t="shared" si="4"/>
        <v>-32</v>
      </c>
      <c r="AH12" s="50">
        <f t="shared" si="5"/>
        <v>114</v>
      </c>
      <c r="AI12" s="51">
        <f t="shared" si="6"/>
        <v>902</v>
      </c>
      <c r="AJ12" s="51">
        <f t="shared" si="7"/>
        <v>31</v>
      </c>
      <c r="AK12" s="51">
        <f t="shared" si="8"/>
        <v>-164</v>
      </c>
      <c r="AL12" s="51">
        <f t="shared" si="9"/>
        <v>60</v>
      </c>
    </row>
    <row r="13" spans="1:48" x14ac:dyDescent="0.2">
      <c r="A13" s="126">
        <v>37295</v>
      </c>
      <c r="B13" s="52">
        <v>6943</v>
      </c>
      <c r="C13" s="52">
        <v>6713</v>
      </c>
      <c r="D13" s="26">
        <f t="shared" si="0"/>
        <v>13656</v>
      </c>
      <c r="E13" s="27"/>
      <c r="F13" s="52">
        <v>2741</v>
      </c>
      <c r="G13" s="27"/>
      <c r="H13" s="52">
        <v>-21</v>
      </c>
      <c r="I13" s="27"/>
      <c r="J13" s="52">
        <v>-32</v>
      </c>
      <c r="K13" s="27"/>
      <c r="L13" s="52">
        <v>114</v>
      </c>
      <c r="M13" s="27"/>
      <c r="N13" s="52">
        <v>902</v>
      </c>
      <c r="O13" s="27"/>
      <c r="P13" s="52">
        <v>31</v>
      </c>
      <c r="Q13" s="27"/>
      <c r="R13" s="52">
        <v>-164</v>
      </c>
      <c r="S13" s="27"/>
      <c r="T13" s="52">
        <v>60</v>
      </c>
      <c r="U13" s="52">
        <v>-1128</v>
      </c>
      <c r="V13" s="52"/>
      <c r="W13" s="52">
        <v>0</v>
      </c>
      <c r="X13" s="27"/>
      <c r="Y13" s="28">
        <f t="shared" si="10"/>
        <v>17287</v>
      </c>
      <c r="AA13" s="125">
        <f t="shared" si="11"/>
        <v>37296</v>
      </c>
      <c r="AB13" s="25">
        <f t="shared" si="12"/>
        <v>-5633</v>
      </c>
      <c r="AC13" s="25">
        <f t="shared" si="13"/>
        <v>-2575</v>
      </c>
      <c r="AD13" s="25">
        <f t="shared" si="1"/>
        <v>2175</v>
      </c>
      <c r="AE13" s="50">
        <f t="shared" si="2"/>
        <v>2175</v>
      </c>
      <c r="AF13" s="50">
        <f t="shared" si="3"/>
        <v>-2</v>
      </c>
      <c r="AG13" s="50">
        <f t="shared" si="4"/>
        <v>-21</v>
      </c>
      <c r="AH13" s="50">
        <f t="shared" si="5"/>
        <v>0</v>
      </c>
      <c r="AI13" s="51">
        <f t="shared" si="6"/>
        <v>746</v>
      </c>
      <c r="AJ13" s="51">
        <f t="shared" si="7"/>
        <v>50</v>
      </c>
      <c r="AK13" s="51">
        <f t="shared" si="8"/>
        <v>-171</v>
      </c>
      <c r="AL13" s="51">
        <f t="shared" si="9"/>
        <v>77</v>
      </c>
    </row>
    <row r="14" spans="1:48" x14ac:dyDescent="0.2">
      <c r="A14" s="126">
        <v>37296</v>
      </c>
      <c r="B14" s="52">
        <v>-5633</v>
      </c>
      <c r="C14" s="52">
        <v>-2575</v>
      </c>
      <c r="D14" s="26">
        <f t="shared" si="0"/>
        <v>-8208</v>
      </c>
      <c r="E14" s="27"/>
      <c r="F14" s="52">
        <v>2175</v>
      </c>
      <c r="G14" s="27"/>
      <c r="H14" s="52">
        <v>-2</v>
      </c>
      <c r="I14" s="27"/>
      <c r="J14" s="52">
        <v>-21</v>
      </c>
      <c r="K14" s="27"/>
      <c r="L14" s="52">
        <v>0</v>
      </c>
      <c r="M14" s="27"/>
      <c r="N14" s="52">
        <v>746</v>
      </c>
      <c r="O14" s="27"/>
      <c r="P14" s="52">
        <v>50</v>
      </c>
      <c r="Q14" s="27"/>
      <c r="R14" s="52">
        <v>-171</v>
      </c>
      <c r="S14" s="27"/>
      <c r="T14" s="52">
        <v>77</v>
      </c>
      <c r="U14" s="52">
        <v>-1150</v>
      </c>
      <c r="V14" s="52"/>
      <c r="W14" s="52">
        <v>0</v>
      </c>
      <c r="X14" s="27"/>
      <c r="Y14" s="28">
        <f t="shared" si="10"/>
        <v>-5354</v>
      </c>
      <c r="AA14" s="125">
        <f t="shared" si="11"/>
        <v>37297</v>
      </c>
      <c r="AB14" s="25">
        <f t="shared" si="12"/>
        <v>-5348</v>
      </c>
      <c r="AC14" s="25">
        <f t="shared" si="13"/>
        <v>-4167</v>
      </c>
      <c r="AD14" s="25">
        <f t="shared" si="1"/>
        <v>4683</v>
      </c>
      <c r="AE14" s="50">
        <f t="shared" si="2"/>
        <v>4683</v>
      </c>
      <c r="AF14" s="50">
        <f t="shared" si="3"/>
        <v>28</v>
      </c>
      <c r="AG14" s="50">
        <f t="shared" si="4"/>
        <v>-31</v>
      </c>
      <c r="AH14" s="50">
        <f t="shared" si="5"/>
        <v>356</v>
      </c>
      <c r="AI14" s="51">
        <f t="shared" si="6"/>
        <v>475</v>
      </c>
      <c r="AJ14" s="51">
        <f t="shared" si="7"/>
        <v>17</v>
      </c>
      <c r="AK14" s="51">
        <f t="shared" si="8"/>
        <v>-59</v>
      </c>
      <c r="AL14" s="51">
        <f t="shared" si="9"/>
        <v>62</v>
      </c>
    </row>
    <row r="15" spans="1:48" x14ac:dyDescent="0.2">
      <c r="A15" s="126">
        <v>37297</v>
      </c>
      <c r="B15" s="55">
        <v>-5348</v>
      </c>
      <c r="C15" s="52">
        <v>-4167</v>
      </c>
      <c r="D15" s="26">
        <f t="shared" si="0"/>
        <v>-9515</v>
      </c>
      <c r="E15" s="27"/>
      <c r="F15" s="52">
        <v>4683</v>
      </c>
      <c r="G15" s="27"/>
      <c r="H15" s="52">
        <v>28</v>
      </c>
      <c r="I15" s="27"/>
      <c r="J15" s="52">
        <v>-31</v>
      </c>
      <c r="K15" s="27"/>
      <c r="L15" s="52">
        <v>356</v>
      </c>
      <c r="M15" s="27"/>
      <c r="N15" s="52">
        <v>475</v>
      </c>
      <c r="O15" s="27"/>
      <c r="P15" s="52">
        <v>17</v>
      </c>
      <c r="Q15" s="27"/>
      <c r="R15" s="52">
        <v>-59</v>
      </c>
      <c r="S15" s="27"/>
      <c r="T15" s="52">
        <v>62</v>
      </c>
      <c r="U15" s="52">
        <v>-1096</v>
      </c>
      <c r="V15" s="52"/>
      <c r="W15" s="52">
        <v>0</v>
      </c>
      <c r="X15" s="27"/>
      <c r="Y15" s="28">
        <f t="shared" si="10"/>
        <v>-3984</v>
      </c>
      <c r="AA15" s="125">
        <f t="shared" si="11"/>
        <v>37298</v>
      </c>
      <c r="AB15" s="25">
        <f t="shared" si="12"/>
        <v>3861</v>
      </c>
      <c r="AC15" s="25">
        <f t="shared" si="13"/>
        <v>-2744</v>
      </c>
      <c r="AD15" s="25">
        <f t="shared" si="1"/>
        <v>4997</v>
      </c>
      <c r="AE15" s="50">
        <f t="shared" si="2"/>
        <v>4997</v>
      </c>
      <c r="AF15" s="50">
        <f t="shared" si="3"/>
        <v>-32</v>
      </c>
      <c r="AG15" s="50">
        <f t="shared" si="4"/>
        <v>-35</v>
      </c>
      <c r="AH15" s="50">
        <f t="shared" si="5"/>
        <v>30</v>
      </c>
      <c r="AI15" s="51">
        <f t="shared" si="6"/>
        <v>648</v>
      </c>
      <c r="AJ15" s="51">
        <f t="shared" si="7"/>
        <v>-181</v>
      </c>
      <c r="AK15" s="51">
        <f t="shared" si="8"/>
        <v>-208</v>
      </c>
      <c r="AL15" s="51">
        <f t="shared" si="9"/>
        <v>54</v>
      </c>
    </row>
    <row r="16" spans="1:48" x14ac:dyDescent="0.2">
      <c r="A16" s="126">
        <v>37298</v>
      </c>
      <c r="B16" s="55">
        <v>3861</v>
      </c>
      <c r="C16" s="52">
        <v>-2744</v>
      </c>
      <c r="D16" s="26">
        <f t="shared" si="0"/>
        <v>1117</v>
      </c>
      <c r="E16" s="30"/>
      <c r="F16" s="55">
        <v>4997</v>
      </c>
      <c r="G16" s="27"/>
      <c r="H16" s="52">
        <v>-32</v>
      </c>
      <c r="I16" s="27"/>
      <c r="J16" s="52">
        <v>-35</v>
      </c>
      <c r="K16" s="27"/>
      <c r="L16" s="52">
        <v>30</v>
      </c>
      <c r="M16" s="27"/>
      <c r="N16" s="52">
        <v>648</v>
      </c>
      <c r="O16" s="27"/>
      <c r="P16" s="52">
        <v>-181</v>
      </c>
      <c r="Q16" s="27"/>
      <c r="R16" s="52">
        <v>-208</v>
      </c>
      <c r="S16" s="27"/>
      <c r="T16" s="52">
        <v>54</v>
      </c>
      <c r="U16" s="52">
        <v>-1121</v>
      </c>
      <c r="V16" s="52"/>
      <c r="W16" s="52">
        <v>0</v>
      </c>
      <c r="X16" s="27"/>
      <c r="Y16" s="28">
        <f t="shared" si="10"/>
        <v>6390</v>
      </c>
      <c r="AA16" s="125">
        <f t="shared" si="11"/>
        <v>37299</v>
      </c>
      <c r="AB16" s="25">
        <f t="shared" si="12"/>
        <v>5303</v>
      </c>
      <c r="AC16" s="25">
        <f t="shared" si="13"/>
        <v>-3237</v>
      </c>
      <c r="AD16" s="25">
        <f t="shared" si="1"/>
        <v>2867</v>
      </c>
      <c r="AE16" s="50">
        <f t="shared" si="2"/>
        <v>2867</v>
      </c>
      <c r="AF16" s="50">
        <f t="shared" si="3"/>
        <v>22</v>
      </c>
      <c r="AG16" s="50">
        <f t="shared" si="4"/>
        <v>-57</v>
      </c>
      <c r="AH16" s="50">
        <f t="shared" si="5"/>
        <v>264</v>
      </c>
      <c r="AI16" s="51">
        <f t="shared" si="6"/>
        <v>701</v>
      </c>
      <c r="AJ16" s="51">
        <f t="shared" si="7"/>
        <v>76</v>
      </c>
      <c r="AK16" s="51">
        <f t="shared" si="8"/>
        <v>10</v>
      </c>
      <c r="AL16" s="51">
        <f t="shared" si="9"/>
        <v>55</v>
      </c>
    </row>
    <row r="17" spans="1:38" x14ac:dyDescent="0.2">
      <c r="A17" s="126">
        <v>37299</v>
      </c>
      <c r="B17" s="55">
        <v>5303</v>
      </c>
      <c r="C17" s="52">
        <v>-3237</v>
      </c>
      <c r="D17" s="26">
        <f t="shared" si="0"/>
        <v>2066</v>
      </c>
      <c r="E17" s="27"/>
      <c r="F17" s="52">
        <v>2867</v>
      </c>
      <c r="G17" s="27"/>
      <c r="H17" s="52">
        <v>22</v>
      </c>
      <c r="I17" s="27"/>
      <c r="J17" s="52">
        <v>-57</v>
      </c>
      <c r="K17" s="27"/>
      <c r="L17" s="52">
        <v>264</v>
      </c>
      <c r="M17" s="27"/>
      <c r="N17" s="52">
        <v>701</v>
      </c>
      <c r="O17" s="27"/>
      <c r="P17" s="52">
        <v>76</v>
      </c>
      <c r="Q17" s="27"/>
      <c r="R17" s="52">
        <v>10</v>
      </c>
      <c r="S17" s="27"/>
      <c r="T17" s="52">
        <v>55</v>
      </c>
      <c r="U17" s="52">
        <v>-1093</v>
      </c>
      <c r="V17" s="52"/>
      <c r="W17" s="52">
        <v>0</v>
      </c>
      <c r="X17" s="27"/>
      <c r="Y17" s="28">
        <f t="shared" si="10"/>
        <v>6004</v>
      </c>
      <c r="AA17" s="125">
        <f t="shared" si="11"/>
        <v>37300</v>
      </c>
      <c r="AB17" s="25">
        <f t="shared" si="12"/>
        <v>4204</v>
      </c>
      <c r="AC17" s="25">
        <f t="shared" si="13"/>
        <v>-4004</v>
      </c>
      <c r="AD17" s="25">
        <f t="shared" si="1"/>
        <v>-2496</v>
      </c>
      <c r="AE17" s="50">
        <f t="shared" si="2"/>
        <v>-2496</v>
      </c>
      <c r="AF17" s="50">
        <f t="shared" si="3"/>
        <v>11</v>
      </c>
      <c r="AG17" s="50">
        <f t="shared" si="4"/>
        <v>-51</v>
      </c>
      <c r="AH17" s="50">
        <f t="shared" si="5"/>
        <v>296</v>
      </c>
      <c r="AI17" s="51">
        <f t="shared" si="6"/>
        <v>497</v>
      </c>
      <c r="AJ17" s="51">
        <f t="shared" si="7"/>
        <v>-86</v>
      </c>
      <c r="AK17" s="51">
        <f t="shared" si="8"/>
        <v>-16</v>
      </c>
      <c r="AL17" s="51">
        <f t="shared" si="9"/>
        <v>50</v>
      </c>
    </row>
    <row r="18" spans="1:38" x14ac:dyDescent="0.2">
      <c r="A18" s="126">
        <v>37300</v>
      </c>
      <c r="B18" s="52">
        <v>4204</v>
      </c>
      <c r="C18" s="52">
        <v>-4004</v>
      </c>
      <c r="D18" s="26">
        <f t="shared" si="0"/>
        <v>200</v>
      </c>
      <c r="E18" s="27"/>
      <c r="F18" s="52">
        <v>-2496</v>
      </c>
      <c r="G18" s="27"/>
      <c r="H18" s="52">
        <v>11</v>
      </c>
      <c r="I18" s="27"/>
      <c r="J18" s="52">
        <v>-51</v>
      </c>
      <c r="K18" s="27"/>
      <c r="L18" s="52">
        <v>296</v>
      </c>
      <c r="M18" s="27"/>
      <c r="N18" s="52">
        <v>497</v>
      </c>
      <c r="O18" s="27"/>
      <c r="P18" s="52">
        <v>-86</v>
      </c>
      <c r="Q18" s="27"/>
      <c r="R18" s="52">
        <v>-16</v>
      </c>
      <c r="S18" s="27"/>
      <c r="T18" s="52">
        <v>50</v>
      </c>
      <c r="U18" s="52">
        <v>-1086</v>
      </c>
      <c r="V18" s="52"/>
      <c r="W18" s="52">
        <v>0</v>
      </c>
      <c r="X18" s="27"/>
      <c r="Y18" s="28">
        <f t="shared" si="10"/>
        <v>-1595</v>
      </c>
      <c r="AA18" s="125">
        <f t="shared" si="11"/>
        <v>37301</v>
      </c>
      <c r="AB18" s="25">
        <f t="shared" si="12"/>
        <v>4161</v>
      </c>
      <c r="AC18" s="25">
        <f t="shared" si="13"/>
        <v>-3949</v>
      </c>
      <c r="AD18" s="25">
        <f t="shared" si="1"/>
        <v>-4356</v>
      </c>
      <c r="AE18" s="50">
        <f t="shared" si="2"/>
        <v>-4356</v>
      </c>
      <c r="AF18" s="50">
        <f t="shared" si="3"/>
        <v>8</v>
      </c>
      <c r="AG18" s="50">
        <f t="shared" si="4"/>
        <v>-43</v>
      </c>
      <c r="AH18" s="50">
        <f t="shared" si="5"/>
        <v>234</v>
      </c>
      <c r="AI18" s="51">
        <f t="shared" si="6"/>
        <v>537</v>
      </c>
      <c r="AJ18" s="51">
        <f t="shared" si="7"/>
        <v>2</v>
      </c>
      <c r="AK18" s="51">
        <f t="shared" si="8"/>
        <v>-37</v>
      </c>
      <c r="AL18" s="51">
        <f t="shared" si="9"/>
        <v>55</v>
      </c>
    </row>
    <row r="19" spans="1:38" x14ac:dyDescent="0.2">
      <c r="A19" s="126">
        <v>37301</v>
      </c>
      <c r="B19" s="52">
        <v>4161</v>
      </c>
      <c r="C19" s="52">
        <v>-3949</v>
      </c>
      <c r="D19" s="26">
        <f t="shared" si="0"/>
        <v>212</v>
      </c>
      <c r="E19" s="27"/>
      <c r="F19" s="52">
        <v>-4356</v>
      </c>
      <c r="G19" s="27"/>
      <c r="H19" s="52">
        <v>8</v>
      </c>
      <c r="I19" s="27"/>
      <c r="J19" s="52">
        <v>-43</v>
      </c>
      <c r="K19" s="27"/>
      <c r="L19" s="52">
        <v>234</v>
      </c>
      <c r="M19" s="27"/>
      <c r="N19" s="52">
        <v>537</v>
      </c>
      <c r="O19" s="27"/>
      <c r="P19" s="52">
        <v>2</v>
      </c>
      <c r="Q19" s="27"/>
      <c r="R19" s="52">
        <v>-37</v>
      </c>
      <c r="S19" s="27"/>
      <c r="T19" s="52">
        <v>55</v>
      </c>
      <c r="U19" s="52">
        <v>-1094</v>
      </c>
      <c r="V19" s="52"/>
      <c r="W19" s="52">
        <v>0</v>
      </c>
      <c r="X19" s="27"/>
      <c r="Y19" s="28">
        <f t="shared" si="10"/>
        <v>-3388</v>
      </c>
      <c r="AA19" s="125">
        <f t="shared" si="11"/>
        <v>37302</v>
      </c>
      <c r="AB19" s="25">
        <f t="shared" si="12"/>
        <v>2569</v>
      </c>
      <c r="AC19" s="25">
        <f t="shared" si="13"/>
        <v>-3119</v>
      </c>
      <c r="AD19" s="25">
        <f t="shared" si="1"/>
        <v>-2109</v>
      </c>
      <c r="AE19" s="50">
        <f t="shared" si="2"/>
        <v>-2109</v>
      </c>
      <c r="AF19" s="50">
        <f t="shared" si="3"/>
        <v>-105</v>
      </c>
      <c r="AG19" s="50">
        <f t="shared" si="4"/>
        <v>-45</v>
      </c>
      <c r="AH19" s="50">
        <f t="shared" si="5"/>
        <v>245</v>
      </c>
      <c r="AI19" s="51">
        <f t="shared" si="6"/>
        <v>531</v>
      </c>
      <c r="AJ19" s="51">
        <f t="shared" si="7"/>
        <v>-2</v>
      </c>
      <c r="AK19" s="51">
        <f t="shared" si="8"/>
        <v>-3</v>
      </c>
      <c r="AL19" s="51">
        <f t="shared" si="9"/>
        <v>46</v>
      </c>
    </row>
    <row r="20" spans="1:38" x14ac:dyDescent="0.2">
      <c r="A20" s="126">
        <v>37302</v>
      </c>
      <c r="B20" s="52">
        <v>2569</v>
      </c>
      <c r="C20" s="52">
        <v>-3119</v>
      </c>
      <c r="D20" s="26">
        <f t="shared" si="0"/>
        <v>-550</v>
      </c>
      <c r="E20" s="27"/>
      <c r="F20" s="52">
        <v>-2109</v>
      </c>
      <c r="G20" s="27"/>
      <c r="H20" s="52">
        <v>-105</v>
      </c>
      <c r="I20" s="27"/>
      <c r="J20" s="52">
        <v>-45</v>
      </c>
      <c r="K20" s="27"/>
      <c r="L20" s="52">
        <v>245</v>
      </c>
      <c r="M20" s="27"/>
      <c r="N20" s="52">
        <v>531</v>
      </c>
      <c r="O20" s="27"/>
      <c r="P20" s="52">
        <v>-2</v>
      </c>
      <c r="Q20" s="27"/>
      <c r="R20" s="52">
        <v>-3</v>
      </c>
      <c r="S20" s="27"/>
      <c r="T20" s="52">
        <v>46</v>
      </c>
      <c r="U20" s="52">
        <v>-1081</v>
      </c>
      <c r="V20" s="52"/>
      <c r="W20" s="52">
        <v>0</v>
      </c>
      <c r="X20" s="27"/>
      <c r="Y20" s="28">
        <f t="shared" si="10"/>
        <v>-1992</v>
      </c>
      <c r="AA20" s="125">
        <f t="shared" si="11"/>
        <v>37303</v>
      </c>
      <c r="AB20" s="25">
        <f t="shared" si="12"/>
        <v>2701</v>
      </c>
      <c r="AC20" s="25">
        <f t="shared" si="13"/>
        <v>-3283</v>
      </c>
      <c r="AD20" s="25">
        <f t="shared" si="1"/>
        <v>-2960</v>
      </c>
      <c r="AE20" s="50">
        <f t="shared" si="2"/>
        <v>-2960</v>
      </c>
      <c r="AF20" s="50">
        <f t="shared" si="3"/>
        <v>-2</v>
      </c>
      <c r="AG20" s="50">
        <f t="shared" si="4"/>
        <v>-47</v>
      </c>
      <c r="AH20" s="50">
        <f t="shared" si="5"/>
        <v>46</v>
      </c>
      <c r="AI20" s="51">
        <f t="shared" si="6"/>
        <v>750</v>
      </c>
      <c r="AJ20" s="51">
        <f t="shared" si="7"/>
        <v>-6</v>
      </c>
      <c r="AK20" s="51">
        <f t="shared" si="8"/>
        <v>-25</v>
      </c>
      <c r="AL20" s="51">
        <f t="shared" si="9"/>
        <v>36</v>
      </c>
    </row>
    <row r="21" spans="1:38" x14ac:dyDescent="0.2">
      <c r="A21" s="126">
        <v>37303</v>
      </c>
      <c r="B21" s="52">
        <v>2701</v>
      </c>
      <c r="C21" s="52">
        <v>-3283</v>
      </c>
      <c r="D21" s="26">
        <f t="shared" si="0"/>
        <v>-582</v>
      </c>
      <c r="E21" s="27"/>
      <c r="F21" s="52">
        <v>-2960</v>
      </c>
      <c r="G21" s="27"/>
      <c r="H21" s="52">
        <v>-2</v>
      </c>
      <c r="I21" s="27"/>
      <c r="J21" s="52">
        <v>-47</v>
      </c>
      <c r="K21" s="27"/>
      <c r="L21" s="52">
        <v>46</v>
      </c>
      <c r="M21" s="27"/>
      <c r="N21" s="52">
        <v>750</v>
      </c>
      <c r="O21" s="27"/>
      <c r="P21" s="52">
        <v>-6</v>
      </c>
      <c r="Q21" s="27"/>
      <c r="R21" s="52">
        <v>-25</v>
      </c>
      <c r="S21" s="27"/>
      <c r="T21" s="52">
        <v>36</v>
      </c>
      <c r="U21" s="52">
        <v>-1094</v>
      </c>
      <c r="V21" s="52"/>
      <c r="W21" s="52">
        <v>0</v>
      </c>
      <c r="X21" s="27"/>
      <c r="Y21" s="28">
        <f t="shared" si="10"/>
        <v>-2790</v>
      </c>
      <c r="AA21" s="125">
        <f t="shared" si="11"/>
        <v>37304</v>
      </c>
      <c r="AB21" s="25">
        <f t="shared" si="12"/>
        <v>-766</v>
      </c>
      <c r="AC21" s="25">
        <f t="shared" si="13"/>
        <v>-3235</v>
      </c>
      <c r="AD21" s="25">
        <f t="shared" si="1"/>
        <v>-2847</v>
      </c>
      <c r="AE21" s="50">
        <f t="shared" si="2"/>
        <v>-2847</v>
      </c>
      <c r="AF21" s="50">
        <f t="shared" si="3"/>
        <v>6</v>
      </c>
      <c r="AG21" s="50">
        <f t="shared" si="4"/>
        <v>-51</v>
      </c>
      <c r="AH21" s="50">
        <f t="shared" si="5"/>
        <v>26</v>
      </c>
      <c r="AI21" s="51">
        <f t="shared" si="6"/>
        <v>-153</v>
      </c>
      <c r="AJ21" s="51">
        <f t="shared" si="7"/>
        <v>-17</v>
      </c>
      <c r="AK21" s="51">
        <f t="shared" si="8"/>
        <v>7</v>
      </c>
      <c r="AL21" s="51">
        <f t="shared" si="9"/>
        <v>34</v>
      </c>
    </row>
    <row r="22" spans="1:38" x14ac:dyDescent="0.2">
      <c r="A22" s="126">
        <v>37304</v>
      </c>
      <c r="B22" s="52">
        <v>-766</v>
      </c>
      <c r="C22" s="52">
        <v>-3235</v>
      </c>
      <c r="D22" s="26">
        <f t="shared" si="0"/>
        <v>-4001</v>
      </c>
      <c r="E22" s="27"/>
      <c r="F22" s="52">
        <v>-2847</v>
      </c>
      <c r="G22" s="27"/>
      <c r="H22" s="52">
        <v>6</v>
      </c>
      <c r="I22" s="27"/>
      <c r="J22" s="52">
        <v>-51</v>
      </c>
      <c r="K22" s="27"/>
      <c r="L22" s="52">
        <v>26</v>
      </c>
      <c r="M22" s="27"/>
      <c r="N22" s="52">
        <v>-153</v>
      </c>
      <c r="O22" s="27"/>
      <c r="P22" s="52">
        <v>-17</v>
      </c>
      <c r="Q22" s="27"/>
      <c r="R22" s="52">
        <v>7</v>
      </c>
      <c r="S22" s="27"/>
      <c r="T22" s="52">
        <v>34</v>
      </c>
      <c r="U22" s="52">
        <v>-1099</v>
      </c>
      <c r="V22" s="52"/>
      <c r="W22" s="52">
        <v>0</v>
      </c>
      <c r="X22" s="27"/>
      <c r="Y22" s="28">
        <f t="shared" si="10"/>
        <v>-6996</v>
      </c>
      <c r="AA22" s="125">
        <f t="shared" si="11"/>
        <v>37305</v>
      </c>
      <c r="AB22" s="25">
        <f t="shared" si="12"/>
        <v>-1022</v>
      </c>
      <c r="AC22" s="25">
        <f t="shared" si="13"/>
        <v>-2719</v>
      </c>
      <c r="AD22" s="25">
        <f t="shared" si="1"/>
        <v>-1829</v>
      </c>
      <c r="AE22" s="50">
        <f t="shared" si="2"/>
        <v>-1829</v>
      </c>
      <c r="AF22" s="50">
        <f t="shared" si="3"/>
        <v>1</v>
      </c>
      <c r="AG22" s="50">
        <f t="shared" si="4"/>
        <v>3</v>
      </c>
      <c r="AH22" s="50">
        <f t="shared" si="5"/>
        <v>511</v>
      </c>
      <c r="AI22" s="51">
        <f t="shared" si="6"/>
        <v>-111</v>
      </c>
      <c r="AJ22" s="51">
        <f t="shared" si="7"/>
        <v>28</v>
      </c>
      <c r="AK22" s="51">
        <f t="shared" si="8"/>
        <v>-6</v>
      </c>
      <c r="AL22" s="51">
        <f t="shared" si="9"/>
        <v>34</v>
      </c>
    </row>
    <row r="23" spans="1:38" x14ac:dyDescent="0.2">
      <c r="A23" s="126">
        <v>37305</v>
      </c>
      <c r="B23" s="52">
        <v>-1022</v>
      </c>
      <c r="C23" s="52">
        <v>-2719</v>
      </c>
      <c r="D23" s="26">
        <f t="shared" si="0"/>
        <v>-3741</v>
      </c>
      <c r="E23" s="27"/>
      <c r="F23" s="52">
        <v>-1829</v>
      </c>
      <c r="G23" s="27"/>
      <c r="H23" s="52">
        <v>1</v>
      </c>
      <c r="I23" s="27"/>
      <c r="J23" s="52">
        <v>3</v>
      </c>
      <c r="K23" s="27"/>
      <c r="L23" s="52">
        <v>511</v>
      </c>
      <c r="M23" s="27"/>
      <c r="N23" s="52">
        <v>-111</v>
      </c>
      <c r="O23" s="27"/>
      <c r="P23" s="52">
        <v>28</v>
      </c>
      <c r="Q23" s="27"/>
      <c r="R23" s="52">
        <v>-6</v>
      </c>
      <c r="S23" s="27"/>
      <c r="T23" s="52">
        <v>34</v>
      </c>
      <c r="U23" s="52">
        <v>-1164</v>
      </c>
      <c r="V23" s="52"/>
      <c r="W23" s="52">
        <v>0</v>
      </c>
      <c r="X23" s="27"/>
      <c r="Y23" s="28">
        <f t="shared" si="10"/>
        <v>-5110</v>
      </c>
      <c r="AA23" s="125">
        <f t="shared" si="11"/>
        <v>37306</v>
      </c>
      <c r="AB23" s="25">
        <f t="shared" si="12"/>
        <v>-4522</v>
      </c>
      <c r="AC23" s="25">
        <f t="shared" si="13"/>
        <v>-2780</v>
      </c>
      <c r="AD23" s="25">
        <f t="shared" si="1"/>
        <v>-55</v>
      </c>
      <c r="AE23" s="50">
        <f t="shared" si="2"/>
        <v>-55</v>
      </c>
      <c r="AF23" s="50">
        <f t="shared" si="3"/>
        <v>-58</v>
      </c>
      <c r="AG23" s="50">
        <f t="shared" si="4"/>
        <v>23</v>
      </c>
      <c r="AH23" s="50">
        <f t="shared" si="5"/>
        <v>0</v>
      </c>
      <c r="AI23" s="51">
        <f t="shared" si="6"/>
        <v>-362</v>
      </c>
      <c r="AJ23" s="51">
        <f t="shared" si="7"/>
        <v>66</v>
      </c>
      <c r="AK23" s="51">
        <f t="shared" si="8"/>
        <v>-27</v>
      </c>
      <c r="AL23" s="51">
        <f t="shared" si="9"/>
        <v>43</v>
      </c>
    </row>
    <row r="24" spans="1:38" s="45" customFormat="1" x14ac:dyDescent="0.2">
      <c r="A24" s="126">
        <v>37306</v>
      </c>
      <c r="B24" s="55">
        <v>-4522</v>
      </c>
      <c r="C24" s="55">
        <v>-2780</v>
      </c>
      <c r="D24" s="128">
        <f t="shared" si="0"/>
        <v>-7302</v>
      </c>
      <c r="E24" s="124"/>
      <c r="F24" s="52">
        <v>-55</v>
      </c>
      <c r="G24" s="124"/>
      <c r="H24" s="52">
        <v>-58</v>
      </c>
      <c r="I24" s="124"/>
      <c r="J24" s="52">
        <v>23</v>
      </c>
      <c r="K24" s="124"/>
      <c r="L24" s="55">
        <v>0</v>
      </c>
      <c r="M24" s="124"/>
      <c r="N24" s="52">
        <v>-362</v>
      </c>
      <c r="O24" s="124"/>
      <c r="P24" s="52">
        <v>66</v>
      </c>
      <c r="Q24" s="124"/>
      <c r="R24" s="52">
        <v>-27</v>
      </c>
      <c r="S24" s="124"/>
      <c r="T24" s="52">
        <v>43</v>
      </c>
      <c r="U24" s="52">
        <v>-1111</v>
      </c>
      <c r="V24" s="52"/>
      <c r="W24" s="52">
        <v>0</v>
      </c>
      <c r="X24" s="124"/>
      <c r="Y24" s="129">
        <f t="shared" si="10"/>
        <v>-7672</v>
      </c>
      <c r="AA24" s="125">
        <f t="shared" si="11"/>
        <v>37307</v>
      </c>
      <c r="AB24" s="50">
        <f t="shared" si="12"/>
        <v>-5564</v>
      </c>
      <c r="AC24" s="50">
        <f t="shared" si="13"/>
        <v>-2054</v>
      </c>
      <c r="AD24" s="50">
        <f t="shared" si="1"/>
        <v>-1382</v>
      </c>
      <c r="AE24" s="50">
        <f t="shared" si="2"/>
        <v>-1382</v>
      </c>
      <c r="AF24" s="50">
        <f t="shared" si="3"/>
        <v>2</v>
      </c>
      <c r="AG24" s="50">
        <f t="shared" si="4"/>
        <v>-1489</v>
      </c>
      <c r="AH24" s="50">
        <f t="shared" si="5"/>
        <v>0</v>
      </c>
      <c r="AI24" s="51">
        <f t="shared" si="6"/>
        <v>-167</v>
      </c>
      <c r="AJ24" s="51">
        <f t="shared" si="7"/>
        <v>61</v>
      </c>
      <c r="AK24" s="51">
        <f t="shared" si="8"/>
        <v>-64</v>
      </c>
      <c r="AL24" s="51">
        <f t="shared" si="9"/>
        <v>39</v>
      </c>
    </row>
    <row r="25" spans="1:38" x14ac:dyDescent="0.2">
      <c r="A25" s="126">
        <v>37307</v>
      </c>
      <c r="B25" s="52">
        <v>-5564</v>
      </c>
      <c r="C25" s="52">
        <v>-2054</v>
      </c>
      <c r="D25" s="26">
        <f t="shared" si="0"/>
        <v>-7618</v>
      </c>
      <c r="E25" s="27"/>
      <c r="F25" s="52">
        <v>-1382</v>
      </c>
      <c r="G25" s="27"/>
      <c r="H25" s="52">
        <v>2</v>
      </c>
      <c r="I25" s="27"/>
      <c r="J25" s="52">
        <v>-1489</v>
      </c>
      <c r="K25" s="27"/>
      <c r="L25" s="52">
        <v>0</v>
      </c>
      <c r="M25" s="27"/>
      <c r="N25" s="52">
        <v>-167</v>
      </c>
      <c r="O25" s="27"/>
      <c r="P25" s="52">
        <v>61</v>
      </c>
      <c r="Q25" s="27"/>
      <c r="R25" s="52">
        <v>-64</v>
      </c>
      <c r="S25" s="27"/>
      <c r="T25" s="52">
        <v>39</v>
      </c>
      <c r="U25" s="52">
        <v>-1125</v>
      </c>
      <c r="V25" s="52"/>
      <c r="W25" s="52">
        <v>0</v>
      </c>
      <c r="X25" s="27"/>
      <c r="Y25" s="28">
        <f t="shared" si="10"/>
        <v>-10618</v>
      </c>
      <c r="AA25" s="125">
        <f t="shared" si="11"/>
        <v>37308</v>
      </c>
      <c r="AB25" s="25">
        <f t="shared" si="12"/>
        <v>9030</v>
      </c>
      <c r="AC25" s="25">
        <f t="shared" si="13"/>
        <v>-2482</v>
      </c>
      <c r="AD25" s="25">
        <f t="shared" si="1"/>
        <v>-4197</v>
      </c>
      <c r="AE25" s="50">
        <f t="shared" si="2"/>
        <v>-4197</v>
      </c>
      <c r="AF25" s="50">
        <f t="shared" si="3"/>
        <v>-3</v>
      </c>
      <c r="AG25" s="50">
        <f t="shared" si="4"/>
        <v>126</v>
      </c>
      <c r="AH25" s="50">
        <f t="shared" si="5"/>
        <v>138</v>
      </c>
      <c r="AI25" s="51">
        <f t="shared" si="6"/>
        <v>-375</v>
      </c>
      <c r="AJ25" s="51">
        <f t="shared" si="7"/>
        <v>-12</v>
      </c>
      <c r="AK25" s="51">
        <f t="shared" si="8"/>
        <v>-18</v>
      </c>
      <c r="AL25" s="51">
        <f t="shared" si="9"/>
        <v>46</v>
      </c>
    </row>
    <row r="26" spans="1:38" x14ac:dyDescent="0.2">
      <c r="A26" s="126">
        <v>37308</v>
      </c>
      <c r="B26" s="52">
        <v>9030</v>
      </c>
      <c r="C26" s="52">
        <v>-2482</v>
      </c>
      <c r="D26" s="26">
        <f t="shared" si="0"/>
        <v>6548</v>
      </c>
      <c r="E26" s="27"/>
      <c r="F26" s="52">
        <v>-4197</v>
      </c>
      <c r="G26" s="27"/>
      <c r="H26" s="52">
        <v>-3</v>
      </c>
      <c r="I26" s="27"/>
      <c r="J26" s="52">
        <v>126</v>
      </c>
      <c r="K26" s="27"/>
      <c r="L26" s="52">
        <v>138</v>
      </c>
      <c r="M26" s="27"/>
      <c r="N26" s="52">
        <v>-375</v>
      </c>
      <c r="O26" s="27"/>
      <c r="P26" s="52">
        <v>-12</v>
      </c>
      <c r="Q26" s="27"/>
      <c r="R26" s="52">
        <v>-18</v>
      </c>
      <c r="S26" s="27"/>
      <c r="T26" s="52">
        <v>46</v>
      </c>
      <c r="U26" s="52">
        <v>-1118</v>
      </c>
      <c r="V26" s="52"/>
      <c r="W26" s="52">
        <v>0</v>
      </c>
      <c r="X26" s="27"/>
      <c r="Y26" s="28">
        <f t="shared" si="10"/>
        <v>2253</v>
      </c>
      <c r="AA26" s="125">
        <f t="shared" si="11"/>
        <v>37309</v>
      </c>
      <c r="AB26" s="25">
        <f t="shared" si="12"/>
        <v>1537</v>
      </c>
      <c r="AC26" s="25">
        <f t="shared" si="13"/>
        <v>-2270</v>
      </c>
      <c r="AD26" s="25">
        <f t="shared" si="1"/>
        <v>-3693</v>
      </c>
      <c r="AE26" s="50">
        <f t="shared" si="2"/>
        <v>-3693</v>
      </c>
      <c r="AF26" s="50">
        <f t="shared" si="3"/>
        <v>2</v>
      </c>
      <c r="AG26" s="50">
        <f t="shared" si="4"/>
        <v>-10</v>
      </c>
      <c r="AH26" s="50">
        <f t="shared" si="5"/>
        <v>29</v>
      </c>
      <c r="AI26" s="51">
        <f t="shared" si="6"/>
        <v>-107</v>
      </c>
      <c r="AJ26" s="51">
        <f t="shared" si="7"/>
        <v>2</v>
      </c>
      <c r="AK26" s="51">
        <f t="shared" si="8"/>
        <v>-31</v>
      </c>
      <c r="AL26" s="51">
        <f t="shared" si="9"/>
        <v>49</v>
      </c>
    </row>
    <row r="27" spans="1:38" x14ac:dyDescent="0.2">
      <c r="A27" s="126">
        <v>37309</v>
      </c>
      <c r="B27" s="52">
        <v>1537</v>
      </c>
      <c r="C27" s="52">
        <v>-2270</v>
      </c>
      <c r="D27" s="26">
        <f t="shared" si="0"/>
        <v>-733</v>
      </c>
      <c r="E27" s="27"/>
      <c r="F27" s="52">
        <v>-3693</v>
      </c>
      <c r="G27" s="27"/>
      <c r="H27" s="52">
        <v>2</v>
      </c>
      <c r="I27" s="27"/>
      <c r="J27" s="52">
        <v>-10</v>
      </c>
      <c r="K27" s="27"/>
      <c r="L27" s="52">
        <v>29</v>
      </c>
      <c r="M27" s="27"/>
      <c r="N27" s="52">
        <v>-107</v>
      </c>
      <c r="O27" s="27"/>
      <c r="P27" s="52">
        <v>2</v>
      </c>
      <c r="Q27" s="27"/>
      <c r="R27" s="52">
        <v>-31</v>
      </c>
      <c r="S27" s="27"/>
      <c r="T27" s="52">
        <v>49</v>
      </c>
      <c r="U27" s="52">
        <v>-1125</v>
      </c>
      <c r="V27" s="52"/>
      <c r="W27" s="52">
        <v>0</v>
      </c>
      <c r="X27" s="27"/>
      <c r="Y27" s="28">
        <f t="shared" si="10"/>
        <v>-4492</v>
      </c>
      <c r="AA27" s="125">
        <f t="shared" si="11"/>
        <v>37310</v>
      </c>
      <c r="AB27" s="25">
        <f t="shared" si="12"/>
        <v>-2486</v>
      </c>
      <c r="AC27" s="25">
        <f t="shared" si="13"/>
        <v>-2386</v>
      </c>
      <c r="AD27" s="25">
        <f t="shared" si="1"/>
        <v>6562</v>
      </c>
      <c r="AE27" s="50">
        <f t="shared" si="2"/>
        <v>6562</v>
      </c>
      <c r="AF27" s="50">
        <f t="shared" si="3"/>
        <v>-105</v>
      </c>
      <c r="AG27" s="50">
        <f t="shared" si="4"/>
        <v>0</v>
      </c>
      <c r="AH27" s="50">
        <f t="shared" si="5"/>
        <v>2</v>
      </c>
      <c r="AI27" s="51">
        <f t="shared" si="6"/>
        <v>-82</v>
      </c>
      <c r="AJ27" s="51">
        <f t="shared" si="7"/>
        <v>-401</v>
      </c>
      <c r="AK27" s="51">
        <f t="shared" si="8"/>
        <v>-78</v>
      </c>
      <c r="AL27" s="51">
        <f t="shared" si="9"/>
        <v>31</v>
      </c>
    </row>
    <row r="28" spans="1:38" x14ac:dyDescent="0.2">
      <c r="A28" s="126">
        <v>37310</v>
      </c>
      <c r="B28" s="52">
        <v>-2486</v>
      </c>
      <c r="C28" s="52">
        <v>-2386</v>
      </c>
      <c r="D28" s="26">
        <f t="shared" si="0"/>
        <v>-4872</v>
      </c>
      <c r="E28" s="27"/>
      <c r="F28" s="52">
        <v>6562</v>
      </c>
      <c r="G28" s="27"/>
      <c r="H28" s="52">
        <v>-105</v>
      </c>
      <c r="I28" s="27"/>
      <c r="J28" s="52">
        <v>0</v>
      </c>
      <c r="K28" s="27"/>
      <c r="L28" s="52">
        <v>2</v>
      </c>
      <c r="M28" s="27"/>
      <c r="N28" s="52">
        <v>-82</v>
      </c>
      <c r="O28" s="27"/>
      <c r="P28" s="52">
        <v>-401</v>
      </c>
      <c r="Q28" s="27"/>
      <c r="R28" s="52">
        <v>-78</v>
      </c>
      <c r="S28" s="27"/>
      <c r="T28" s="52">
        <v>31</v>
      </c>
      <c r="U28" s="52">
        <v>-1174</v>
      </c>
      <c r="V28" s="52"/>
      <c r="W28" s="52">
        <v>0</v>
      </c>
      <c r="X28" s="27"/>
      <c r="Y28" s="28">
        <f t="shared" si="10"/>
        <v>1057</v>
      </c>
      <c r="AA28" s="125">
        <f t="shared" si="11"/>
        <v>37311</v>
      </c>
      <c r="AB28" s="25">
        <f t="shared" si="12"/>
        <v>-1224</v>
      </c>
      <c r="AC28" s="25">
        <f t="shared" si="13"/>
        <v>-2349</v>
      </c>
      <c r="AD28" s="25">
        <f t="shared" si="1"/>
        <v>2698</v>
      </c>
      <c r="AE28" s="50">
        <f t="shared" si="2"/>
        <v>2698</v>
      </c>
      <c r="AF28" s="50">
        <f t="shared" si="3"/>
        <v>78</v>
      </c>
      <c r="AG28" s="50">
        <f t="shared" si="4"/>
        <v>1</v>
      </c>
      <c r="AH28" s="50">
        <f t="shared" si="5"/>
        <v>0</v>
      </c>
      <c r="AI28" s="51">
        <f t="shared" si="6"/>
        <v>-356</v>
      </c>
      <c r="AJ28" s="51">
        <f t="shared" si="7"/>
        <v>-389</v>
      </c>
      <c r="AK28" s="51">
        <f t="shared" si="8"/>
        <v>-21</v>
      </c>
      <c r="AL28" s="51">
        <f t="shared" si="9"/>
        <v>56</v>
      </c>
    </row>
    <row r="29" spans="1:38" x14ac:dyDescent="0.2">
      <c r="A29" s="126">
        <v>37311</v>
      </c>
      <c r="B29" s="52">
        <v>-1224</v>
      </c>
      <c r="C29" s="52">
        <v>-2349</v>
      </c>
      <c r="D29" s="26">
        <f t="shared" si="0"/>
        <v>-3573</v>
      </c>
      <c r="E29" s="27"/>
      <c r="F29" s="52">
        <v>2698</v>
      </c>
      <c r="G29" s="27"/>
      <c r="H29" s="52">
        <v>78</v>
      </c>
      <c r="I29" s="27"/>
      <c r="J29" s="52">
        <v>1</v>
      </c>
      <c r="K29" s="27"/>
      <c r="L29" s="52">
        <v>0</v>
      </c>
      <c r="M29" s="27"/>
      <c r="N29" s="52">
        <v>-356</v>
      </c>
      <c r="O29" s="27"/>
      <c r="P29" s="52">
        <v>-389</v>
      </c>
      <c r="Q29" s="27"/>
      <c r="R29" s="52">
        <v>-21</v>
      </c>
      <c r="S29" s="27"/>
      <c r="T29" s="52">
        <v>56</v>
      </c>
      <c r="U29" s="52">
        <v>-1121</v>
      </c>
      <c r="V29" s="52"/>
      <c r="W29" s="52">
        <v>0</v>
      </c>
      <c r="X29" s="27"/>
      <c r="Y29" s="28">
        <f t="shared" si="10"/>
        <v>-1506</v>
      </c>
      <c r="AA29" s="125">
        <f t="shared" si="11"/>
        <v>37312</v>
      </c>
      <c r="AB29" s="25">
        <f t="shared" si="12"/>
        <v>-5414</v>
      </c>
      <c r="AC29" s="25">
        <f t="shared" si="13"/>
        <v>-2565</v>
      </c>
      <c r="AD29" s="25">
        <f t="shared" si="1"/>
        <v>-5800</v>
      </c>
      <c r="AE29" s="50">
        <f t="shared" si="2"/>
        <v>-5800</v>
      </c>
      <c r="AF29" s="50">
        <f t="shared" si="3"/>
        <v>0</v>
      </c>
      <c r="AG29" s="50">
        <f t="shared" si="4"/>
        <v>-106</v>
      </c>
      <c r="AH29" s="50">
        <f t="shared" si="5"/>
        <v>46</v>
      </c>
      <c r="AI29" s="51">
        <f t="shared" si="6"/>
        <v>-654</v>
      </c>
      <c r="AJ29" s="51">
        <f t="shared" si="7"/>
        <v>109</v>
      </c>
      <c r="AK29" s="51">
        <f t="shared" si="8"/>
        <v>-107</v>
      </c>
      <c r="AL29" s="51">
        <f t="shared" si="9"/>
        <v>54</v>
      </c>
    </row>
    <row r="30" spans="1:38" x14ac:dyDescent="0.2">
      <c r="A30" s="126">
        <v>37312</v>
      </c>
      <c r="B30" s="52">
        <v>-5414</v>
      </c>
      <c r="C30" s="52">
        <v>-2565</v>
      </c>
      <c r="D30" s="26">
        <f t="shared" si="0"/>
        <v>-7979</v>
      </c>
      <c r="E30" s="27"/>
      <c r="F30" s="52">
        <v>-5800</v>
      </c>
      <c r="G30" s="27"/>
      <c r="H30" s="52">
        <v>0</v>
      </c>
      <c r="I30" s="27"/>
      <c r="J30" s="52">
        <v>-106</v>
      </c>
      <c r="K30" s="27"/>
      <c r="L30" s="52">
        <v>46</v>
      </c>
      <c r="M30" s="27"/>
      <c r="N30" s="52">
        <v>-654</v>
      </c>
      <c r="O30" s="27"/>
      <c r="P30" s="52">
        <v>109</v>
      </c>
      <c r="Q30" s="27"/>
      <c r="R30" s="52">
        <v>-107</v>
      </c>
      <c r="S30" s="27"/>
      <c r="T30" s="52">
        <v>54</v>
      </c>
      <c r="U30" s="52">
        <v>-1154</v>
      </c>
      <c r="V30" s="52"/>
      <c r="W30" s="52">
        <v>0</v>
      </c>
      <c r="X30" s="27"/>
      <c r="Y30" s="28">
        <f t="shared" si="10"/>
        <v>-14437</v>
      </c>
      <c r="AA30" s="125">
        <f t="shared" si="11"/>
        <v>37313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">
      <c r="A31" s="126">
        <v>37313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/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/>
      <c r="X31" s="27"/>
      <c r="Y31" s="28">
        <f t="shared" si="10"/>
        <v>0</v>
      </c>
      <c r="AA31" s="125">
        <f t="shared" si="11"/>
        <v>37314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">
      <c r="A32" s="126">
        <v>37314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/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/>
      <c r="X32" s="27"/>
      <c r="Y32" s="28">
        <f t="shared" si="10"/>
        <v>0</v>
      </c>
      <c r="AA32" s="125">
        <f t="shared" si="11"/>
        <v>37315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37315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/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/>
      <c r="X33" s="27"/>
      <c r="Y33" s="28">
        <f t="shared" si="10"/>
        <v>0</v>
      </c>
      <c r="AA33" s="125">
        <f t="shared" si="11"/>
        <v>37316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/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37317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/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37318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/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24789</v>
      </c>
      <c r="C38" s="31">
        <f>SUM(C6:C36)+C37</f>
        <v>-65310</v>
      </c>
      <c r="D38" s="31">
        <f>SUM(D6:D36)+D37</f>
        <v>-40521</v>
      </c>
      <c r="E38" s="31"/>
      <c r="F38" s="31">
        <f>SUM(F6:F36)+F37</f>
        <v>32259</v>
      </c>
      <c r="G38" s="31"/>
      <c r="H38" s="31">
        <f>SUM(H6:H36)+H37</f>
        <v>-1133</v>
      </c>
      <c r="I38" s="31"/>
      <c r="J38" s="31">
        <f>SUM(J6:J36)+J37</f>
        <v>-2125</v>
      </c>
      <c r="K38" s="31"/>
      <c r="L38" s="31">
        <f>SUM(L6:L36)+L37</f>
        <v>3484</v>
      </c>
      <c r="M38" s="31"/>
      <c r="N38" s="31">
        <f>SUM(N6:N36)+N37</f>
        <v>7765</v>
      </c>
      <c r="O38" s="31"/>
      <c r="P38" s="31">
        <f>SUM(P6:P36)+P37</f>
        <v>-1025</v>
      </c>
      <c r="Q38" s="31"/>
      <c r="R38" s="31">
        <f>SUM(R6:R36)+R37</f>
        <v>-1090</v>
      </c>
      <c r="S38" s="31"/>
      <c r="T38" s="31">
        <f>SUM(T6:T36)+T37</f>
        <v>3008</v>
      </c>
      <c r="U38" s="31">
        <f>SUM(U6:U36)+U37</f>
        <v>-27854</v>
      </c>
      <c r="V38" s="31"/>
      <c r="W38" s="31"/>
      <c r="X38" s="31"/>
      <c r="Y38" s="32">
        <f t="shared" si="10"/>
        <v>622</v>
      </c>
    </row>
    <row r="39" spans="1:38" s="120" customFormat="1" ht="16.5" thickBot="1" x14ac:dyDescent="0.3">
      <c r="A39" s="122" t="s">
        <v>75</v>
      </c>
      <c r="B39" s="123">
        <f>B5+B38</f>
        <v>208482</v>
      </c>
      <c r="C39" s="123">
        <f>C5+C38</f>
        <v>-523384</v>
      </c>
      <c r="D39" s="123">
        <f>D5+D38</f>
        <v>-314902</v>
      </c>
      <c r="E39" s="121"/>
      <c r="F39" s="123">
        <f>F5+F38</f>
        <v>-165581</v>
      </c>
      <c r="G39" s="121"/>
      <c r="H39" s="123">
        <f>H5+H38</f>
        <v>8585</v>
      </c>
      <c r="I39" s="121"/>
      <c r="J39" s="123">
        <f>J5+J38</f>
        <v>-15707</v>
      </c>
      <c r="K39" s="121"/>
      <c r="L39" s="123">
        <f>L5+L38</f>
        <v>32902</v>
      </c>
      <c r="M39" s="121"/>
      <c r="N39" s="123">
        <f>N5+N38</f>
        <v>41708</v>
      </c>
      <c r="O39" s="121"/>
      <c r="P39" s="123">
        <f>P5+P38</f>
        <v>-11354</v>
      </c>
      <c r="Q39" s="121"/>
      <c r="R39" s="123">
        <f>R5+R38</f>
        <v>4212</v>
      </c>
      <c r="S39" s="121"/>
      <c r="T39" s="123">
        <f>T5+T38</f>
        <v>124888</v>
      </c>
      <c r="U39" s="133">
        <f>U5+U38</f>
        <v>272</v>
      </c>
      <c r="V39" s="133"/>
      <c r="W39" s="133">
        <f>W5+W38</f>
        <v>7396</v>
      </c>
      <c r="X39" s="121"/>
      <c r="Y39" s="123">
        <f>SUM(D39:X39)</f>
        <v>-287581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RECEIVABLE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F6" activePane="bottomRight" state="frozen"/>
      <selection pane="topRight" activeCell="B1" sqref="B1"/>
      <selection pane="bottomLeft" activeCell="A6" sqref="A6"/>
      <selection pane="bottomRight" activeCell="F6" sqref="F6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-35516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-223785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458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458</v>
      </c>
      <c r="C16" s="52">
        <v>-1276</v>
      </c>
      <c r="D16" s="26">
        <f t="shared" si="0"/>
        <v>-818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198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-8036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">
      <c r="A25" s="126">
        <v>37276</v>
      </c>
      <c r="B25" s="52">
        <v>-8036</v>
      </c>
      <c r="C25" s="52">
        <v>-704</v>
      </c>
      <c r="D25" s="26">
        <f t="shared" si="0"/>
        <v>-8740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-15766</v>
      </c>
      <c r="AA25" s="125">
        <f t="shared" si="11"/>
        <v>37277</v>
      </c>
      <c r="AB25" s="25">
        <f t="shared" si="12"/>
        <v>-1086</v>
      </c>
      <c r="AC25" s="25">
        <f t="shared" si="13"/>
        <v>-1034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">
      <c r="A26" s="126">
        <v>37277</v>
      </c>
      <c r="B26" s="52">
        <v>-1086</v>
      </c>
      <c r="C26" s="52">
        <v>-1034</v>
      </c>
      <c r="D26" s="26">
        <f t="shared" si="0"/>
        <v>-2120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-7099</v>
      </c>
      <c r="AA26" s="125">
        <f t="shared" si="11"/>
        <v>37278</v>
      </c>
      <c r="AB26" s="25">
        <f t="shared" si="12"/>
        <v>-1643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">
      <c r="A27" s="126">
        <v>37278</v>
      </c>
      <c r="B27" s="52">
        <v>-1643</v>
      </c>
      <c r="C27" s="52">
        <v>-467</v>
      </c>
      <c r="D27" s="26">
        <f t="shared" si="0"/>
        <v>-2110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-5990</v>
      </c>
      <c r="AA27" s="125">
        <f t="shared" si="11"/>
        <v>37279</v>
      </c>
      <c r="AB27" s="25">
        <f t="shared" si="12"/>
        <v>4275</v>
      </c>
      <c r="AC27" s="25">
        <f t="shared" si="13"/>
        <v>-2030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">
      <c r="A28" s="126">
        <v>37279</v>
      </c>
      <c r="B28" s="52">
        <v>4275</v>
      </c>
      <c r="C28" s="52">
        <v>-2030</v>
      </c>
      <c r="D28" s="26">
        <f t="shared" si="0"/>
        <v>2245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-4251</v>
      </c>
      <c r="AA28" s="125">
        <f t="shared" si="11"/>
        <v>37280</v>
      </c>
      <c r="AB28" s="25">
        <f t="shared" si="12"/>
        <v>3546</v>
      </c>
      <c r="AC28" s="25">
        <f t="shared" si="13"/>
        <v>912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">
      <c r="A29" s="126">
        <v>37280</v>
      </c>
      <c r="B29" s="52">
        <v>3546</v>
      </c>
      <c r="C29" s="52">
        <v>912</v>
      </c>
      <c r="D29" s="26">
        <f t="shared" si="0"/>
        <v>4458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3066</v>
      </c>
      <c r="AA29" s="125">
        <f t="shared" si="11"/>
        <v>37281</v>
      </c>
      <c r="AB29" s="25">
        <f t="shared" si="12"/>
        <v>4032</v>
      </c>
      <c r="AC29" s="25">
        <f t="shared" si="13"/>
        <v>-604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">
      <c r="A30" s="126">
        <v>37281</v>
      </c>
      <c r="B30" s="52">
        <v>4032</v>
      </c>
      <c r="C30" s="52">
        <v>-604</v>
      </c>
      <c r="D30" s="26">
        <f t="shared" si="0"/>
        <v>3428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9921</v>
      </c>
      <c r="AA30" s="125">
        <f t="shared" si="11"/>
        <v>37282</v>
      </c>
      <c r="AB30" s="25">
        <f t="shared" si="12"/>
        <v>6633</v>
      </c>
      <c r="AC30" s="25">
        <f t="shared" si="13"/>
        <v>-894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">
      <c r="A31" s="126">
        <v>37282</v>
      </c>
      <c r="B31" s="52">
        <v>6633</v>
      </c>
      <c r="C31" s="52">
        <v>-894</v>
      </c>
      <c r="D31" s="26">
        <f t="shared" si="0"/>
        <v>5739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11143</v>
      </c>
      <c r="AA31" s="125">
        <f t="shared" si="11"/>
        <v>37283</v>
      </c>
      <c r="AB31" s="25">
        <f t="shared" si="12"/>
        <v>5090</v>
      </c>
      <c r="AC31" s="25">
        <f t="shared" si="13"/>
        <v>-1130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">
      <c r="A32" s="126">
        <v>37283</v>
      </c>
      <c r="B32" s="52">
        <v>5090</v>
      </c>
      <c r="C32" s="52">
        <v>-1130</v>
      </c>
      <c r="D32" s="26">
        <f t="shared" si="0"/>
        <v>3960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10274</v>
      </c>
      <c r="AA32" s="125">
        <f t="shared" si="11"/>
        <v>37284</v>
      </c>
      <c r="AB32" s="25">
        <f t="shared" si="12"/>
        <v>3335</v>
      </c>
      <c r="AC32" s="25">
        <f t="shared" si="13"/>
        <v>-1262</v>
      </c>
      <c r="AD32" s="25">
        <f t="shared" si="1"/>
        <v>278</v>
      </c>
      <c r="AE32" s="50">
        <f t="shared" si="2"/>
        <v>278</v>
      </c>
      <c r="AF32" s="50">
        <f t="shared" si="3"/>
        <v>-31</v>
      </c>
      <c r="AG32" s="50">
        <f t="shared" si="4"/>
        <v>37</v>
      </c>
      <c r="AH32" s="50">
        <f t="shared" si="5"/>
        <v>0</v>
      </c>
      <c r="AI32" s="51">
        <f t="shared" si="6"/>
        <v>1261</v>
      </c>
      <c r="AJ32" s="51">
        <f t="shared" si="7"/>
        <v>35</v>
      </c>
      <c r="AK32" s="51">
        <f t="shared" si="8"/>
        <v>-393</v>
      </c>
      <c r="AL32" s="51">
        <f t="shared" si="9"/>
        <v>6568</v>
      </c>
    </row>
    <row r="33" spans="1:38" x14ac:dyDescent="0.2">
      <c r="A33" s="126">
        <v>37284</v>
      </c>
      <c r="B33" s="52">
        <v>3335</v>
      </c>
      <c r="C33" s="52">
        <v>-1262</v>
      </c>
      <c r="D33" s="26">
        <f t="shared" si="0"/>
        <v>2073</v>
      </c>
      <c r="E33" s="27"/>
      <c r="F33" s="52">
        <v>278</v>
      </c>
      <c r="G33" s="27"/>
      <c r="H33" s="52">
        <v>-31</v>
      </c>
      <c r="I33" s="27"/>
      <c r="J33" s="52">
        <v>37</v>
      </c>
      <c r="K33" s="27"/>
      <c r="L33" s="52">
        <v>0</v>
      </c>
      <c r="M33" s="27"/>
      <c r="N33" s="52">
        <v>1261</v>
      </c>
      <c r="O33" s="27"/>
      <c r="P33" s="52">
        <v>35</v>
      </c>
      <c r="Q33" s="27"/>
      <c r="R33" s="52">
        <v>-393</v>
      </c>
      <c r="S33" s="27"/>
      <c r="T33" s="52">
        <v>6568</v>
      </c>
      <c r="U33" s="52">
        <v>-1092</v>
      </c>
      <c r="V33" s="52"/>
      <c r="W33" s="52">
        <v>0</v>
      </c>
      <c r="X33" s="27"/>
      <c r="Y33" s="28">
        <f t="shared" si="10"/>
        <v>9828</v>
      </c>
      <c r="AA33" s="125">
        <f t="shared" si="11"/>
        <v>37285</v>
      </c>
      <c r="AB33" s="25">
        <f t="shared" si="12"/>
        <v>53</v>
      </c>
      <c r="AC33" s="25">
        <f t="shared" si="13"/>
        <v>-1434</v>
      </c>
      <c r="AD33" s="25">
        <f t="shared" si="1"/>
        <v>-4490</v>
      </c>
      <c r="AE33" s="50">
        <f t="shared" si="2"/>
        <v>-4490</v>
      </c>
      <c r="AF33" s="50">
        <f t="shared" si="3"/>
        <v>36</v>
      </c>
      <c r="AG33" s="50">
        <f t="shared" si="4"/>
        <v>48</v>
      </c>
      <c r="AH33" s="50">
        <f t="shared" si="5"/>
        <v>-9000</v>
      </c>
      <c r="AI33" s="51">
        <f t="shared" si="6"/>
        <v>1358</v>
      </c>
      <c r="AJ33" s="51">
        <f t="shared" si="7"/>
        <v>-48</v>
      </c>
      <c r="AK33" s="51">
        <f t="shared" si="8"/>
        <v>-22</v>
      </c>
      <c r="AL33" s="51">
        <f t="shared" si="9"/>
        <v>6300</v>
      </c>
    </row>
    <row r="34" spans="1:38" x14ac:dyDescent="0.2">
      <c r="A34" s="126">
        <v>37285</v>
      </c>
      <c r="B34" s="52">
        <v>53</v>
      </c>
      <c r="C34" s="52">
        <v>-1434</v>
      </c>
      <c r="D34" s="26">
        <f t="shared" si="0"/>
        <v>-1381</v>
      </c>
      <c r="E34" s="27"/>
      <c r="F34" s="52">
        <v>-4490</v>
      </c>
      <c r="G34" s="27"/>
      <c r="H34" s="52">
        <v>36</v>
      </c>
      <c r="I34" s="27"/>
      <c r="J34" s="52">
        <v>48</v>
      </c>
      <c r="K34" s="27"/>
      <c r="L34" s="52">
        <v>-9000</v>
      </c>
      <c r="M34" s="27"/>
      <c r="N34" s="52">
        <v>1358</v>
      </c>
      <c r="O34" s="27"/>
      <c r="P34" s="52">
        <v>-48</v>
      </c>
      <c r="Q34" s="27"/>
      <c r="R34" s="52">
        <v>-22</v>
      </c>
      <c r="S34" s="27"/>
      <c r="T34" s="52">
        <v>6300</v>
      </c>
      <c r="U34" s="52">
        <v>-1067</v>
      </c>
      <c r="V34" s="52"/>
      <c r="W34" s="52">
        <v>0</v>
      </c>
      <c r="X34" s="27"/>
      <c r="Y34" s="28">
        <f t="shared" si="10"/>
        <v>-7199</v>
      </c>
      <c r="AA34" s="125">
        <f t="shared" si="11"/>
        <v>37286</v>
      </c>
      <c r="AB34" s="25">
        <f>+B36</f>
        <v>-5642</v>
      </c>
      <c r="AC34" s="25">
        <f>+C36</f>
        <v>-2966</v>
      </c>
      <c r="AD34" s="25">
        <f>+F36</f>
        <v>-3514</v>
      </c>
      <c r="AE34" s="50">
        <f t="shared" si="2"/>
        <v>3148</v>
      </c>
      <c r="AF34" s="50">
        <f t="shared" si="3"/>
        <v>-11</v>
      </c>
      <c r="AG34" s="50">
        <f t="shared" si="4"/>
        <v>-118</v>
      </c>
      <c r="AH34" s="50">
        <f t="shared" si="5"/>
        <v>0</v>
      </c>
      <c r="AI34" s="51">
        <f t="shared" si="6"/>
        <v>658</v>
      </c>
      <c r="AJ34" s="51">
        <f t="shared" si="7"/>
        <v>-272</v>
      </c>
      <c r="AK34" s="51">
        <f t="shared" si="8"/>
        <v>-37</v>
      </c>
      <c r="AL34" s="51">
        <f t="shared" si="9"/>
        <v>-5916</v>
      </c>
    </row>
    <row r="35" spans="1:38" x14ac:dyDescent="0.2">
      <c r="A35" s="126">
        <v>37286</v>
      </c>
      <c r="B35" s="52">
        <v>3377</v>
      </c>
      <c r="C35" s="52">
        <v>-1539</v>
      </c>
      <c r="D35" s="26">
        <f t="shared" si="0"/>
        <v>1838</v>
      </c>
      <c r="E35" s="27"/>
      <c r="F35" s="52">
        <v>3148</v>
      </c>
      <c r="G35" s="27"/>
      <c r="H35" s="52">
        <v>-11</v>
      </c>
      <c r="I35" s="27"/>
      <c r="J35" s="52">
        <v>-118</v>
      </c>
      <c r="K35" s="27"/>
      <c r="L35" s="52">
        <v>0</v>
      </c>
      <c r="M35" s="27"/>
      <c r="N35" s="52">
        <v>658</v>
      </c>
      <c r="O35" s="27"/>
      <c r="P35" s="52">
        <v>-272</v>
      </c>
      <c r="Q35" s="27"/>
      <c r="R35" s="52">
        <v>-37</v>
      </c>
      <c r="S35" s="27"/>
      <c r="T35" s="52">
        <v>-5916</v>
      </c>
      <c r="U35" s="52">
        <v>-1188</v>
      </c>
      <c r="V35" s="52"/>
      <c r="W35" s="52">
        <v>0</v>
      </c>
      <c r="X35" s="27"/>
      <c r="Y35" s="28">
        <f t="shared" si="10"/>
        <v>-710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-3514</v>
      </c>
      <c r="AF35" s="50">
        <f t="shared" si="3"/>
        <v>-403</v>
      </c>
      <c r="AG35" s="50">
        <f t="shared" si="4"/>
        <v>-282</v>
      </c>
      <c r="AH35" s="50">
        <f t="shared" si="5"/>
        <v>0</v>
      </c>
      <c r="AI35" s="51">
        <f t="shared" si="6"/>
        <v>161</v>
      </c>
      <c r="AJ35" s="51">
        <f t="shared" si="7"/>
        <v>-344</v>
      </c>
      <c r="AK35" s="51">
        <f t="shared" si="8"/>
        <v>-242</v>
      </c>
      <c r="AL35" s="51">
        <f t="shared" si="9"/>
        <v>-10469</v>
      </c>
    </row>
    <row r="36" spans="1:38" ht="13.5" thickBot="1" x14ac:dyDescent="0.25">
      <c r="A36" s="126">
        <v>37287</v>
      </c>
      <c r="B36" s="52">
        <v>-5642</v>
      </c>
      <c r="C36" s="52">
        <v>-2966</v>
      </c>
      <c r="D36" s="29">
        <f t="shared" si="0"/>
        <v>-8608</v>
      </c>
      <c r="E36" s="30"/>
      <c r="F36" s="52">
        <v>-3514</v>
      </c>
      <c r="G36" s="30"/>
      <c r="H36" s="52">
        <v>-403</v>
      </c>
      <c r="I36" s="30"/>
      <c r="J36" s="52">
        <v>-282</v>
      </c>
      <c r="K36" s="30"/>
      <c r="L36" s="52">
        <v>0</v>
      </c>
      <c r="M36" s="30"/>
      <c r="N36" s="52">
        <v>161</v>
      </c>
      <c r="O36" s="30"/>
      <c r="P36" s="52">
        <v>-344</v>
      </c>
      <c r="Q36" s="30"/>
      <c r="R36" s="52">
        <v>-242</v>
      </c>
      <c r="S36" s="30"/>
      <c r="T36" s="52">
        <v>-10469</v>
      </c>
      <c r="U36" s="52">
        <v>-1188</v>
      </c>
      <c r="V36" s="52"/>
      <c r="W36" s="52">
        <v>0</v>
      </c>
      <c r="X36" s="30"/>
      <c r="Y36" s="28">
        <f t="shared" si="10"/>
        <v>-23701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18644</v>
      </c>
      <c r="C38" s="31">
        <f>SUM(C6:C36)+C37</f>
        <v>-25730</v>
      </c>
      <c r="D38" s="31">
        <f>SUM(D6:D36)+D37</f>
        <v>-7086</v>
      </c>
      <c r="E38" s="31"/>
      <c r="F38" s="31">
        <f>SUM(F6:F36)+F37</f>
        <v>-892</v>
      </c>
      <c r="G38" s="31"/>
      <c r="H38" s="31">
        <f>SUM(H6:H36)+H37</f>
        <v>-1486</v>
      </c>
      <c r="I38" s="31"/>
      <c r="J38" s="31">
        <f>SUM(J6:J36)+J37</f>
        <v>-1782</v>
      </c>
      <c r="K38" s="31"/>
      <c r="L38" s="31">
        <f>SUM(L6:L36)+L37</f>
        <v>-9000</v>
      </c>
      <c r="M38" s="31"/>
      <c r="N38" s="31">
        <f>SUM(N6:N36)+N37</f>
        <v>-3534</v>
      </c>
      <c r="O38" s="31"/>
      <c r="P38" s="31">
        <f>SUM(P6:P36)+P37</f>
        <v>-684</v>
      </c>
      <c r="Q38" s="31"/>
      <c r="R38" s="31">
        <f>SUM(R6:R36)+R37</f>
        <v>-1195</v>
      </c>
      <c r="S38" s="31"/>
      <c r="T38" s="31">
        <f>SUM(T6:T36)+T37</f>
        <v>13063</v>
      </c>
      <c r="U38" s="31">
        <f>SUM(U6:U36)+U37</f>
        <v>-9262</v>
      </c>
      <c r="V38" s="31"/>
      <c r="W38" s="31"/>
      <c r="X38" s="31"/>
      <c r="Y38" s="32">
        <f t="shared" si="10"/>
        <v>-12596</v>
      </c>
    </row>
    <row r="39" spans="1:38" s="120" customFormat="1" ht="16.5" thickBot="1" x14ac:dyDescent="0.3">
      <c r="A39" s="122" t="s">
        <v>75</v>
      </c>
      <c r="B39" s="123">
        <f>B5+B38</f>
        <v>173672</v>
      </c>
      <c r="C39" s="123">
        <f>C5+C38</f>
        <v>-391832</v>
      </c>
      <c r="D39" s="123">
        <f>D5+D38</f>
        <v>-218160</v>
      </c>
      <c r="E39" s="121"/>
      <c r="F39" s="123">
        <f>F5+F38</f>
        <v>-36408</v>
      </c>
      <c r="G39" s="121"/>
      <c r="H39" s="123">
        <f>H5+H38</f>
        <v>8232</v>
      </c>
      <c r="I39" s="121"/>
      <c r="J39" s="123">
        <f>J5+J38</f>
        <v>-13589</v>
      </c>
      <c r="K39" s="121"/>
      <c r="L39" s="123">
        <f>L5+L38</f>
        <v>-1578</v>
      </c>
      <c r="M39" s="121"/>
      <c r="N39" s="123">
        <f>N5+N38</f>
        <v>33819</v>
      </c>
      <c r="O39" s="121"/>
      <c r="P39" s="123">
        <f>P5+P38</f>
        <v>-10206</v>
      </c>
      <c r="Q39" s="121"/>
      <c r="R39" s="123">
        <f>R5+R38</f>
        <v>4848</v>
      </c>
      <c r="S39" s="121"/>
      <c r="T39" s="123">
        <f>T5+T38</f>
        <v>-8521</v>
      </c>
      <c r="U39" s="133">
        <f>U5+U38</f>
        <v>18139</v>
      </c>
      <c r="V39" s="133"/>
      <c r="W39" s="133">
        <v>0</v>
      </c>
      <c r="X39" s="121"/>
      <c r="Y39" s="123">
        <f>SUM(D39:X39)</f>
        <v>-223424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Feb 02</vt:lpstr>
      <vt:lpstr>Jan 2002</vt:lpstr>
      <vt:lpstr>MANUAL</vt:lpstr>
      <vt:lpstr>'Feb 02'!Print_Area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Jan Havlíček</cp:lastModifiedBy>
  <cp:lastPrinted>2002-02-24T16:16:44Z</cp:lastPrinted>
  <dcterms:created xsi:type="dcterms:W3CDTF">2000-09-05T21:04:28Z</dcterms:created>
  <dcterms:modified xsi:type="dcterms:W3CDTF">2023-09-14T17:10:59Z</dcterms:modified>
</cp:coreProperties>
</file>