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AB1FCF-F779-4070-97ED-B3A58D189F31}" xr6:coauthVersionLast="47" xr6:coauthVersionMax="47" xr10:uidLastSave="{00000000-0000-0000-0000-000000000000}"/>
  <bookViews>
    <workbookView xWindow="-120" yWindow="-120" windowWidth="38640" windowHeight="15720" tabRatio="615" activeTab="1"/>
  </bookViews>
  <sheets>
    <sheet name="Feb 02" sheetId="27" r:id="rId1"/>
    <sheet name="Jan 2002" sheetId="26" r:id="rId2"/>
    <sheet name="MANUAL" sheetId="19" r:id="rId3"/>
  </sheets>
  <definedNames>
    <definedName name="_xlnm.Print_Area" localSheetId="0">'Feb 02'!$A$1:$Y$39</definedName>
    <definedName name="_xlnm.Print_Area" localSheetId="1">'Jan 2002'!$A$1:$Y$39</definedName>
    <definedName name="_xlnm.Print_Area" localSheetId="2">MANUAL!$A$1:$Z$42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7" l="1"/>
  <c r="Y5" i="27"/>
  <c r="AA5" i="27"/>
  <c r="AB5" i="27"/>
  <c r="AC5" i="27"/>
  <c r="AD5" i="27"/>
  <c r="AE5" i="27"/>
  <c r="AF5" i="27"/>
  <c r="AG5" i="27"/>
  <c r="AH5" i="27"/>
  <c r="AI5" i="27"/>
  <c r="AJ5" i="27"/>
  <c r="AK5" i="27"/>
  <c r="AL5" i="27"/>
  <c r="D6" i="27"/>
  <c r="Y6" i="27"/>
  <c r="AA6" i="27"/>
  <c r="AB6" i="27"/>
  <c r="AC6" i="27"/>
  <c r="AD6" i="27"/>
  <c r="AE6" i="27"/>
  <c r="AF6" i="27"/>
  <c r="AG6" i="27"/>
  <c r="AH6" i="27"/>
  <c r="AI6" i="27"/>
  <c r="AJ6" i="27"/>
  <c r="AK6" i="27"/>
  <c r="AL6" i="27"/>
  <c r="D7" i="27"/>
  <c r="Y7" i="27"/>
  <c r="AA7" i="27"/>
  <c r="AB7" i="27"/>
  <c r="AC7" i="27"/>
  <c r="AD7" i="27"/>
  <c r="AE7" i="27"/>
  <c r="AF7" i="27"/>
  <c r="AG7" i="27"/>
  <c r="AH7" i="27"/>
  <c r="AI7" i="27"/>
  <c r="AJ7" i="27"/>
  <c r="AK7" i="27"/>
  <c r="AL7" i="27"/>
  <c r="D8" i="27"/>
  <c r="Y8" i="27"/>
  <c r="AA8" i="27"/>
  <c r="AB8" i="27"/>
  <c r="AC8" i="27"/>
  <c r="AD8" i="27"/>
  <c r="AE8" i="27"/>
  <c r="AF8" i="27"/>
  <c r="AG8" i="27"/>
  <c r="AH8" i="27"/>
  <c r="AI8" i="27"/>
  <c r="AJ8" i="27"/>
  <c r="AK8" i="27"/>
  <c r="AL8" i="27"/>
  <c r="D9" i="27"/>
  <c r="Y9" i="27"/>
  <c r="AA9" i="27"/>
  <c r="AB9" i="27"/>
  <c r="AC9" i="27"/>
  <c r="AD9" i="27"/>
  <c r="AE9" i="27"/>
  <c r="AF9" i="27"/>
  <c r="AG9" i="27"/>
  <c r="AH9" i="27"/>
  <c r="AI9" i="27"/>
  <c r="AJ9" i="27"/>
  <c r="AK9" i="27"/>
  <c r="AL9" i="27"/>
  <c r="D10" i="27"/>
  <c r="Y10" i="27"/>
  <c r="AA10" i="27"/>
  <c r="AB10" i="27"/>
  <c r="AC10" i="27"/>
  <c r="AD10" i="27"/>
  <c r="AE10" i="27"/>
  <c r="AF10" i="27"/>
  <c r="AG10" i="27"/>
  <c r="AH10" i="27"/>
  <c r="AI10" i="27"/>
  <c r="AJ10" i="27"/>
  <c r="AK10" i="27"/>
  <c r="AL10" i="27"/>
  <c r="D11" i="27"/>
  <c r="Y11" i="27"/>
  <c r="AA11" i="27"/>
  <c r="AB11" i="27"/>
  <c r="AC11" i="27"/>
  <c r="AD11" i="27"/>
  <c r="AE11" i="27"/>
  <c r="AF11" i="27"/>
  <c r="AG11" i="27"/>
  <c r="AH11" i="27"/>
  <c r="AI11" i="27"/>
  <c r="AJ11" i="27"/>
  <c r="AK11" i="27"/>
  <c r="AL11" i="27"/>
  <c r="D12" i="27"/>
  <c r="Y12" i="27"/>
  <c r="AA12" i="27"/>
  <c r="AB12" i="27"/>
  <c r="AC12" i="27"/>
  <c r="AD12" i="27"/>
  <c r="AE12" i="27"/>
  <c r="AF12" i="27"/>
  <c r="AG12" i="27"/>
  <c r="AH12" i="27"/>
  <c r="AI12" i="27"/>
  <c r="AJ12" i="27"/>
  <c r="AK12" i="27"/>
  <c r="AL12" i="27"/>
  <c r="D13" i="27"/>
  <c r="Y13" i="27"/>
  <c r="AA13" i="27"/>
  <c r="AB13" i="27"/>
  <c r="AC13" i="27"/>
  <c r="AD13" i="27"/>
  <c r="AE13" i="27"/>
  <c r="AF13" i="27"/>
  <c r="AG13" i="27"/>
  <c r="AH13" i="27"/>
  <c r="AI13" i="27"/>
  <c r="AJ13" i="27"/>
  <c r="AK13" i="27"/>
  <c r="AL13" i="27"/>
  <c r="D14" i="27"/>
  <c r="Y14" i="27"/>
  <c r="AA14" i="27"/>
  <c r="AB14" i="27"/>
  <c r="AC14" i="27"/>
  <c r="AD14" i="27"/>
  <c r="AE14" i="27"/>
  <c r="AF14" i="27"/>
  <c r="AG14" i="27"/>
  <c r="AH14" i="27"/>
  <c r="AI14" i="27"/>
  <c r="AJ14" i="27"/>
  <c r="AK14" i="27"/>
  <c r="AL14" i="27"/>
  <c r="D15" i="27"/>
  <c r="Y15" i="27"/>
  <c r="AA15" i="27"/>
  <c r="AB15" i="27"/>
  <c r="AC15" i="27"/>
  <c r="AD15" i="27"/>
  <c r="AE15" i="27"/>
  <c r="AF15" i="27"/>
  <c r="AG15" i="27"/>
  <c r="AH15" i="27"/>
  <c r="AI15" i="27"/>
  <c r="AJ15" i="27"/>
  <c r="AK15" i="27"/>
  <c r="AL15" i="27"/>
  <c r="D16" i="27"/>
  <c r="Y16" i="27"/>
  <c r="AA16" i="27"/>
  <c r="AB16" i="27"/>
  <c r="AC16" i="27"/>
  <c r="AD16" i="27"/>
  <c r="AE16" i="27"/>
  <c r="AF16" i="27"/>
  <c r="AG16" i="27"/>
  <c r="AH16" i="27"/>
  <c r="AI16" i="27"/>
  <c r="AJ16" i="27"/>
  <c r="AK16" i="27"/>
  <c r="AL16" i="27"/>
  <c r="D17" i="27"/>
  <c r="Y17" i="27"/>
  <c r="AA17" i="27"/>
  <c r="AB17" i="27"/>
  <c r="AC17" i="27"/>
  <c r="AD17" i="27"/>
  <c r="AE17" i="27"/>
  <c r="AF17" i="27"/>
  <c r="AG17" i="27"/>
  <c r="AH17" i="27"/>
  <c r="AI17" i="27"/>
  <c r="AJ17" i="27"/>
  <c r="AK17" i="27"/>
  <c r="AL17" i="27"/>
  <c r="D18" i="27"/>
  <c r="Y18" i="27"/>
  <c r="AA18" i="27"/>
  <c r="AB18" i="27"/>
  <c r="AC18" i="27"/>
  <c r="AD18" i="27"/>
  <c r="AE18" i="27"/>
  <c r="AF18" i="27"/>
  <c r="AG18" i="27"/>
  <c r="AH18" i="27"/>
  <c r="AI18" i="27"/>
  <c r="AJ18" i="27"/>
  <c r="AK18" i="27"/>
  <c r="AL18" i="27"/>
  <c r="D19" i="27"/>
  <c r="Y19" i="27"/>
  <c r="AA19" i="27"/>
  <c r="AB19" i="27"/>
  <c r="AC19" i="27"/>
  <c r="AD19" i="27"/>
  <c r="AE19" i="27"/>
  <c r="AF19" i="27"/>
  <c r="AG19" i="27"/>
  <c r="AH19" i="27"/>
  <c r="AI19" i="27"/>
  <c r="AJ19" i="27"/>
  <c r="AK19" i="27"/>
  <c r="AL19" i="27"/>
  <c r="D20" i="27"/>
  <c r="Y20" i="27"/>
  <c r="AA20" i="27"/>
  <c r="AB20" i="27"/>
  <c r="AC20" i="27"/>
  <c r="AD20" i="27"/>
  <c r="AE20" i="27"/>
  <c r="AF20" i="27"/>
  <c r="AG20" i="27"/>
  <c r="AH20" i="27"/>
  <c r="AI20" i="27"/>
  <c r="AJ20" i="27"/>
  <c r="AK20" i="27"/>
  <c r="AL20" i="27"/>
  <c r="D21" i="27"/>
  <c r="Y21" i="27"/>
  <c r="AA21" i="27"/>
  <c r="AB21" i="27"/>
  <c r="AC21" i="27"/>
  <c r="AD21" i="27"/>
  <c r="AE21" i="27"/>
  <c r="AF21" i="27"/>
  <c r="AG21" i="27"/>
  <c r="AH21" i="27"/>
  <c r="AI21" i="27"/>
  <c r="AJ21" i="27"/>
  <c r="AK21" i="27"/>
  <c r="AL21" i="27"/>
  <c r="D22" i="27"/>
  <c r="Y22" i="27"/>
  <c r="AA22" i="27"/>
  <c r="AB22" i="27"/>
  <c r="AC22" i="27"/>
  <c r="AD22" i="27"/>
  <c r="AE22" i="27"/>
  <c r="AF22" i="27"/>
  <c r="AG22" i="27"/>
  <c r="AH22" i="27"/>
  <c r="AI22" i="27"/>
  <c r="AJ22" i="27"/>
  <c r="AK22" i="27"/>
  <c r="AL22" i="27"/>
  <c r="D23" i="27"/>
  <c r="Y23" i="27"/>
  <c r="AA23" i="27"/>
  <c r="AB23" i="27"/>
  <c r="AC23" i="27"/>
  <c r="AD23" i="27"/>
  <c r="AE23" i="27"/>
  <c r="AF23" i="27"/>
  <c r="AG23" i="27"/>
  <c r="AH23" i="27"/>
  <c r="AI23" i="27"/>
  <c r="AJ23" i="27"/>
  <c r="AK23" i="27"/>
  <c r="AL23" i="27"/>
  <c r="D24" i="27"/>
  <c r="Y24" i="27"/>
  <c r="AA24" i="27"/>
  <c r="AB24" i="27"/>
  <c r="AC24" i="27"/>
  <c r="AD24" i="27"/>
  <c r="AE24" i="27"/>
  <c r="AF24" i="27"/>
  <c r="AG24" i="27"/>
  <c r="AH24" i="27"/>
  <c r="AI24" i="27"/>
  <c r="AJ24" i="27"/>
  <c r="AK24" i="27"/>
  <c r="AL24" i="27"/>
  <c r="D25" i="27"/>
  <c r="Y25" i="27"/>
  <c r="AA25" i="27"/>
  <c r="AB25" i="27"/>
  <c r="AC25" i="27"/>
  <c r="AD25" i="27"/>
  <c r="AE25" i="27"/>
  <c r="AF25" i="27"/>
  <c r="AG25" i="27"/>
  <c r="AH25" i="27"/>
  <c r="AI25" i="27"/>
  <c r="AJ25" i="27"/>
  <c r="AK25" i="27"/>
  <c r="AL25" i="27"/>
  <c r="D26" i="27"/>
  <c r="Y26" i="27"/>
  <c r="AA26" i="27"/>
  <c r="AB26" i="27"/>
  <c r="AC26" i="27"/>
  <c r="AD26" i="27"/>
  <c r="AE26" i="27"/>
  <c r="AF26" i="27"/>
  <c r="AG26" i="27"/>
  <c r="AH26" i="27"/>
  <c r="AI26" i="27"/>
  <c r="AJ26" i="27"/>
  <c r="AK26" i="27"/>
  <c r="AL26" i="27"/>
  <c r="D27" i="27"/>
  <c r="Y27" i="27"/>
  <c r="AA27" i="27"/>
  <c r="AB27" i="27"/>
  <c r="AC27" i="27"/>
  <c r="AD27" i="27"/>
  <c r="AE27" i="27"/>
  <c r="AF27" i="27"/>
  <c r="AG27" i="27"/>
  <c r="AH27" i="27"/>
  <c r="AI27" i="27"/>
  <c r="AJ27" i="27"/>
  <c r="AK27" i="27"/>
  <c r="AL27" i="27"/>
  <c r="D28" i="27"/>
  <c r="Y28" i="27"/>
  <c r="AA28" i="27"/>
  <c r="AB28" i="27"/>
  <c r="AC28" i="27"/>
  <c r="AD28" i="27"/>
  <c r="AE28" i="27"/>
  <c r="AF28" i="27"/>
  <c r="AG28" i="27"/>
  <c r="AH28" i="27"/>
  <c r="AI28" i="27"/>
  <c r="AJ28" i="27"/>
  <c r="AK28" i="27"/>
  <c r="AL28" i="27"/>
  <c r="D29" i="27"/>
  <c r="Y29" i="27"/>
  <c r="AA29" i="27"/>
  <c r="AB29" i="27"/>
  <c r="AC29" i="27"/>
  <c r="AD29" i="27"/>
  <c r="AE29" i="27"/>
  <c r="AF29" i="27"/>
  <c r="AG29" i="27"/>
  <c r="AH29" i="27"/>
  <c r="AI29" i="27"/>
  <c r="AJ29" i="27"/>
  <c r="AK29" i="27"/>
  <c r="AL29" i="27"/>
  <c r="D30" i="27"/>
  <c r="Y30" i="27"/>
  <c r="AA30" i="27"/>
  <c r="AB30" i="27"/>
  <c r="AC30" i="27"/>
  <c r="AD30" i="27"/>
  <c r="AE30" i="27"/>
  <c r="AF30" i="27"/>
  <c r="AG30" i="27"/>
  <c r="AH30" i="27"/>
  <c r="AI30" i="27"/>
  <c r="AJ30" i="27"/>
  <c r="AK30" i="27"/>
  <c r="AL30" i="27"/>
  <c r="D31" i="27"/>
  <c r="Y31" i="27"/>
  <c r="AA31" i="27"/>
  <c r="AB31" i="27"/>
  <c r="AC31" i="27"/>
  <c r="AD31" i="27"/>
  <c r="AE31" i="27"/>
  <c r="AF31" i="27"/>
  <c r="AG31" i="27"/>
  <c r="AH31" i="27"/>
  <c r="AI31" i="27"/>
  <c r="AJ31" i="27"/>
  <c r="AK31" i="27"/>
  <c r="AL31" i="27"/>
  <c r="D32" i="27"/>
  <c r="Y32" i="27"/>
  <c r="AA32" i="27"/>
  <c r="AB32" i="27"/>
  <c r="AC32" i="27"/>
  <c r="AD32" i="27"/>
  <c r="AE32" i="27"/>
  <c r="AF32" i="27"/>
  <c r="AG32" i="27"/>
  <c r="AH32" i="27"/>
  <c r="AI32" i="27"/>
  <c r="AJ32" i="27"/>
  <c r="AK32" i="27"/>
  <c r="AL32" i="27"/>
  <c r="D33" i="27"/>
  <c r="Y33" i="27"/>
  <c r="AA33" i="27"/>
  <c r="AB33" i="27"/>
  <c r="AC33" i="27"/>
  <c r="AD33" i="27"/>
  <c r="AE33" i="27"/>
  <c r="AF33" i="27"/>
  <c r="AG33" i="27"/>
  <c r="AH33" i="27"/>
  <c r="AI33" i="27"/>
  <c r="AJ33" i="27"/>
  <c r="AK33" i="27"/>
  <c r="AL33" i="27"/>
  <c r="D34" i="27"/>
  <c r="Y34" i="27"/>
  <c r="AA34" i="27"/>
  <c r="AB34" i="27"/>
  <c r="AC34" i="27"/>
  <c r="AD34" i="27"/>
  <c r="AE34" i="27"/>
  <c r="AF34" i="27"/>
  <c r="AG34" i="27"/>
  <c r="AH34" i="27"/>
  <c r="AI34" i="27"/>
  <c r="AJ34" i="27"/>
  <c r="AK34" i="27"/>
  <c r="AL34" i="27"/>
  <c r="D35" i="27"/>
  <c r="Y35" i="27"/>
  <c r="AA35" i="27"/>
  <c r="AB35" i="27"/>
  <c r="AC35" i="27"/>
  <c r="AD35" i="27"/>
  <c r="AE35" i="27"/>
  <c r="AF35" i="27"/>
  <c r="AG35" i="27"/>
  <c r="AH35" i="27"/>
  <c r="AI35" i="27"/>
  <c r="AJ35" i="27"/>
  <c r="AK35" i="27"/>
  <c r="AL35" i="27"/>
  <c r="D36" i="27"/>
  <c r="Y36" i="27"/>
  <c r="D37" i="27"/>
  <c r="Y37" i="27"/>
  <c r="B38" i="27"/>
  <c r="C38" i="27"/>
  <c r="D38" i="27"/>
  <c r="F38" i="27"/>
  <c r="H38" i="27"/>
  <c r="J38" i="27"/>
  <c r="L38" i="27"/>
  <c r="N38" i="27"/>
  <c r="P38" i="27"/>
  <c r="R38" i="27"/>
  <c r="T38" i="27"/>
  <c r="U38" i="27"/>
  <c r="Y38" i="27"/>
  <c r="B39" i="27"/>
  <c r="C39" i="27"/>
  <c r="D39" i="27"/>
  <c r="F39" i="27"/>
  <c r="H39" i="27"/>
  <c r="J39" i="27"/>
  <c r="L39" i="27"/>
  <c r="N39" i="27"/>
  <c r="P39" i="27"/>
  <c r="R39" i="27"/>
  <c r="T39" i="27"/>
  <c r="U39" i="27"/>
  <c r="Y39" i="27"/>
  <c r="D81" i="27"/>
  <c r="D5" i="26"/>
  <c r="Y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D6" i="26"/>
  <c r="Y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D7" i="26"/>
  <c r="Y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D8" i="26"/>
  <c r="Y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D9" i="26"/>
  <c r="Y9" i="26"/>
  <c r="AA9" i="26"/>
  <c r="AB9" i="26"/>
  <c r="AC9" i="26"/>
  <c r="AD9" i="26"/>
  <c r="AE9" i="26"/>
  <c r="AF9" i="26"/>
  <c r="AG9" i="26"/>
  <c r="AH9" i="26"/>
  <c r="AI9" i="26"/>
  <c r="AJ9" i="26"/>
  <c r="AK9" i="26"/>
  <c r="AL9" i="26"/>
  <c r="D10" i="26"/>
  <c r="Y10" i="26"/>
  <c r="AA10" i="26"/>
  <c r="AB10" i="26"/>
  <c r="AC10" i="26"/>
  <c r="AD10" i="26"/>
  <c r="AE10" i="26"/>
  <c r="AF10" i="26"/>
  <c r="AG10" i="26"/>
  <c r="AH10" i="26"/>
  <c r="AI10" i="26"/>
  <c r="AJ10" i="26"/>
  <c r="AK10" i="26"/>
  <c r="AL10" i="26"/>
  <c r="D11" i="26"/>
  <c r="Y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D12" i="26"/>
  <c r="Y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D13" i="26"/>
  <c r="Y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D14" i="26"/>
  <c r="Y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D15" i="26"/>
  <c r="Y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D16" i="26"/>
  <c r="Y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D17" i="26"/>
  <c r="Y17" i="26"/>
  <c r="AA17" i="26"/>
  <c r="AB17" i="26"/>
  <c r="AC17" i="26"/>
  <c r="AD17" i="26"/>
  <c r="AE17" i="26"/>
  <c r="AF17" i="26"/>
  <c r="AG17" i="26"/>
  <c r="AH17" i="26"/>
  <c r="AI17" i="26"/>
  <c r="AJ17" i="26"/>
  <c r="AK17" i="26"/>
  <c r="AL17" i="26"/>
  <c r="D18" i="26"/>
  <c r="Y18" i="26"/>
  <c r="AA18" i="26"/>
  <c r="AB18" i="26"/>
  <c r="AC18" i="26"/>
  <c r="AD18" i="26"/>
  <c r="AE18" i="26"/>
  <c r="AF18" i="26"/>
  <c r="AG18" i="26"/>
  <c r="AH18" i="26"/>
  <c r="AI18" i="26"/>
  <c r="AJ18" i="26"/>
  <c r="AK18" i="26"/>
  <c r="AL18" i="26"/>
  <c r="D19" i="26"/>
  <c r="Y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D20" i="26"/>
  <c r="Y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D21" i="26"/>
  <c r="Y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D22" i="26"/>
  <c r="Y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D23" i="26"/>
  <c r="Y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D24" i="26"/>
  <c r="Y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D25" i="26"/>
  <c r="Y25" i="26"/>
  <c r="AA25" i="26"/>
  <c r="AB25" i="26"/>
  <c r="AC25" i="26"/>
  <c r="AD25" i="26"/>
  <c r="AE25" i="26"/>
  <c r="AF25" i="26"/>
  <c r="AG25" i="26"/>
  <c r="AH25" i="26"/>
  <c r="AI25" i="26"/>
  <c r="AJ25" i="26"/>
  <c r="AK25" i="26"/>
  <c r="AL25" i="26"/>
  <c r="D26" i="26"/>
  <c r="Y26" i="26"/>
  <c r="AA26" i="26"/>
  <c r="AB26" i="26"/>
  <c r="AC26" i="26"/>
  <c r="AD26" i="26"/>
  <c r="AE26" i="26"/>
  <c r="AF26" i="26"/>
  <c r="AG26" i="26"/>
  <c r="AH26" i="26"/>
  <c r="AI26" i="26"/>
  <c r="AJ26" i="26"/>
  <c r="AK26" i="26"/>
  <c r="AL26" i="26"/>
  <c r="D27" i="26"/>
  <c r="Y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D28" i="26"/>
  <c r="Y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D29" i="26"/>
  <c r="Y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D30" i="26"/>
  <c r="Y30" i="26"/>
  <c r="AA30" i="26"/>
  <c r="AB30" i="26"/>
  <c r="AC30" i="26"/>
  <c r="AD30" i="26"/>
  <c r="AE30" i="26"/>
  <c r="AF30" i="26"/>
  <c r="AG30" i="26"/>
  <c r="AH30" i="26"/>
  <c r="AI30" i="26"/>
  <c r="AJ30" i="26"/>
  <c r="AK30" i="26"/>
  <c r="AL30" i="26"/>
  <c r="D31" i="26"/>
  <c r="Y31" i="26"/>
  <c r="AA31" i="26"/>
  <c r="AB31" i="26"/>
  <c r="AC31" i="26"/>
  <c r="AD31" i="26"/>
  <c r="AE31" i="26"/>
  <c r="AF31" i="26"/>
  <c r="AG31" i="26"/>
  <c r="AH31" i="26"/>
  <c r="AI31" i="26"/>
  <c r="AJ31" i="26"/>
  <c r="AK31" i="26"/>
  <c r="AL31" i="26"/>
  <c r="D32" i="26"/>
  <c r="Y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D33" i="26"/>
  <c r="Y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D34" i="26"/>
  <c r="Y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D35" i="26"/>
  <c r="Y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D36" i="26"/>
  <c r="Y36" i="26"/>
  <c r="D37" i="26"/>
  <c r="Y37" i="26"/>
  <c r="B38" i="26"/>
  <c r="C38" i="26"/>
  <c r="D38" i="26"/>
  <c r="F38" i="26"/>
  <c r="H38" i="26"/>
  <c r="J38" i="26"/>
  <c r="L38" i="26"/>
  <c r="N38" i="26"/>
  <c r="P38" i="26"/>
  <c r="R38" i="26"/>
  <c r="T38" i="26"/>
  <c r="U38" i="26"/>
  <c r="Y38" i="26"/>
  <c r="B39" i="26"/>
  <c r="C39" i="26"/>
  <c r="D39" i="26"/>
  <c r="F39" i="26"/>
  <c r="H39" i="26"/>
  <c r="J39" i="26"/>
  <c r="L39" i="26"/>
  <c r="N39" i="26"/>
  <c r="P39" i="26"/>
  <c r="R39" i="26"/>
  <c r="T39" i="26"/>
  <c r="U39" i="26"/>
  <c r="Y39" i="26"/>
  <c r="D81" i="26"/>
  <c r="B6" i="19"/>
  <c r="G6" i="19"/>
  <c r="Q6" i="19"/>
  <c r="V6" i="19"/>
  <c r="B7" i="19"/>
  <c r="G7" i="19"/>
  <c r="Q7" i="19"/>
  <c r="Y7" i="19"/>
  <c r="B8" i="19"/>
  <c r="Q8" i="19"/>
  <c r="B9" i="19"/>
  <c r="Q9" i="19"/>
  <c r="Q10" i="19"/>
  <c r="Y13" i="19"/>
  <c r="E20" i="19"/>
  <c r="J20" i="19"/>
  <c r="O20" i="19"/>
  <c r="T20" i="19"/>
  <c r="Y20" i="19"/>
  <c r="B28" i="19"/>
  <c r="G28" i="19"/>
  <c r="B29" i="19"/>
  <c r="G29" i="19"/>
  <c r="B30" i="19"/>
  <c r="G30" i="19"/>
  <c r="B31" i="19"/>
  <c r="G31" i="19"/>
  <c r="B32" i="19"/>
  <c r="G32" i="19"/>
  <c r="G33" i="19"/>
  <c r="M33" i="19"/>
  <c r="W33" i="19"/>
  <c r="G34" i="19"/>
  <c r="G35" i="19"/>
  <c r="G36" i="19"/>
  <c r="G37" i="19"/>
  <c r="G38" i="19"/>
  <c r="G39" i="19"/>
  <c r="G40" i="19"/>
  <c r="G41" i="19"/>
  <c r="E42" i="19"/>
  <c r="J42" i="19"/>
</calcChain>
</file>

<file path=xl/sharedStrings.xml><?xml version="1.0" encoding="utf-8"?>
<sst xmlns="http://schemas.openxmlformats.org/spreadsheetml/2006/main" count="169" uniqueCount="81">
  <si>
    <t>SUBLETTE</t>
  </si>
  <si>
    <t>HOLCOMB</t>
  </si>
  <si>
    <t xml:space="preserve">HUGOTON </t>
  </si>
  <si>
    <t>ONEOK</t>
  </si>
  <si>
    <t xml:space="preserve"> </t>
  </si>
  <si>
    <t>TOTAL</t>
  </si>
  <si>
    <t>BUSHTON PVR</t>
  </si>
  <si>
    <t>TOTAL DEVIATION</t>
  </si>
  <si>
    <t>BUSHTON PROD.</t>
  </si>
  <si>
    <t>INTERNAL REPORT ONLY</t>
  </si>
  <si>
    <t>MULL</t>
  </si>
  <si>
    <t xml:space="preserve">MULLINVILLE </t>
  </si>
  <si>
    <t>PVR</t>
  </si>
  <si>
    <t>BUSHTON</t>
  </si>
  <si>
    <t>HEMP 3</t>
  </si>
  <si>
    <t>VOLUME ADJ.</t>
  </si>
  <si>
    <t xml:space="preserve">JANUARY ONEOK IMBALANCE SUMMARY  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</si>
  <si>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</si>
  <si>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</si>
  <si>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</si>
  <si>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</si>
  <si>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</si>
  <si>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</si>
  <si>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</si>
  <si>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</si>
  <si>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</si>
  <si>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</si>
  <si>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</si>
  <si>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</si>
  <si>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</si>
  <si>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</si>
  <si>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</si>
  <si>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ELLIS CO #1/#2</t>
  </si>
  <si>
    <t>BAD DAS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</si>
  <si>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</si>
  <si>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</si>
  <si>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</si>
  <si>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</si>
  <si>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</si>
  <si>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</si>
  <si>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</si>
  <si>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</si>
  <si>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</si>
  <si>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</si>
  <si>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</si>
  <si>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</si>
  <si>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</si>
  <si>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</si>
  <si>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</si>
  <si>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</si>
  <si>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</si>
  <si>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</si>
  <si>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</si>
  <si>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</si>
  <si>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</si>
  <si>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</si>
  <si>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</si>
  <si>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</si>
  <si>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</si>
  <si>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</si>
  <si>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</si>
  <si>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</si>
  <si>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</si>
  <si>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</si>
  <si>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</si>
  <si>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</si>
  <si>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</si>
  <si>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</si>
  <si>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</si>
  <si>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</si>
  <si>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</si>
  <si>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</si>
  <si>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</si>
  <si>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</si>
  <si>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</si>
  <si>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EST ENDING BALANCE</t>
  </si>
  <si>
    <t>(EST) BEGINNING BALANCE</t>
  </si>
  <si>
    <t>POI 71410</t>
  </si>
  <si>
    <t>POI 61491</t>
  </si>
  <si>
    <t>December CUMULATIVE</t>
  </si>
  <si>
    <t xml:space="preserve">FEBRUARY ONEOK IMBALANCE SUMMARY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</si>
</sst>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-yy"/>
    <numFmt numFmtId="167" formatCode="m/d/yy"/>
  </numFmts>
  <fonts count="1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0" fillId="0" borderId="0" xfId="0" applyFont="1" applyBorder="1"/>
    <xf numFmtId="37" fontId="0" fillId="0" borderId="0" xfId="0" applyNumberFormat="1"/>
    <xf numFmtId="38" fontId="0" fillId="5" borderId="0" xfId="0" applyNumberFormat="1" applyFill="1"/>
    <xf numFmtId="38" fontId="0" fillId="2" borderId="0" xfId="0" applyNumberFormat="1" applyFill="1"/>
    <xf numFmtId="38" fontId="0" fillId="5" borderId="3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4" xfId="0" applyNumberFormat="1" applyFont="1" applyFill="1" applyBorder="1"/>
    <xf numFmtId="38" fontId="8" fillId="0" borderId="5" xfId="0" applyNumberFormat="1" applyFont="1" applyFill="1" applyBorder="1"/>
    <xf numFmtId="38" fontId="0" fillId="5" borderId="6" xfId="0" applyNumberFormat="1" applyFill="1" applyBorder="1"/>
    <xf numFmtId="38" fontId="1" fillId="0" borderId="6" xfId="0" applyNumberFormat="1" applyFont="1" applyFill="1" applyBorder="1"/>
    <xf numFmtId="0" fontId="0" fillId="0" borderId="0" xfId="0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" fillId="0" borderId="0" xfId="0" applyFont="1"/>
    <xf numFmtId="0" fontId="13" fillId="0" borderId="0" xfId="0" applyFont="1" applyFill="1"/>
    <xf numFmtId="0" fontId="4" fillId="3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0" xfId="0" applyNumberFormat="1" applyFill="1" applyBorder="1"/>
    <xf numFmtId="39" fontId="15" fillId="0" borderId="6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6" xfId="0" applyNumberFormat="1" applyFont="1" applyFill="1" applyBorder="1"/>
    <xf numFmtId="0" fontId="8" fillId="0" borderId="0" xfId="0" applyFont="1" applyBorder="1"/>
    <xf numFmtId="165" fontId="1" fillId="0" borderId="2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8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9" xfId="0" applyNumberFormat="1" applyFont="1" applyFill="1" applyBorder="1"/>
    <xf numFmtId="14" fontId="9" fillId="0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38" fontId="0" fillId="0" borderId="9" xfId="0" applyNumberFormat="1" applyFill="1" applyBorder="1"/>
    <xf numFmtId="38" fontId="0" fillId="0" borderId="9" xfId="0" applyNumberForma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" fontId="11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0" xfId="0" applyNumberForma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38" fontId="0" fillId="0" borderId="12" xfId="0" applyNumberFormat="1" applyFill="1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Fill="1" applyBorder="1"/>
    <xf numFmtId="38" fontId="0" fillId="0" borderId="15" xfId="0" applyNumberFormat="1" applyFill="1" applyBorder="1"/>
    <xf numFmtId="0" fontId="0" fillId="0" borderId="13" xfId="0" applyBorder="1" applyAlignment="1">
      <alignment horizontal="center"/>
    </xf>
    <xf numFmtId="38" fontId="1" fillId="0" borderId="15" xfId="0" applyNumberFormat="1" applyFont="1" applyFill="1" applyBorder="1"/>
    <xf numFmtId="0" fontId="0" fillId="0" borderId="15" xfId="0" applyBorder="1" applyAlignment="1">
      <alignment horizontal="center"/>
    </xf>
    <xf numFmtId="38" fontId="0" fillId="0" borderId="13" xfId="0" applyNumberFormat="1" applyFill="1" applyBorder="1"/>
    <xf numFmtId="0" fontId="0" fillId="0" borderId="15" xfId="0" applyBorder="1"/>
    <xf numFmtId="0" fontId="0" fillId="6" borderId="0" xfId="0" applyFill="1"/>
    <xf numFmtId="0" fontId="1" fillId="6" borderId="0" xfId="0" applyFont="1" applyFill="1"/>
    <xf numFmtId="0" fontId="2" fillId="6" borderId="0" xfId="0" applyFont="1" applyFill="1" applyBorder="1" applyAlignment="1">
      <alignment horizontal="center"/>
    </xf>
    <xf numFmtId="37" fontId="0" fillId="6" borderId="0" xfId="0" applyNumberFormat="1" applyFill="1"/>
    <xf numFmtId="38" fontId="1" fillId="6" borderId="0" xfId="0" applyNumberFormat="1" applyFont="1" applyFill="1"/>
    <xf numFmtId="38" fontId="0" fillId="6" borderId="0" xfId="0" applyNumberFormat="1" applyFill="1"/>
    <xf numFmtId="38" fontId="0" fillId="6" borderId="0" xfId="0" applyNumberFormat="1" applyFill="1" applyBorder="1"/>
    <xf numFmtId="38" fontId="8" fillId="6" borderId="0" xfId="0" applyNumberFormat="1" applyFont="1" applyFill="1" applyBorder="1"/>
    <xf numFmtId="0" fontId="13" fillId="6" borderId="0" xfId="0" applyFont="1" applyFill="1"/>
    <xf numFmtId="0" fontId="2" fillId="6" borderId="0" xfId="0" applyFont="1" applyFill="1" applyBorder="1"/>
    <xf numFmtId="37" fontId="0" fillId="6" borderId="0" xfId="0" applyNumberFormat="1" applyFill="1" applyBorder="1"/>
    <xf numFmtId="38" fontId="1" fillId="6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14" fontId="16" fillId="0" borderId="16" xfId="0" applyNumberFormat="1" applyFont="1" applyFill="1" applyBorder="1" applyAlignment="1">
      <alignment horizontal="center"/>
    </xf>
    <xf numFmtId="38" fontId="16" fillId="0" borderId="6" xfId="0" applyNumberFormat="1" applyFont="1" applyFill="1" applyBorder="1"/>
    <xf numFmtId="38" fontId="16" fillId="2" borderId="0" xfId="0" applyNumberFormat="1" applyFont="1" applyFill="1"/>
    <xf numFmtId="0" fontId="16" fillId="0" borderId="0" xfId="0" applyFont="1"/>
    <xf numFmtId="38" fontId="16" fillId="0" borderId="17" xfId="0" applyNumberFormat="1" applyFont="1" applyFill="1" applyBorder="1"/>
    <xf numFmtId="14" fontId="17" fillId="0" borderId="17" xfId="0" applyNumberFormat="1" applyFont="1" applyFill="1" applyBorder="1" applyAlignment="1">
      <alignment horizontal="center"/>
    </xf>
    <xf numFmtId="38" fontId="16" fillId="7" borderId="6" xfId="0" applyNumberFormat="1" applyFont="1" applyFill="1" applyBorder="1"/>
    <xf numFmtId="38" fontId="1" fillId="2" borderId="0" xfId="0" applyNumberFormat="1" applyFont="1" applyFill="1" applyBorder="1"/>
    <xf numFmtId="167" fontId="2" fillId="0" borderId="8" xfId="0" applyNumberFormat="1" applyFont="1" applyFill="1" applyBorder="1" applyAlignment="1">
      <alignment horizontal="left"/>
    </xf>
    <xf numFmtId="167" fontId="2" fillId="0" borderId="18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3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6" fillId="0" borderId="0" xfId="0" applyNumberFormat="1" applyFont="1" applyFill="1" applyBorder="1"/>
    <xf numFmtId="38" fontId="16" fillId="7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842709943784604E-2"/>
          <c:y val="5.810042914731512E-2"/>
          <c:w val="0.85916590675514615"/>
          <c:h val="0.88559138973028806"/>
        </c:manualLayout>
      </c:layout>
      <c:lineChart>
        <c:grouping val="standard"/>
        <c:varyColors val="0"/>
        <c:ser>
          <c:idx val="0"/>
          <c:order val="0"/>
          <c:tx>
            <c:strRef>
              <c:f>'Feb 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578</c:v>
                </c:pt>
                <c:pt idx="11">
                  <c:v>4985</c:v>
                </c:pt>
                <c:pt idx="12">
                  <c:v>3705</c:v>
                </c:pt>
                <c:pt idx="13">
                  <c:v>2274</c:v>
                </c:pt>
                <c:pt idx="14">
                  <c:v>-4912</c:v>
                </c:pt>
                <c:pt idx="15">
                  <c:v>306</c:v>
                </c:pt>
                <c:pt idx="16">
                  <c:v>-9790</c:v>
                </c:pt>
                <c:pt idx="17">
                  <c:v>-7876</c:v>
                </c:pt>
                <c:pt idx="18">
                  <c:v>-5341</c:v>
                </c:pt>
                <c:pt idx="19">
                  <c:v>-7797</c:v>
                </c:pt>
                <c:pt idx="20">
                  <c:v>-1028</c:v>
                </c:pt>
                <c:pt idx="21">
                  <c:v>-1596</c:v>
                </c:pt>
                <c:pt idx="22">
                  <c:v>4275</c:v>
                </c:pt>
                <c:pt idx="23">
                  <c:v>3836</c:v>
                </c:pt>
                <c:pt idx="24">
                  <c:v>4068</c:v>
                </c:pt>
                <c:pt idx="25">
                  <c:v>6658</c:v>
                </c:pt>
                <c:pt idx="26">
                  <c:v>6952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0E-4C85-B1F9-11A3FE2983D6}"/>
            </c:ext>
          </c:extLst>
        </c:ser>
        <c:ser>
          <c:idx val="1"/>
          <c:order val="1"/>
          <c:tx>
            <c:strRef>
              <c:f>'Feb 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-1915</c:v>
                </c:pt>
                <c:pt idx="14">
                  <c:v>266</c:v>
                </c:pt>
                <c:pt idx="15">
                  <c:v>-561</c:v>
                </c:pt>
                <c:pt idx="16">
                  <c:v>-380</c:v>
                </c:pt>
                <c:pt idx="17">
                  <c:v>469</c:v>
                </c:pt>
                <c:pt idx="18">
                  <c:v>-325</c:v>
                </c:pt>
                <c:pt idx="19">
                  <c:v>-704</c:v>
                </c:pt>
                <c:pt idx="20">
                  <c:v>-1035</c:v>
                </c:pt>
                <c:pt idx="21">
                  <c:v>-467</c:v>
                </c:pt>
                <c:pt idx="22">
                  <c:v>-2031</c:v>
                </c:pt>
                <c:pt idx="23">
                  <c:v>911</c:v>
                </c:pt>
                <c:pt idx="24">
                  <c:v>-605</c:v>
                </c:pt>
                <c:pt idx="25">
                  <c:v>-896</c:v>
                </c:pt>
                <c:pt idx="26">
                  <c:v>-748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0E-4C85-B1F9-11A3FE2983D6}"/>
            </c:ext>
          </c:extLst>
        </c:ser>
        <c:ser>
          <c:idx val="2"/>
          <c:order val="2"/>
          <c:tx>
            <c:strRef>
              <c:f>'Feb 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0E-4C85-B1F9-11A3FE2983D6}"/>
            </c:ext>
          </c:extLst>
        </c:ser>
        <c:ser>
          <c:idx val="3"/>
          <c:order val="3"/>
          <c:tx>
            <c:strRef>
              <c:f>'Feb 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0E-4C85-B1F9-11A3FE2983D6}"/>
            </c:ext>
          </c:extLst>
        </c:ser>
        <c:ser>
          <c:idx val="4"/>
          <c:order val="4"/>
          <c:tx>
            <c:strRef>
              <c:f>'Feb 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2</c:v>
                </c:pt>
                <c:pt idx="15">
                  <c:v>-18</c:v>
                </c:pt>
                <c:pt idx="16">
                  <c:v>-19</c:v>
                </c:pt>
                <c:pt idx="17">
                  <c:v>-25</c:v>
                </c:pt>
                <c:pt idx="18">
                  <c:v>-17</c:v>
                </c:pt>
                <c:pt idx="19">
                  <c:v>-20</c:v>
                </c:pt>
                <c:pt idx="20">
                  <c:v>45</c:v>
                </c:pt>
                <c:pt idx="21">
                  <c:v>66</c:v>
                </c:pt>
                <c:pt idx="22">
                  <c:v>77</c:v>
                </c:pt>
                <c:pt idx="23">
                  <c:v>70</c:v>
                </c:pt>
                <c:pt idx="24">
                  <c:v>37</c:v>
                </c:pt>
                <c:pt idx="25">
                  <c:v>53</c:v>
                </c:pt>
                <c:pt idx="26">
                  <c:v>30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0E-4C85-B1F9-11A3FE2983D6}"/>
            </c:ext>
          </c:extLst>
        </c:ser>
        <c:ser>
          <c:idx val="5"/>
          <c:order val="5"/>
          <c:tx>
            <c:strRef>
              <c:f>'Feb 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63</c:v>
                </c:pt>
                <c:pt idx="14">
                  <c:v>86</c:v>
                </c:pt>
                <c:pt idx="15">
                  <c:v>65</c:v>
                </c:pt>
                <c:pt idx="16">
                  <c:v>54</c:v>
                </c:pt>
                <c:pt idx="17">
                  <c:v>74</c:v>
                </c:pt>
                <c:pt idx="18">
                  <c:v>46</c:v>
                </c:pt>
                <c:pt idx="19">
                  <c:v>44</c:v>
                </c:pt>
                <c:pt idx="20">
                  <c:v>35</c:v>
                </c:pt>
                <c:pt idx="21">
                  <c:v>16</c:v>
                </c:pt>
                <c:pt idx="22">
                  <c:v>-6</c:v>
                </c:pt>
                <c:pt idx="23">
                  <c:v>-2678</c:v>
                </c:pt>
                <c:pt idx="24">
                  <c:v>82</c:v>
                </c:pt>
                <c:pt idx="25">
                  <c:v>101</c:v>
                </c:pt>
                <c:pt idx="26">
                  <c:v>116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0E-4C85-B1F9-11A3FE2983D6}"/>
            </c:ext>
          </c:extLst>
        </c:ser>
        <c:ser>
          <c:idx val="6"/>
          <c:order val="6"/>
          <c:tx>
            <c:strRef>
              <c:f>'Feb 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80E-4C85-B1F9-11A3FE2983D6}"/>
            </c:ext>
          </c:extLst>
        </c:ser>
        <c:ser>
          <c:idx val="7"/>
          <c:order val="7"/>
          <c:tx>
            <c:strRef>
              <c:f>'Feb 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-267</c:v>
                </c:pt>
                <c:pt idx="14">
                  <c:v>-166</c:v>
                </c:pt>
                <c:pt idx="15">
                  <c:v>-437</c:v>
                </c:pt>
                <c:pt idx="16">
                  <c:v>-551</c:v>
                </c:pt>
                <c:pt idx="17">
                  <c:v>-428</c:v>
                </c:pt>
                <c:pt idx="18">
                  <c:v>-709</c:v>
                </c:pt>
                <c:pt idx="19">
                  <c:v>-598</c:v>
                </c:pt>
                <c:pt idx="20">
                  <c:v>-638</c:v>
                </c:pt>
                <c:pt idx="21">
                  <c:v>-405</c:v>
                </c:pt>
                <c:pt idx="22">
                  <c:v>-395</c:v>
                </c:pt>
                <c:pt idx="23">
                  <c:v>1164</c:v>
                </c:pt>
                <c:pt idx="24">
                  <c:v>1156</c:v>
                </c:pt>
                <c:pt idx="25">
                  <c:v>1102</c:v>
                </c:pt>
                <c:pt idx="26">
                  <c:v>1020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80E-4C85-B1F9-11A3FE2983D6}"/>
            </c:ext>
          </c:extLst>
        </c:ser>
        <c:ser>
          <c:idx val="8"/>
          <c:order val="8"/>
          <c:tx>
            <c:strRef>
              <c:f>'Feb 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10</c:v>
                </c:pt>
                <c:pt idx="14">
                  <c:v>31</c:v>
                </c:pt>
                <c:pt idx="15">
                  <c:v>29</c:v>
                </c:pt>
                <c:pt idx="16">
                  <c:v>-2</c:v>
                </c:pt>
                <c:pt idx="17">
                  <c:v>-305</c:v>
                </c:pt>
                <c:pt idx="18">
                  <c:v>-191</c:v>
                </c:pt>
                <c:pt idx="19">
                  <c:v>-26</c:v>
                </c:pt>
                <c:pt idx="20">
                  <c:v>-12</c:v>
                </c:pt>
                <c:pt idx="21">
                  <c:v>144</c:v>
                </c:pt>
                <c:pt idx="22">
                  <c:v>59</c:v>
                </c:pt>
                <c:pt idx="23">
                  <c:v>9</c:v>
                </c:pt>
                <c:pt idx="24">
                  <c:v>60</c:v>
                </c:pt>
                <c:pt idx="25">
                  <c:v>27</c:v>
                </c:pt>
                <c:pt idx="26">
                  <c:v>35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80E-4C85-B1F9-11A3FE2983D6}"/>
            </c:ext>
          </c:extLst>
        </c:ser>
        <c:ser>
          <c:idx val="9"/>
          <c:order val="9"/>
          <c:tx>
            <c:strRef>
              <c:f>'Feb 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30</c:v>
                </c:pt>
                <c:pt idx="14">
                  <c:v>43</c:v>
                </c:pt>
                <c:pt idx="15">
                  <c:v>33</c:v>
                </c:pt>
                <c:pt idx="16">
                  <c:v>9</c:v>
                </c:pt>
                <c:pt idx="17">
                  <c:v>-235</c:v>
                </c:pt>
                <c:pt idx="18">
                  <c:v>24</c:v>
                </c:pt>
                <c:pt idx="19">
                  <c:v>26</c:v>
                </c:pt>
                <c:pt idx="20">
                  <c:v>4</c:v>
                </c:pt>
                <c:pt idx="21">
                  <c:v>-5</c:v>
                </c:pt>
                <c:pt idx="22">
                  <c:v>1</c:v>
                </c:pt>
                <c:pt idx="23">
                  <c:v>27</c:v>
                </c:pt>
                <c:pt idx="24">
                  <c:v>-9</c:v>
                </c:pt>
                <c:pt idx="25">
                  <c:v>8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80E-4C85-B1F9-11A3FE2983D6}"/>
            </c:ext>
          </c:extLst>
        </c:ser>
        <c:ser>
          <c:idx val="10"/>
          <c:order val="10"/>
          <c:tx>
            <c:strRef>
              <c:f>'Feb 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539</c:v>
                </c:pt>
                <c:pt idx="14">
                  <c:v>275</c:v>
                </c:pt>
                <c:pt idx="15">
                  <c:v>-611</c:v>
                </c:pt>
                <c:pt idx="16">
                  <c:v>-1201</c:v>
                </c:pt>
                <c:pt idx="17">
                  <c:v>-1391</c:v>
                </c:pt>
                <c:pt idx="18">
                  <c:v>-323</c:v>
                </c:pt>
                <c:pt idx="19">
                  <c:v>-832</c:v>
                </c:pt>
                <c:pt idx="20">
                  <c:v>-180</c:v>
                </c:pt>
                <c:pt idx="21">
                  <c:v>1369</c:v>
                </c:pt>
                <c:pt idx="22">
                  <c:v>1038</c:v>
                </c:pt>
                <c:pt idx="23">
                  <c:v>2269</c:v>
                </c:pt>
                <c:pt idx="24">
                  <c:v>2406</c:v>
                </c:pt>
                <c:pt idx="25">
                  <c:v>4286</c:v>
                </c:pt>
                <c:pt idx="26">
                  <c:v>5112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80E-4C85-B1F9-11A3FE298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173728"/>
        <c:axId val="1"/>
      </c:lineChart>
      <c:dateAx>
        <c:axId val="91117372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11737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015749436601369"/>
          <c:y val="0.20951366874334848"/>
          <c:w val="6.5401698822610335E-2"/>
          <c:h val="0.582764910538221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842709943784604E-2"/>
          <c:y val="5.810042914731512E-2"/>
          <c:w val="0.85916590675514615"/>
          <c:h val="0.88559138973028806"/>
        </c:manualLayout>
      </c:layout>
      <c:lineChart>
        <c:grouping val="standard"/>
        <c:varyColors val="0"/>
        <c:ser>
          <c:idx val="0"/>
          <c:order val="0"/>
          <c:tx>
            <c:strRef>
              <c:f>'Jan 2002'!$AB$4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578</c:v>
                </c:pt>
                <c:pt idx="11">
                  <c:v>4985</c:v>
                </c:pt>
                <c:pt idx="12">
                  <c:v>3705</c:v>
                </c:pt>
                <c:pt idx="13">
                  <c:v>2274</c:v>
                </c:pt>
                <c:pt idx="14">
                  <c:v>-4912</c:v>
                </c:pt>
                <c:pt idx="15">
                  <c:v>306</c:v>
                </c:pt>
                <c:pt idx="16">
                  <c:v>-9790</c:v>
                </c:pt>
                <c:pt idx="17">
                  <c:v>-7876</c:v>
                </c:pt>
                <c:pt idx="18">
                  <c:v>-5341</c:v>
                </c:pt>
                <c:pt idx="19">
                  <c:v>-7797</c:v>
                </c:pt>
                <c:pt idx="20">
                  <c:v>-1028</c:v>
                </c:pt>
                <c:pt idx="21">
                  <c:v>-1596</c:v>
                </c:pt>
                <c:pt idx="22">
                  <c:v>4275</c:v>
                </c:pt>
                <c:pt idx="23">
                  <c:v>3836</c:v>
                </c:pt>
                <c:pt idx="24">
                  <c:v>4068</c:v>
                </c:pt>
                <c:pt idx="25">
                  <c:v>6658</c:v>
                </c:pt>
                <c:pt idx="26">
                  <c:v>6952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71-495B-821D-6140A46900B1}"/>
            </c:ext>
          </c:extLst>
        </c:ser>
        <c:ser>
          <c:idx val="1"/>
          <c:order val="1"/>
          <c:tx>
            <c:strRef>
              <c:f>'Jan 2002'!$AC$4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-1915</c:v>
                </c:pt>
                <c:pt idx="14">
                  <c:v>266</c:v>
                </c:pt>
                <c:pt idx="15">
                  <c:v>-561</c:v>
                </c:pt>
                <c:pt idx="16">
                  <c:v>-380</c:v>
                </c:pt>
                <c:pt idx="17">
                  <c:v>469</c:v>
                </c:pt>
                <c:pt idx="18">
                  <c:v>-325</c:v>
                </c:pt>
                <c:pt idx="19">
                  <c:v>-704</c:v>
                </c:pt>
                <c:pt idx="20">
                  <c:v>-1035</c:v>
                </c:pt>
                <c:pt idx="21">
                  <c:v>-467</c:v>
                </c:pt>
                <c:pt idx="22">
                  <c:v>-2031</c:v>
                </c:pt>
                <c:pt idx="23">
                  <c:v>911</c:v>
                </c:pt>
                <c:pt idx="24">
                  <c:v>-605</c:v>
                </c:pt>
                <c:pt idx="25">
                  <c:v>-896</c:v>
                </c:pt>
                <c:pt idx="26">
                  <c:v>-748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71-495B-821D-6140A46900B1}"/>
            </c:ext>
          </c:extLst>
        </c:ser>
        <c:ser>
          <c:idx val="2"/>
          <c:order val="2"/>
          <c:tx>
            <c:strRef>
              <c:f>'Jan 2002'!$AD$4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71-495B-821D-6140A46900B1}"/>
            </c:ext>
          </c:extLst>
        </c:ser>
        <c:ser>
          <c:idx val="3"/>
          <c:order val="3"/>
          <c:tx>
            <c:strRef>
              <c:f>'Jan 2002'!$AE$4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71-495B-821D-6140A46900B1}"/>
            </c:ext>
          </c:extLst>
        </c:ser>
        <c:ser>
          <c:idx val="4"/>
          <c:order val="4"/>
          <c:tx>
            <c:strRef>
              <c:f>'Jan 2002'!$AF$4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2</c:v>
                </c:pt>
                <c:pt idx="15">
                  <c:v>-18</c:v>
                </c:pt>
                <c:pt idx="16">
                  <c:v>-19</c:v>
                </c:pt>
                <c:pt idx="17">
                  <c:v>-25</c:v>
                </c:pt>
                <c:pt idx="18">
                  <c:v>-17</c:v>
                </c:pt>
                <c:pt idx="19">
                  <c:v>-20</c:v>
                </c:pt>
                <c:pt idx="20">
                  <c:v>45</c:v>
                </c:pt>
                <c:pt idx="21">
                  <c:v>66</c:v>
                </c:pt>
                <c:pt idx="22">
                  <c:v>77</c:v>
                </c:pt>
                <c:pt idx="23">
                  <c:v>70</c:v>
                </c:pt>
                <c:pt idx="24">
                  <c:v>37</c:v>
                </c:pt>
                <c:pt idx="25">
                  <c:v>53</c:v>
                </c:pt>
                <c:pt idx="26">
                  <c:v>30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71-495B-821D-6140A46900B1}"/>
            </c:ext>
          </c:extLst>
        </c:ser>
        <c:ser>
          <c:idx val="5"/>
          <c:order val="5"/>
          <c:tx>
            <c:strRef>
              <c:f>'Jan 2002'!$AG$4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63</c:v>
                </c:pt>
                <c:pt idx="14">
                  <c:v>86</c:v>
                </c:pt>
                <c:pt idx="15">
                  <c:v>65</c:v>
                </c:pt>
                <c:pt idx="16">
                  <c:v>54</c:v>
                </c:pt>
                <c:pt idx="17">
                  <c:v>74</c:v>
                </c:pt>
                <c:pt idx="18">
                  <c:v>46</c:v>
                </c:pt>
                <c:pt idx="19">
                  <c:v>44</c:v>
                </c:pt>
                <c:pt idx="20">
                  <c:v>35</c:v>
                </c:pt>
                <c:pt idx="21">
                  <c:v>16</c:v>
                </c:pt>
                <c:pt idx="22">
                  <c:v>-6</c:v>
                </c:pt>
                <c:pt idx="23">
                  <c:v>-2678</c:v>
                </c:pt>
                <c:pt idx="24">
                  <c:v>82</c:v>
                </c:pt>
                <c:pt idx="25">
                  <c:v>101</c:v>
                </c:pt>
                <c:pt idx="26">
                  <c:v>116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71-495B-821D-6140A46900B1}"/>
            </c:ext>
          </c:extLst>
        </c:ser>
        <c:ser>
          <c:idx val="6"/>
          <c:order val="6"/>
          <c:tx>
            <c:strRef>
              <c:f>'Jan 2002'!$AH$4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71-495B-821D-6140A46900B1}"/>
            </c:ext>
          </c:extLst>
        </c:ser>
        <c:ser>
          <c:idx val="7"/>
          <c:order val="7"/>
          <c:tx>
            <c:strRef>
              <c:f>'Jan 2002'!$AI$4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-267</c:v>
                </c:pt>
                <c:pt idx="14">
                  <c:v>-166</c:v>
                </c:pt>
                <c:pt idx="15">
                  <c:v>-437</c:v>
                </c:pt>
                <c:pt idx="16">
                  <c:v>-551</c:v>
                </c:pt>
                <c:pt idx="17">
                  <c:v>-428</c:v>
                </c:pt>
                <c:pt idx="18">
                  <c:v>-709</c:v>
                </c:pt>
                <c:pt idx="19">
                  <c:v>-598</c:v>
                </c:pt>
                <c:pt idx="20">
                  <c:v>-638</c:v>
                </c:pt>
                <c:pt idx="21">
                  <c:v>-405</c:v>
                </c:pt>
                <c:pt idx="22">
                  <c:v>-395</c:v>
                </c:pt>
                <c:pt idx="23">
                  <c:v>1164</c:v>
                </c:pt>
                <c:pt idx="24">
                  <c:v>1156</c:v>
                </c:pt>
                <c:pt idx="25">
                  <c:v>1102</c:v>
                </c:pt>
                <c:pt idx="26">
                  <c:v>1020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71-495B-821D-6140A46900B1}"/>
            </c:ext>
          </c:extLst>
        </c:ser>
        <c:ser>
          <c:idx val="8"/>
          <c:order val="8"/>
          <c:tx>
            <c:strRef>
              <c:f>'Jan 2002'!$AJ$4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10</c:v>
                </c:pt>
                <c:pt idx="14">
                  <c:v>31</c:v>
                </c:pt>
                <c:pt idx="15">
                  <c:v>29</c:v>
                </c:pt>
                <c:pt idx="16">
                  <c:v>-2</c:v>
                </c:pt>
                <c:pt idx="17">
                  <c:v>-305</c:v>
                </c:pt>
                <c:pt idx="18">
                  <c:v>-191</c:v>
                </c:pt>
                <c:pt idx="19">
                  <c:v>-26</c:v>
                </c:pt>
                <c:pt idx="20">
                  <c:v>-12</c:v>
                </c:pt>
                <c:pt idx="21">
                  <c:v>144</c:v>
                </c:pt>
                <c:pt idx="22">
                  <c:v>59</c:v>
                </c:pt>
                <c:pt idx="23">
                  <c:v>9</c:v>
                </c:pt>
                <c:pt idx="24">
                  <c:v>60</c:v>
                </c:pt>
                <c:pt idx="25">
                  <c:v>27</c:v>
                </c:pt>
                <c:pt idx="26">
                  <c:v>35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71-495B-821D-6140A46900B1}"/>
            </c:ext>
          </c:extLst>
        </c:ser>
        <c:ser>
          <c:idx val="9"/>
          <c:order val="9"/>
          <c:tx>
            <c:strRef>
              <c:f>'Jan 2002'!$AK$4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30</c:v>
                </c:pt>
                <c:pt idx="14">
                  <c:v>43</c:v>
                </c:pt>
                <c:pt idx="15">
                  <c:v>33</c:v>
                </c:pt>
                <c:pt idx="16">
                  <c:v>9</c:v>
                </c:pt>
                <c:pt idx="17">
                  <c:v>-235</c:v>
                </c:pt>
                <c:pt idx="18">
                  <c:v>24</c:v>
                </c:pt>
                <c:pt idx="19">
                  <c:v>26</c:v>
                </c:pt>
                <c:pt idx="20">
                  <c:v>4</c:v>
                </c:pt>
                <c:pt idx="21">
                  <c:v>-5</c:v>
                </c:pt>
                <c:pt idx="22">
                  <c:v>1</c:v>
                </c:pt>
                <c:pt idx="23">
                  <c:v>27</c:v>
                </c:pt>
                <c:pt idx="24">
                  <c:v>-9</c:v>
                </c:pt>
                <c:pt idx="25">
                  <c:v>8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71-495B-821D-6140A46900B1}"/>
            </c:ext>
          </c:extLst>
        </c:ser>
        <c:ser>
          <c:idx val="10"/>
          <c:order val="10"/>
          <c:tx>
            <c:strRef>
              <c:f>'Jan 2002'!$AL$4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539</c:v>
                </c:pt>
                <c:pt idx="14">
                  <c:v>275</c:v>
                </c:pt>
                <c:pt idx="15">
                  <c:v>-611</c:v>
                </c:pt>
                <c:pt idx="16">
                  <c:v>-1201</c:v>
                </c:pt>
                <c:pt idx="17">
                  <c:v>-1391</c:v>
                </c:pt>
                <c:pt idx="18">
                  <c:v>-323</c:v>
                </c:pt>
                <c:pt idx="19">
                  <c:v>-832</c:v>
                </c:pt>
                <c:pt idx="20">
                  <c:v>-180</c:v>
                </c:pt>
                <c:pt idx="21">
                  <c:v>1369</c:v>
                </c:pt>
                <c:pt idx="22">
                  <c:v>1038</c:v>
                </c:pt>
                <c:pt idx="23">
                  <c:v>2269</c:v>
                </c:pt>
                <c:pt idx="24">
                  <c:v>2406</c:v>
                </c:pt>
                <c:pt idx="25">
                  <c:v>4286</c:v>
                </c:pt>
                <c:pt idx="26">
                  <c:v>5112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71-495B-821D-6140A4690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177440"/>
        <c:axId val="1"/>
      </c:lineChart>
      <c:dateAx>
        <c:axId val="91117744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11774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015749436601369"/>
          <c:y val="0.20951366874334848"/>
          <c:w val="6.5401698822610335E-2"/>
          <c:h val="0.582764910538221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24</xdr:col>
      <xdr:colOff>142875</xdr:colOff>
      <xdr:row>73</xdr:row>
      <xdr:rowOff>9525</xdr:rowOff>
    </xdr:to>
    <xdr:graphicFrame macro="">
      <xdr:nvGraphicFramePr>
        <xdr:cNvPr id="28673" name="Chart 1">
          <a:extLst>
            <a:ext uri="{FF2B5EF4-FFF2-40B4-BE49-F238E27FC236}">
              <a16:creationId xmlns:a16="http://schemas.microsoft.com/office/drawing/2014/main" id="{5ADB067F-1C19-010B-F529-8F920E73F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40</xdr:row>
      <xdr:rowOff>28575</xdr:rowOff>
    </xdr:from>
    <xdr:to>
      <xdr:col>24</xdr:col>
      <xdr:colOff>142875</xdr:colOff>
      <xdr:row>73</xdr:row>
      <xdr:rowOff>9525</xdr:rowOff>
    </xdr:to>
    <xdr:graphicFrame macro="">
      <xdr:nvGraphicFramePr>
        <xdr:cNvPr id="27649" name="Chart 1">
          <a:extLst>
            <a:ext uri="{FF2B5EF4-FFF2-40B4-BE49-F238E27FC236}">
              <a16:creationId xmlns:a16="http://schemas.microsoft.com/office/drawing/2014/main" id="{3A29DA60-D0FB-F670-5CFC-C362821F3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zoomScale="75" zoomScaleNormal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8" sqref="A38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80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37288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76862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-111407</v>
      </c>
      <c r="AA5" s="125">
        <f>+A6</f>
        <v>37288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">
      <c r="A6" s="126">
        <v>37288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37289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">
      <c r="A7" s="126">
        <v>37289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37290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">
      <c r="A8" s="126">
        <v>37290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37291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">
      <c r="A9" s="126">
        <v>37291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37292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">
      <c r="A10" s="126">
        <v>37292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37293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">
      <c r="A11" s="126">
        <v>37293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37294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">
      <c r="A12" s="126">
        <v>37294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37295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">
      <c r="A13" s="126">
        <v>37295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37296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">
      <c r="A14" s="126">
        <v>37296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37297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">
      <c r="A15" s="126">
        <v>37297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-7470</v>
      </c>
      <c r="AA15" s="125">
        <f t="shared" si="11"/>
        <v>37298</v>
      </c>
      <c r="AB15" s="25">
        <f t="shared" si="12"/>
        <v>578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">
      <c r="A16" s="126">
        <v>37298</v>
      </c>
      <c r="B16" s="55">
        <v>578</v>
      </c>
      <c r="C16" s="52">
        <v>-1276</v>
      </c>
      <c r="D16" s="26">
        <f t="shared" si="0"/>
        <v>-698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318</v>
      </c>
      <c r="AA16" s="125">
        <f t="shared" si="11"/>
        <v>37299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">
      <c r="A17" s="126">
        <v>37299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37300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">
      <c r="A18" s="126">
        <v>37300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37301</v>
      </c>
      <c r="AB18" s="25">
        <f t="shared" si="12"/>
        <v>2274</v>
      </c>
      <c r="AC18" s="25">
        <f t="shared" si="13"/>
        <v>-1915</v>
      </c>
      <c r="AD18" s="25">
        <f t="shared" si="1"/>
        <v>3748</v>
      </c>
      <c r="AE18" s="50">
        <f t="shared" si="2"/>
        <v>3748</v>
      </c>
      <c r="AF18" s="50">
        <f t="shared" si="3"/>
        <v>0</v>
      </c>
      <c r="AG18" s="50">
        <f t="shared" si="4"/>
        <v>63</v>
      </c>
      <c r="AH18" s="50">
        <f t="shared" si="5"/>
        <v>0</v>
      </c>
      <c r="AI18" s="51">
        <f t="shared" si="6"/>
        <v>-267</v>
      </c>
      <c r="AJ18" s="51">
        <f t="shared" si="7"/>
        <v>10</v>
      </c>
      <c r="AK18" s="51">
        <f t="shared" si="8"/>
        <v>30</v>
      </c>
      <c r="AL18" s="51">
        <f t="shared" si="9"/>
        <v>539</v>
      </c>
    </row>
    <row r="19" spans="1:38" x14ac:dyDescent="0.2">
      <c r="A19" s="126">
        <v>37301</v>
      </c>
      <c r="B19" s="52">
        <v>2274</v>
      </c>
      <c r="C19" s="52">
        <v>-1915</v>
      </c>
      <c r="D19" s="26">
        <f t="shared" si="0"/>
        <v>359</v>
      </c>
      <c r="E19" s="27"/>
      <c r="F19" s="52">
        <v>3748</v>
      </c>
      <c r="G19" s="27"/>
      <c r="H19" s="52">
        <v>0</v>
      </c>
      <c r="I19" s="27"/>
      <c r="J19" s="52">
        <v>63</v>
      </c>
      <c r="K19" s="27"/>
      <c r="L19" s="52">
        <v>0</v>
      </c>
      <c r="M19" s="27"/>
      <c r="N19" s="52">
        <v>-267</v>
      </c>
      <c r="O19" s="27"/>
      <c r="P19" s="52">
        <v>10</v>
      </c>
      <c r="Q19" s="27"/>
      <c r="R19" s="52">
        <v>30</v>
      </c>
      <c r="S19" s="27"/>
      <c r="T19" s="52">
        <v>539</v>
      </c>
      <c r="U19" s="52">
        <v>-36</v>
      </c>
      <c r="V19" s="52"/>
      <c r="W19" s="52">
        <v>0</v>
      </c>
      <c r="X19" s="27"/>
      <c r="Y19" s="28">
        <f t="shared" si="10"/>
        <v>4482</v>
      </c>
      <c r="AA19" s="125">
        <f t="shared" si="11"/>
        <v>37302</v>
      </c>
      <c r="AB19" s="25">
        <f t="shared" si="12"/>
        <v>-4912</v>
      </c>
      <c r="AC19" s="25">
        <f t="shared" si="13"/>
        <v>266</v>
      </c>
      <c r="AD19" s="25">
        <f t="shared" si="1"/>
        <v>1837</v>
      </c>
      <c r="AE19" s="50">
        <f t="shared" si="2"/>
        <v>1837</v>
      </c>
      <c r="AF19" s="50">
        <f t="shared" si="3"/>
        <v>2</v>
      </c>
      <c r="AG19" s="50">
        <f t="shared" si="4"/>
        <v>86</v>
      </c>
      <c r="AH19" s="50">
        <f t="shared" si="5"/>
        <v>0</v>
      </c>
      <c r="AI19" s="51">
        <f t="shared" si="6"/>
        <v>-166</v>
      </c>
      <c r="AJ19" s="51">
        <f t="shared" si="7"/>
        <v>31</v>
      </c>
      <c r="AK19" s="51">
        <f t="shared" si="8"/>
        <v>43</v>
      </c>
      <c r="AL19" s="51">
        <f t="shared" si="9"/>
        <v>275</v>
      </c>
    </row>
    <row r="20" spans="1:38" x14ac:dyDescent="0.2">
      <c r="A20" s="126">
        <v>37302</v>
      </c>
      <c r="B20" s="52">
        <v>-4912</v>
      </c>
      <c r="C20" s="52">
        <v>266</v>
      </c>
      <c r="D20" s="26">
        <f t="shared" si="0"/>
        <v>-4646</v>
      </c>
      <c r="E20" s="27"/>
      <c r="F20" s="52">
        <v>1837</v>
      </c>
      <c r="G20" s="27"/>
      <c r="H20" s="52">
        <v>2</v>
      </c>
      <c r="I20" s="27"/>
      <c r="J20" s="52">
        <v>86</v>
      </c>
      <c r="K20" s="27"/>
      <c r="L20" s="52">
        <v>0</v>
      </c>
      <c r="M20" s="27"/>
      <c r="N20" s="52">
        <v>-166</v>
      </c>
      <c r="O20" s="27"/>
      <c r="P20" s="52">
        <v>31</v>
      </c>
      <c r="Q20" s="27"/>
      <c r="R20" s="52">
        <v>43</v>
      </c>
      <c r="S20" s="27"/>
      <c r="T20" s="52">
        <v>275</v>
      </c>
      <c r="U20" s="52">
        <v>-66</v>
      </c>
      <c r="V20" s="52"/>
      <c r="W20" s="52">
        <v>0</v>
      </c>
      <c r="X20" s="27"/>
      <c r="Y20" s="28">
        <f t="shared" si="10"/>
        <v>-2538</v>
      </c>
      <c r="AA20" s="125">
        <f t="shared" si="11"/>
        <v>37303</v>
      </c>
      <c r="AB20" s="25">
        <f t="shared" si="12"/>
        <v>306</v>
      </c>
      <c r="AC20" s="25">
        <f t="shared" si="13"/>
        <v>-561</v>
      </c>
      <c r="AD20" s="25">
        <f t="shared" si="1"/>
        <v>374</v>
      </c>
      <c r="AE20" s="50">
        <f t="shared" si="2"/>
        <v>374</v>
      </c>
      <c r="AF20" s="50">
        <f t="shared" si="3"/>
        <v>-18</v>
      </c>
      <c r="AG20" s="50">
        <f t="shared" si="4"/>
        <v>65</v>
      </c>
      <c r="AH20" s="50">
        <f t="shared" si="5"/>
        <v>0</v>
      </c>
      <c r="AI20" s="51">
        <f t="shared" si="6"/>
        <v>-437</v>
      </c>
      <c r="AJ20" s="51">
        <f t="shared" si="7"/>
        <v>29</v>
      </c>
      <c r="AK20" s="51">
        <f t="shared" si="8"/>
        <v>33</v>
      </c>
      <c r="AL20" s="51">
        <f t="shared" si="9"/>
        <v>-611</v>
      </c>
    </row>
    <row r="21" spans="1:38" x14ac:dyDescent="0.2">
      <c r="A21" s="126">
        <v>37303</v>
      </c>
      <c r="B21" s="52">
        <v>306</v>
      </c>
      <c r="C21" s="52">
        <v>-561</v>
      </c>
      <c r="D21" s="26">
        <f t="shared" si="0"/>
        <v>-255</v>
      </c>
      <c r="E21" s="27"/>
      <c r="F21" s="52">
        <v>374</v>
      </c>
      <c r="G21" s="27"/>
      <c r="H21" s="52">
        <v>-18</v>
      </c>
      <c r="I21" s="27"/>
      <c r="J21" s="52">
        <v>65</v>
      </c>
      <c r="K21" s="27"/>
      <c r="L21" s="52">
        <v>0</v>
      </c>
      <c r="M21" s="27"/>
      <c r="N21" s="52">
        <v>-437</v>
      </c>
      <c r="O21" s="27"/>
      <c r="P21" s="52">
        <v>29</v>
      </c>
      <c r="Q21" s="27"/>
      <c r="R21" s="52">
        <v>33</v>
      </c>
      <c r="S21" s="27"/>
      <c r="T21" s="52">
        <v>-611</v>
      </c>
      <c r="U21" s="52">
        <v>-61</v>
      </c>
      <c r="V21" s="52"/>
      <c r="W21" s="52">
        <v>0</v>
      </c>
      <c r="X21" s="27"/>
      <c r="Y21" s="28">
        <f t="shared" si="10"/>
        <v>-820</v>
      </c>
      <c r="AA21" s="125">
        <f t="shared" si="11"/>
        <v>37304</v>
      </c>
      <c r="AB21" s="25">
        <f t="shared" si="12"/>
        <v>-9790</v>
      </c>
      <c r="AC21" s="25">
        <f t="shared" si="13"/>
        <v>-380</v>
      </c>
      <c r="AD21" s="25">
        <f t="shared" si="1"/>
        <v>121</v>
      </c>
      <c r="AE21" s="50">
        <f t="shared" si="2"/>
        <v>121</v>
      </c>
      <c r="AF21" s="50">
        <f t="shared" si="3"/>
        <v>-19</v>
      </c>
      <c r="AG21" s="50">
        <f t="shared" si="4"/>
        <v>54</v>
      </c>
      <c r="AH21" s="50">
        <f t="shared" si="5"/>
        <v>0</v>
      </c>
      <c r="AI21" s="51">
        <f t="shared" si="6"/>
        <v>-551</v>
      </c>
      <c r="AJ21" s="51">
        <f t="shared" si="7"/>
        <v>-2</v>
      </c>
      <c r="AK21" s="51">
        <f t="shared" si="8"/>
        <v>9</v>
      </c>
      <c r="AL21" s="51">
        <f t="shared" si="9"/>
        <v>-1201</v>
      </c>
    </row>
    <row r="22" spans="1:38" x14ac:dyDescent="0.2">
      <c r="A22" s="126">
        <v>37304</v>
      </c>
      <c r="B22" s="52">
        <v>-9790</v>
      </c>
      <c r="C22" s="52">
        <v>-380</v>
      </c>
      <c r="D22" s="26">
        <f t="shared" si="0"/>
        <v>-10170</v>
      </c>
      <c r="E22" s="27"/>
      <c r="F22" s="52">
        <v>121</v>
      </c>
      <c r="G22" s="27"/>
      <c r="H22" s="52">
        <v>-19</v>
      </c>
      <c r="I22" s="27"/>
      <c r="J22" s="52">
        <v>54</v>
      </c>
      <c r="K22" s="27"/>
      <c r="L22" s="52">
        <v>0</v>
      </c>
      <c r="M22" s="27"/>
      <c r="N22" s="52">
        <v>-551</v>
      </c>
      <c r="O22" s="27"/>
      <c r="P22" s="52">
        <v>-2</v>
      </c>
      <c r="Q22" s="27"/>
      <c r="R22" s="52">
        <v>9</v>
      </c>
      <c r="S22" s="27"/>
      <c r="T22" s="52">
        <v>-1201</v>
      </c>
      <c r="U22" s="52">
        <v>-68</v>
      </c>
      <c r="V22" s="52"/>
      <c r="W22" s="52">
        <v>0</v>
      </c>
      <c r="X22" s="27"/>
      <c r="Y22" s="28">
        <f t="shared" si="10"/>
        <v>-11759</v>
      </c>
      <c r="AA22" s="125">
        <f t="shared" si="11"/>
        <v>37305</v>
      </c>
      <c r="AB22" s="25">
        <f t="shared" si="12"/>
        <v>-7876</v>
      </c>
      <c r="AC22" s="25">
        <f t="shared" si="13"/>
        <v>469</v>
      </c>
      <c r="AD22" s="25">
        <f t="shared" si="1"/>
        <v>5187</v>
      </c>
      <c r="AE22" s="50">
        <f t="shared" si="2"/>
        <v>5187</v>
      </c>
      <c r="AF22" s="50">
        <f t="shared" si="3"/>
        <v>-25</v>
      </c>
      <c r="AG22" s="50">
        <f t="shared" si="4"/>
        <v>74</v>
      </c>
      <c r="AH22" s="50">
        <f t="shared" si="5"/>
        <v>0</v>
      </c>
      <c r="AI22" s="51">
        <f t="shared" si="6"/>
        <v>-428</v>
      </c>
      <c r="AJ22" s="51">
        <f t="shared" si="7"/>
        <v>-305</v>
      </c>
      <c r="AK22" s="51">
        <f t="shared" si="8"/>
        <v>-235</v>
      </c>
      <c r="AL22" s="51">
        <f t="shared" si="9"/>
        <v>-1391</v>
      </c>
    </row>
    <row r="23" spans="1:38" x14ac:dyDescent="0.2">
      <c r="A23" s="126">
        <v>37305</v>
      </c>
      <c r="B23" s="52">
        <v>-7876</v>
      </c>
      <c r="C23" s="52">
        <v>469</v>
      </c>
      <c r="D23" s="26">
        <f t="shared" si="0"/>
        <v>-7407</v>
      </c>
      <c r="E23" s="27"/>
      <c r="F23" s="52">
        <v>5187</v>
      </c>
      <c r="G23" s="27"/>
      <c r="H23" s="52">
        <v>-25</v>
      </c>
      <c r="I23" s="27"/>
      <c r="J23" s="52">
        <v>74</v>
      </c>
      <c r="K23" s="27"/>
      <c r="L23" s="52">
        <v>0</v>
      </c>
      <c r="M23" s="27"/>
      <c r="N23" s="52">
        <v>-428</v>
      </c>
      <c r="O23" s="27"/>
      <c r="P23" s="52">
        <v>-305</v>
      </c>
      <c r="Q23" s="27"/>
      <c r="R23" s="52">
        <v>-235</v>
      </c>
      <c r="S23" s="27"/>
      <c r="T23" s="52">
        <v>-1391</v>
      </c>
      <c r="U23" s="52">
        <v>-43</v>
      </c>
      <c r="V23" s="52"/>
      <c r="W23" s="52">
        <v>0</v>
      </c>
      <c r="X23" s="27"/>
      <c r="Y23" s="28">
        <f t="shared" si="10"/>
        <v>-4530</v>
      </c>
      <c r="AA23" s="125">
        <f t="shared" si="11"/>
        <v>37306</v>
      </c>
      <c r="AB23" s="25">
        <f t="shared" si="12"/>
        <v>-5341</v>
      </c>
      <c r="AC23" s="25">
        <f t="shared" si="13"/>
        <v>-325</v>
      </c>
      <c r="AD23" s="25">
        <f t="shared" si="1"/>
        <v>-2687</v>
      </c>
      <c r="AE23" s="50">
        <f t="shared" si="2"/>
        <v>-2687</v>
      </c>
      <c r="AF23" s="50">
        <f t="shared" si="3"/>
        <v>-17</v>
      </c>
      <c r="AG23" s="50">
        <f t="shared" si="4"/>
        <v>46</v>
      </c>
      <c r="AH23" s="50">
        <f t="shared" si="5"/>
        <v>0</v>
      </c>
      <c r="AI23" s="51">
        <f t="shared" si="6"/>
        <v>-709</v>
      </c>
      <c r="AJ23" s="51">
        <f t="shared" si="7"/>
        <v>-191</v>
      </c>
      <c r="AK23" s="51">
        <f t="shared" si="8"/>
        <v>24</v>
      </c>
      <c r="AL23" s="51">
        <f t="shared" si="9"/>
        <v>-323</v>
      </c>
    </row>
    <row r="24" spans="1:38" s="45" customFormat="1" x14ac:dyDescent="0.2">
      <c r="A24" s="126">
        <v>37306</v>
      </c>
      <c r="B24" s="55">
        <v>-5341</v>
      </c>
      <c r="C24" s="55">
        <v>-325</v>
      </c>
      <c r="D24" s="128">
        <f t="shared" si="0"/>
        <v>-5666</v>
      </c>
      <c r="E24" s="124"/>
      <c r="F24" s="52">
        <v>-2687</v>
      </c>
      <c r="G24" s="124"/>
      <c r="H24" s="52">
        <v>-17</v>
      </c>
      <c r="I24" s="124"/>
      <c r="J24" s="52">
        <v>46</v>
      </c>
      <c r="K24" s="124"/>
      <c r="L24" s="55">
        <v>0</v>
      </c>
      <c r="M24" s="124"/>
      <c r="N24" s="52">
        <v>-709</v>
      </c>
      <c r="O24" s="124"/>
      <c r="P24" s="52">
        <v>-191</v>
      </c>
      <c r="Q24" s="124"/>
      <c r="R24" s="52">
        <v>24</v>
      </c>
      <c r="S24" s="124"/>
      <c r="T24" s="52">
        <v>-323</v>
      </c>
      <c r="U24" s="52">
        <v>25</v>
      </c>
      <c r="V24" s="52"/>
      <c r="W24" s="52">
        <v>0</v>
      </c>
      <c r="X24" s="124"/>
      <c r="Y24" s="129">
        <f t="shared" si="10"/>
        <v>-9523</v>
      </c>
      <c r="AA24" s="125">
        <f t="shared" si="11"/>
        <v>37307</v>
      </c>
      <c r="AB24" s="50">
        <f t="shared" si="12"/>
        <v>-7797</v>
      </c>
      <c r="AC24" s="50">
        <f t="shared" si="13"/>
        <v>-704</v>
      </c>
      <c r="AD24" s="50">
        <f t="shared" si="1"/>
        <v>-5620</v>
      </c>
      <c r="AE24" s="50">
        <f t="shared" si="2"/>
        <v>-5620</v>
      </c>
      <c r="AF24" s="50">
        <f t="shared" si="3"/>
        <v>-20</v>
      </c>
      <c r="AG24" s="50">
        <f t="shared" si="4"/>
        <v>44</v>
      </c>
      <c r="AH24" s="50">
        <f t="shared" si="5"/>
        <v>0</v>
      </c>
      <c r="AI24" s="51">
        <f t="shared" si="6"/>
        <v>-598</v>
      </c>
      <c r="AJ24" s="51">
        <f t="shared" si="7"/>
        <v>-26</v>
      </c>
      <c r="AK24" s="51">
        <f t="shared" si="8"/>
        <v>26</v>
      </c>
      <c r="AL24" s="51">
        <f t="shared" si="9"/>
        <v>-832</v>
      </c>
    </row>
    <row r="25" spans="1:38" x14ac:dyDescent="0.2">
      <c r="A25" s="126">
        <v>37307</v>
      </c>
      <c r="B25" s="52">
        <v>-7797</v>
      </c>
      <c r="C25" s="52">
        <v>-704</v>
      </c>
      <c r="D25" s="26">
        <f t="shared" si="0"/>
        <v>-8501</v>
      </c>
      <c r="E25" s="27"/>
      <c r="F25" s="52">
        <v>-5620</v>
      </c>
      <c r="G25" s="27"/>
      <c r="H25" s="52">
        <v>-20</v>
      </c>
      <c r="I25" s="27"/>
      <c r="J25" s="52">
        <v>44</v>
      </c>
      <c r="K25" s="27"/>
      <c r="L25" s="52">
        <v>0</v>
      </c>
      <c r="M25" s="27"/>
      <c r="N25" s="52">
        <v>-598</v>
      </c>
      <c r="O25" s="27"/>
      <c r="P25" s="52">
        <v>-26</v>
      </c>
      <c r="Q25" s="27"/>
      <c r="R25" s="52">
        <v>26</v>
      </c>
      <c r="S25" s="27"/>
      <c r="T25" s="52">
        <v>-832</v>
      </c>
      <c r="U25" s="52">
        <v>27</v>
      </c>
      <c r="V25" s="52"/>
      <c r="W25" s="52">
        <v>0</v>
      </c>
      <c r="X25" s="27"/>
      <c r="Y25" s="28">
        <f t="shared" si="10"/>
        <v>-15527</v>
      </c>
      <c r="AA25" s="125">
        <f t="shared" si="11"/>
        <v>37308</v>
      </c>
      <c r="AB25" s="25">
        <f t="shared" si="12"/>
        <v>-1028</v>
      </c>
      <c r="AC25" s="25">
        <f t="shared" si="13"/>
        <v>-1035</v>
      </c>
      <c r="AD25" s="25">
        <f t="shared" si="1"/>
        <v>-4233</v>
      </c>
      <c r="AE25" s="50">
        <f t="shared" si="2"/>
        <v>-4233</v>
      </c>
      <c r="AF25" s="50">
        <f t="shared" si="3"/>
        <v>45</v>
      </c>
      <c r="AG25" s="50">
        <f t="shared" si="4"/>
        <v>35</v>
      </c>
      <c r="AH25" s="50">
        <f t="shared" si="5"/>
        <v>0</v>
      </c>
      <c r="AI25" s="51">
        <f t="shared" si="6"/>
        <v>-638</v>
      </c>
      <c r="AJ25" s="51">
        <f t="shared" si="7"/>
        <v>-12</v>
      </c>
      <c r="AK25" s="51">
        <f t="shared" si="8"/>
        <v>4</v>
      </c>
      <c r="AL25" s="51">
        <f t="shared" si="9"/>
        <v>-180</v>
      </c>
    </row>
    <row r="26" spans="1:38" x14ac:dyDescent="0.2">
      <c r="A26" s="126">
        <v>37308</v>
      </c>
      <c r="B26" s="52">
        <v>-1028</v>
      </c>
      <c r="C26" s="52">
        <v>-1035</v>
      </c>
      <c r="D26" s="26">
        <f t="shared" si="0"/>
        <v>-2063</v>
      </c>
      <c r="E26" s="27"/>
      <c r="F26" s="52">
        <v>-4233</v>
      </c>
      <c r="G26" s="27"/>
      <c r="H26" s="52">
        <v>45</v>
      </c>
      <c r="I26" s="27"/>
      <c r="J26" s="52">
        <v>35</v>
      </c>
      <c r="K26" s="27"/>
      <c r="L26" s="52">
        <v>0</v>
      </c>
      <c r="M26" s="27"/>
      <c r="N26" s="52">
        <v>-638</v>
      </c>
      <c r="O26" s="27"/>
      <c r="P26" s="52">
        <v>-12</v>
      </c>
      <c r="Q26" s="27"/>
      <c r="R26" s="52">
        <v>4</v>
      </c>
      <c r="S26" s="27"/>
      <c r="T26" s="52">
        <v>-180</v>
      </c>
      <c r="U26" s="52">
        <v>22</v>
      </c>
      <c r="V26" s="52"/>
      <c r="W26" s="52">
        <v>0</v>
      </c>
      <c r="X26" s="27"/>
      <c r="Y26" s="28">
        <f t="shared" si="10"/>
        <v>-7042</v>
      </c>
      <c r="AA26" s="125">
        <f t="shared" si="11"/>
        <v>37309</v>
      </c>
      <c r="AB26" s="25">
        <f t="shared" si="12"/>
        <v>-1596</v>
      </c>
      <c r="AC26" s="25">
        <f t="shared" si="13"/>
        <v>-467</v>
      </c>
      <c r="AD26" s="25">
        <f t="shared" si="1"/>
        <v>-5065</v>
      </c>
      <c r="AE26" s="50">
        <f t="shared" si="2"/>
        <v>-5065</v>
      </c>
      <c r="AF26" s="50">
        <f t="shared" si="3"/>
        <v>66</v>
      </c>
      <c r="AG26" s="50">
        <f t="shared" si="4"/>
        <v>16</v>
      </c>
      <c r="AH26" s="50">
        <f t="shared" si="5"/>
        <v>0</v>
      </c>
      <c r="AI26" s="51">
        <f t="shared" si="6"/>
        <v>-405</v>
      </c>
      <c r="AJ26" s="51">
        <f t="shared" si="7"/>
        <v>144</v>
      </c>
      <c r="AK26" s="51">
        <f t="shared" si="8"/>
        <v>-5</v>
      </c>
      <c r="AL26" s="51">
        <f t="shared" si="9"/>
        <v>1369</v>
      </c>
    </row>
    <row r="27" spans="1:38" x14ac:dyDescent="0.2">
      <c r="A27" s="126">
        <v>37309</v>
      </c>
      <c r="B27" s="52">
        <v>-1596</v>
      </c>
      <c r="C27" s="52">
        <v>-467</v>
      </c>
      <c r="D27" s="26">
        <f t="shared" si="0"/>
        <v>-2063</v>
      </c>
      <c r="E27" s="27"/>
      <c r="F27" s="52">
        <v>-5065</v>
      </c>
      <c r="G27" s="27"/>
      <c r="H27" s="52">
        <v>66</v>
      </c>
      <c r="I27" s="27"/>
      <c r="J27" s="52">
        <v>16</v>
      </c>
      <c r="K27" s="27"/>
      <c r="L27" s="52">
        <v>0</v>
      </c>
      <c r="M27" s="27"/>
      <c r="N27" s="52">
        <v>-405</v>
      </c>
      <c r="O27" s="27"/>
      <c r="P27" s="52">
        <v>144</v>
      </c>
      <c r="Q27" s="27"/>
      <c r="R27" s="52">
        <v>-5</v>
      </c>
      <c r="S27" s="27"/>
      <c r="T27" s="52">
        <v>1369</v>
      </c>
      <c r="U27" s="52">
        <v>-1</v>
      </c>
      <c r="V27" s="52"/>
      <c r="W27" s="52">
        <v>0</v>
      </c>
      <c r="X27" s="27"/>
      <c r="Y27" s="28">
        <f t="shared" si="10"/>
        <v>-5943</v>
      </c>
      <c r="AA27" s="125">
        <f t="shared" si="11"/>
        <v>37310</v>
      </c>
      <c r="AB27" s="25">
        <f t="shared" si="12"/>
        <v>4275</v>
      </c>
      <c r="AC27" s="25">
        <f t="shared" si="13"/>
        <v>-2031</v>
      </c>
      <c r="AD27" s="25">
        <f t="shared" si="1"/>
        <v>-7270</v>
      </c>
      <c r="AE27" s="50">
        <f t="shared" si="2"/>
        <v>-7270</v>
      </c>
      <c r="AF27" s="50">
        <f t="shared" si="3"/>
        <v>77</v>
      </c>
      <c r="AG27" s="50">
        <f t="shared" si="4"/>
        <v>-6</v>
      </c>
      <c r="AH27" s="50">
        <f t="shared" si="5"/>
        <v>0</v>
      </c>
      <c r="AI27" s="51">
        <f t="shared" si="6"/>
        <v>-395</v>
      </c>
      <c r="AJ27" s="51">
        <f t="shared" si="7"/>
        <v>59</v>
      </c>
      <c r="AK27" s="51">
        <f t="shared" si="8"/>
        <v>1</v>
      </c>
      <c r="AL27" s="51">
        <f t="shared" si="9"/>
        <v>1038</v>
      </c>
    </row>
    <row r="28" spans="1:38" x14ac:dyDescent="0.2">
      <c r="A28" s="126">
        <v>37310</v>
      </c>
      <c r="B28" s="52">
        <v>4275</v>
      </c>
      <c r="C28" s="52">
        <v>-2031</v>
      </c>
      <c r="D28" s="26">
        <f t="shared" si="0"/>
        <v>2244</v>
      </c>
      <c r="E28" s="27"/>
      <c r="F28" s="52">
        <v>-7270</v>
      </c>
      <c r="G28" s="27"/>
      <c r="H28" s="52">
        <v>77</v>
      </c>
      <c r="I28" s="27"/>
      <c r="J28" s="52">
        <v>-6</v>
      </c>
      <c r="K28" s="27"/>
      <c r="L28" s="52">
        <v>0</v>
      </c>
      <c r="M28" s="27"/>
      <c r="N28" s="52">
        <v>-395</v>
      </c>
      <c r="O28" s="27"/>
      <c r="P28" s="52">
        <v>59</v>
      </c>
      <c r="Q28" s="27"/>
      <c r="R28" s="52">
        <v>1</v>
      </c>
      <c r="S28" s="27"/>
      <c r="T28" s="52">
        <v>1038</v>
      </c>
      <c r="U28" s="52">
        <v>0</v>
      </c>
      <c r="V28" s="52"/>
      <c r="W28" s="52">
        <v>0</v>
      </c>
      <c r="X28" s="27"/>
      <c r="Y28" s="28">
        <f t="shared" si="10"/>
        <v>-4252</v>
      </c>
      <c r="AA28" s="125">
        <f t="shared" si="11"/>
        <v>37311</v>
      </c>
      <c r="AB28" s="25">
        <f t="shared" si="12"/>
        <v>3836</v>
      </c>
      <c r="AC28" s="25">
        <f t="shared" si="13"/>
        <v>911</v>
      </c>
      <c r="AD28" s="25">
        <f t="shared" si="1"/>
        <v>-2253</v>
      </c>
      <c r="AE28" s="50">
        <f t="shared" si="2"/>
        <v>-2253</v>
      </c>
      <c r="AF28" s="50">
        <f t="shared" si="3"/>
        <v>70</v>
      </c>
      <c r="AG28" s="50">
        <f t="shared" si="4"/>
        <v>-2678</v>
      </c>
      <c r="AH28" s="50">
        <f t="shared" si="5"/>
        <v>0</v>
      </c>
      <c r="AI28" s="51">
        <f t="shared" si="6"/>
        <v>1164</v>
      </c>
      <c r="AJ28" s="51">
        <f t="shared" si="7"/>
        <v>9</v>
      </c>
      <c r="AK28" s="51">
        <f t="shared" si="8"/>
        <v>27</v>
      </c>
      <c r="AL28" s="51">
        <f t="shared" si="9"/>
        <v>2269</v>
      </c>
    </row>
    <row r="29" spans="1:38" x14ac:dyDescent="0.2">
      <c r="A29" s="126">
        <v>37311</v>
      </c>
      <c r="B29" s="52">
        <v>3836</v>
      </c>
      <c r="C29" s="52">
        <v>911</v>
      </c>
      <c r="D29" s="26">
        <f t="shared" si="0"/>
        <v>4747</v>
      </c>
      <c r="E29" s="27"/>
      <c r="F29" s="52">
        <v>-2253</v>
      </c>
      <c r="G29" s="27"/>
      <c r="H29" s="52">
        <v>70</v>
      </c>
      <c r="I29" s="27"/>
      <c r="J29" s="52">
        <v>-2678</v>
      </c>
      <c r="K29" s="27"/>
      <c r="L29" s="52">
        <v>0</v>
      </c>
      <c r="M29" s="27"/>
      <c r="N29" s="52">
        <v>1164</v>
      </c>
      <c r="O29" s="27"/>
      <c r="P29" s="52">
        <v>9</v>
      </c>
      <c r="Q29" s="27"/>
      <c r="R29" s="52">
        <v>27</v>
      </c>
      <c r="S29" s="27"/>
      <c r="T29" s="52">
        <v>2269</v>
      </c>
      <c r="U29" s="52">
        <v>-1072</v>
      </c>
      <c r="V29" s="52"/>
      <c r="W29" s="52">
        <v>0</v>
      </c>
      <c r="X29" s="27"/>
      <c r="Y29" s="28">
        <f t="shared" si="10"/>
        <v>3355</v>
      </c>
      <c r="AA29" s="125">
        <f t="shared" si="11"/>
        <v>37312</v>
      </c>
      <c r="AB29" s="25">
        <f t="shared" si="12"/>
        <v>4068</v>
      </c>
      <c r="AC29" s="25">
        <f t="shared" si="13"/>
        <v>-605</v>
      </c>
      <c r="AD29" s="25">
        <f t="shared" si="1"/>
        <v>2761</v>
      </c>
      <c r="AE29" s="50">
        <f t="shared" si="2"/>
        <v>2761</v>
      </c>
      <c r="AF29" s="50">
        <f t="shared" si="3"/>
        <v>37</v>
      </c>
      <c r="AG29" s="50">
        <f t="shared" si="4"/>
        <v>82</v>
      </c>
      <c r="AH29" s="50">
        <f t="shared" si="5"/>
        <v>0</v>
      </c>
      <c r="AI29" s="51">
        <f t="shared" si="6"/>
        <v>1156</v>
      </c>
      <c r="AJ29" s="51">
        <f t="shared" si="7"/>
        <v>60</v>
      </c>
      <c r="AK29" s="51">
        <f t="shared" si="8"/>
        <v>-9</v>
      </c>
      <c r="AL29" s="51">
        <f t="shared" si="9"/>
        <v>2406</v>
      </c>
    </row>
    <row r="30" spans="1:38" x14ac:dyDescent="0.2">
      <c r="A30" s="126">
        <v>37312</v>
      </c>
      <c r="B30" s="52">
        <v>4068</v>
      </c>
      <c r="C30" s="52">
        <v>-605</v>
      </c>
      <c r="D30" s="26">
        <f t="shared" si="0"/>
        <v>3463</v>
      </c>
      <c r="E30" s="27"/>
      <c r="F30" s="52">
        <v>2761</v>
      </c>
      <c r="G30" s="27"/>
      <c r="H30" s="52">
        <v>37</v>
      </c>
      <c r="I30" s="27"/>
      <c r="J30" s="52">
        <v>82</v>
      </c>
      <c r="K30" s="27"/>
      <c r="L30" s="52">
        <v>0</v>
      </c>
      <c r="M30" s="27"/>
      <c r="N30" s="52">
        <v>1156</v>
      </c>
      <c r="O30" s="27"/>
      <c r="P30" s="52">
        <v>60</v>
      </c>
      <c r="Q30" s="27"/>
      <c r="R30" s="52">
        <v>-9</v>
      </c>
      <c r="S30" s="27"/>
      <c r="T30" s="52">
        <v>2406</v>
      </c>
      <c r="U30" s="52">
        <v>-1089</v>
      </c>
      <c r="V30" s="52"/>
      <c r="W30" s="52">
        <v>0</v>
      </c>
      <c r="X30" s="27"/>
      <c r="Y30" s="28">
        <f t="shared" si="10"/>
        <v>9956</v>
      </c>
      <c r="AA30" s="125">
        <f t="shared" si="11"/>
        <v>37313</v>
      </c>
      <c r="AB30" s="25">
        <f t="shared" si="12"/>
        <v>6658</v>
      </c>
      <c r="AC30" s="25">
        <f t="shared" si="13"/>
        <v>-896</v>
      </c>
      <c r="AD30" s="25">
        <f t="shared" si="1"/>
        <v>-173</v>
      </c>
      <c r="AE30" s="50">
        <f t="shared" si="2"/>
        <v>-173</v>
      </c>
      <c r="AF30" s="50">
        <f t="shared" si="3"/>
        <v>53</v>
      </c>
      <c r="AG30" s="50">
        <f t="shared" si="4"/>
        <v>101</v>
      </c>
      <c r="AH30" s="50">
        <f t="shared" si="5"/>
        <v>0</v>
      </c>
      <c r="AI30" s="51">
        <f t="shared" si="6"/>
        <v>1102</v>
      </c>
      <c r="AJ30" s="51">
        <f t="shared" si="7"/>
        <v>27</v>
      </c>
      <c r="AK30" s="51">
        <f t="shared" si="8"/>
        <v>8</v>
      </c>
      <c r="AL30" s="51">
        <f t="shared" si="9"/>
        <v>4286</v>
      </c>
    </row>
    <row r="31" spans="1:38" x14ac:dyDescent="0.2">
      <c r="A31" s="126">
        <v>37313</v>
      </c>
      <c r="B31" s="52">
        <v>6658</v>
      </c>
      <c r="C31" s="52">
        <v>-896</v>
      </c>
      <c r="D31" s="26">
        <f t="shared" si="0"/>
        <v>5762</v>
      </c>
      <c r="E31" s="27"/>
      <c r="F31" s="52">
        <v>-173</v>
      </c>
      <c r="G31" s="27"/>
      <c r="H31" s="52">
        <v>53</v>
      </c>
      <c r="I31" s="27"/>
      <c r="J31" s="52">
        <v>101</v>
      </c>
      <c r="K31" s="27"/>
      <c r="L31" s="52">
        <v>0</v>
      </c>
      <c r="M31" s="27"/>
      <c r="N31" s="52">
        <v>1102</v>
      </c>
      <c r="O31" s="27"/>
      <c r="P31" s="52">
        <v>27</v>
      </c>
      <c r="Q31" s="27"/>
      <c r="R31" s="52">
        <v>8</v>
      </c>
      <c r="S31" s="27"/>
      <c r="T31" s="52">
        <v>4286</v>
      </c>
      <c r="U31" s="52">
        <v>-1094</v>
      </c>
      <c r="V31" s="52"/>
      <c r="W31" s="52">
        <v>0</v>
      </c>
      <c r="X31" s="27"/>
      <c r="Y31" s="28">
        <f t="shared" si="10"/>
        <v>11166</v>
      </c>
      <c r="AA31" s="125">
        <f t="shared" si="11"/>
        <v>37314</v>
      </c>
      <c r="AB31" s="25">
        <f t="shared" si="12"/>
        <v>6952</v>
      </c>
      <c r="AC31" s="25">
        <f t="shared" si="13"/>
        <v>-748</v>
      </c>
      <c r="AD31" s="25">
        <f t="shared" si="1"/>
        <v>-3</v>
      </c>
      <c r="AE31" s="50">
        <f t="shared" si="2"/>
        <v>-3</v>
      </c>
      <c r="AF31" s="50">
        <f t="shared" si="3"/>
        <v>30</v>
      </c>
      <c r="AG31" s="50">
        <f t="shared" si="4"/>
        <v>116</v>
      </c>
      <c r="AH31" s="50">
        <f t="shared" si="5"/>
        <v>0</v>
      </c>
      <c r="AI31" s="51">
        <f t="shared" si="6"/>
        <v>1020</v>
      </c>
      <c r="AJ31" s="51">
        <f t="shared" si="7"/>
        <v>35</v>
      </c>
      <c r="AK31" s="51">
        <f t="shared" si="8"/>
        <v>4</v>
      </c>
      <c r="AL31" s="51">
        <f t="shared" si="9"/>
        <v>5112</v>
      </c>
    </row>
    <row r="32" spans="1:38" x14ac:dyDescent="0.2">
      <c r="A32" s="126">
        <v>37314</v>
      </c>
      <c r="B32" s="52">
        <v>6952</v>
      </c>
      <c r="C32" s="52">
        <v>-748</v>
      </c>
      <c r="D32" s="26">
        <f t="shared" si="0"/>
        <v>6204</v>
      </c>
      <c r="E32" s="27"/>
      <c r="F32" s="52">
        <v>-3</v>
      </c>
      <c r="G32" s="27"/>
      <c r="H32" s="52">
        <v>30</v>
      </c>
      <c r="I32" s="27"/>
      <c r="J32" s="52">
        <v>116</v>
      </c>
      <c r="K32" s="27"/>
      <c r="L32" s="52">
        <v>0</v>
      </c>
      <c r="M32" s="27"/>
      <c r="N32" s="52">
        <v>1020</v>
      </c>
      <c r="O32" s="27"/>
      <c r="P32" s="52">
        <v>35</v>
      </c>
      <c r="Q32" s="27"/>
      <c r="R32" s="52">
        <v>4</v>
      </c>
      <c r="S32" s="27"/>
      <c r="T32" s="52">
        <v>5112</v>
      </c>
      <c r="U32" s="52">
        <v>-1104</v>
      </c>
      <c r="V32" s="52"/>
      <c r="W32" s="52">
        <v>0</v>
      </c>
      <c r="X32" s="27"/>
      <c r="Y32" s="28">
        <f t="shared" si="10"/>
        <v>12518</v>
      </c>
      <c r="AA32" s="125">
        <f t="shared" si="11"/>
        <v>37315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">
      <c r="A33" s="126">
        <v>37315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>
        <v>0</v>
      </c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>
        <v>0</v>
      </c>
      <c r="X33" s="27"/>
      <c r="Y33" s="28">
        <f t="shared" si="10"/>
        <v>0</v>
      </c>
      <c r="AA33" s="125">
        <f t="shared" si="11"/>
        <v>37316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">
      <c r="A34" s="126"/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37317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">
      <c r="A35" s="126"/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37318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5" thickBot="1" x14ac:dyDescent="0.25">
      <c r="A36" s="126"/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5" thickBot="1" x14ac:dyDescent="0.25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5" thickBot="1" x14ac:dyDescent="0.25">
      <c r="A38" s="37" t="s">
        <v>79</v>
      </c>
      <c r="B38" s="31">
        <f>SUM(B6:B36)+B37</f>
        <v>20198</v>
      </c>
      <c r="C38" s="31">
        <f>SUM(C6:C36)+C37</f>
        <v>-18153</v>
      </c>
      <c r="D38" s="31">
        <f>SUM(D6:D36)+D37</f>
        <v>2045</v>
      </c>
      <c r="E38" s="31"/>
      <c r="F38" s="31">
        <f>SUM(F6:F36)+F37</f>
        <v>3686</v>
      </c>
      <c r="G38" s="31"/>
      <c r="H38" s="31">
        <f>SUM(H6:H36)+H37</f>
        <v>-1077</v>
      </c>
      <c r="I38" s="31"/>
      <c r="J38" s="31">
        <f>SUM(J6:J36)+J37</f>
        <v>-1467</v>
      </c>
      <c r="K38" s="31"/>
      <c r="L38" s="31">
        <f>SUM(L6:L36)+L37</f>
        <v>0</v>
      </c>
      <c r="M38" s="31"/>
      <c r="N38" s="31">
        <f>SUM(N6:N36)+N37</f>
        <v>-6972</v>
      </c>
      <c r="O38" s="31"/>
      <c r="P38" s="31">
        <f>SUM(P6:P36)+P37</f>
        <v>-55</v>
      </c>
      <c r="Q38" s="31"/>
      <c r="R38" s="31">
        <f>SUM(R6:R36)+R37</f>
        <v>-501</v>
      </c>
      <c r="S38" s="31"/>
      <c r="T38" s="31">
        <f>SUM(T6:T36)+T37</f>
        <v>16580</v>
      </c>
      <c r="U38" s="31">
        <f>SUM(U6:U36)+U37</f>
        <v>-4727</v>
      </c>
      <c r="V38" s="31"/>
      <c r="W38" s="31"/>
      <c r="X38" s="31"/>
      <c r="Y38" s="32">
        <f t="shared" si="10"/>
        <v>12239</v>
      </c>
    </row>
    <row r="39" spans="1:38" s="120" customFormat="1" ht="16.5" thickBot="1" x14ac:dyDescent="0.3">
      <c r="A39" s="122" t="s">
        <v>75</v>
      </c>
      <c r="B39" s="123">
        <f>B5+B38</f>
        <v>175226</v>
      </c>
      <c r="C39" s="123">
        <f>C5+C38</f>
        <v>-384255</v>
      </c>
      <c r="D39" s="123">
        <f>D5+D38</f>
        <v>-209029</v>
      </c>
      <c r="E39" s="121"/>
      <c r="F39" s="123">
        <f>F5+F38</f>
        <v>80548</v>
      </c>
      <c r="G39" s="121"/>
      <c r="H39" s="123">
        <f>H5+H38</f>
        <v>8641</v>
      </c>
      <c r="I39" s="121"/>
      <c r="J39" s="123">
        <f>J5+J38</f>
        <v>-13274</v>
      </c>
      <c r="K39" s="121"/>
      <c r="L39" s="123">
        <f>L5+L38</f>
        <v>7422</v>
      </c>
      <c r="M39" s="121"/>
      <c r="N39" s="123">
        <f>N5+N38</f>
        <v>30381</v>
      </c>
      <c r="O39" s="121"/>
      <c r="P39" s="123">
        <f>P5+P38</f>
        <v>-9577</v>
      </c>
      <c r="Q39" s="121"/>
      <c r="R39" s="123">
        <f>R5+R38</f>
        <v>5542</v>
      </c>
      <c r="S39" s="121"/>
      <c r="T39" s="123">
        <f>T5+T38</f>
        <v>-5004</v>
      </c>
      <c r="U39" s="133">
        <f>U5+U38</f>
        <v>22674</v>
      </c>
      <c r="V39" s="133"/>
      <c r="W39" s="133">
        <v>0</v>
      </c>
      <c r="X39" s="121"/>
      <c r="Y39" s="123">
        <f>SUM(D39:X39)</f>
        <v>-81676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="75" zoomScaleNormal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U33" sqref="U33"/>
    </sheetView>
  </sheetViews>
  <sheetFormatPr defaultRowHeight="12.75" x14ac:dyDescent="0.2"/>
  <cols>
    <col min="1" max="1" width="34" style="35" bestFit="1" customWidth="1"/>
    <col min="2" max="2" width="11.7109375" bestFit="1" customWidth="1"/>
    <col min="3" max="3" width="12.85546875" style="54" bestFit="1" customWidth="1"/>
    <col min="4" max="4" width="16.42578125" customWidth="1"/>
    <col min="5" max="5" width="3.140625" customWidth="1"/>
    <col min="6" max="6" width="14" customWidth="1"/>
    <col min="7" max="7" width="3.140625" customWidth="1"/>
    <col min="8" max="8" width="12.140625" customWidth="1"/>
    <col min="9" max="9" width="3.140625" customWidth="1"/>
    <col min="10" max="10" width="14.7109375" customWidth="1"/>
    <col min="11" max="11" width="3.140625" customWidth="1"/>
    <col min="12" max="12" width="14.7109375" customWidth="1"/>
    <col min="13" max="13" width="3.140625" customWidth="1"/>
    <col min="14" max="14" width="14.7109375" customWidth="1"/>
    <col min="15" max="15" width="3.140625" customWidth="1"/>
    <col min="16" max="16" width="14.28515625" customWidth="1"/>
    <col min="17" max="17" width="3" customWidth="1"/>
    <col min="18" max="18" width="16.28515625" customWidth="1"/>
    <col min="19" max="19" width="2.42578125" customWidth="1"/>
    <col min="20" max="20" width="17.42578125" bestFit="1" customWidth="1"/>
    <col min="21" max="21" width="17.42578125" customWidth="1"/>
    <col min="22" max="22" width="2.7109375" customWidth="1"/>
    <col min="23" max="23" width="15.42578125" customWidth="1"/>
    <col min="24" max="24" width="2.42578125" customWidth="1"/>
    <col min="25" max="25" width="17" customWidth="1"/>
    <col min="27" max="27" width="8.140625" bestFit="1" customWidth="1"/>
  </cols>
  <sheetData>
    <row r="1" spans="1:48" ht="15.75" x14ac:dyDescent="0.25">
      <c r="A1" s="44" t="s">
        <v>9</v>
      </c>
      <c r="B1" s="24"/>
      <c r="C1" s="24"/>
      <c r="D1" s="23" t="s">
        <v>16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5" thickBot="1" x14ac:dyDescent="0.25">
      <c r="A4" s="58">
        <v>37257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5" thickBot="1" x14ac:dyDescent="0.3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76862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-111407</v>
      </c>
      <c r="AA5" s="125">
        <f>+A6</f>
        <v>37257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">
      <c r="A6" s="126">
        <v>37257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37258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">
      <c r="A7" s="126">
        <v>37258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37259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">
      <c r="A8" s="126">
        <v>37259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37260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">
      <c r="A9" s="126">
        <v>37260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37261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">
      <c r="A10" s="126">
        <v>37261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37262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">
      <c r="A11" s="127">
        <v>37262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37263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">
      <c r="A12" s="126">
        <v>37263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37264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">
      <c r="A13" s="126">
        <v>37264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37265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">
      <c r="A14" s="126">
        <v>37265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37266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">
      <c r="A15" s="126">
        <v>37266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-7470</v>
      </c>
      <c r="AA15" s="125">
        <f t="shared" si="11"/>
        <v>37267</v>
      </c>
      <c r="AB15" s="25">
        <f t="shared" si="12"/>
        <v>578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">
      <c r="A16" s="127">
        <v>37267</v>
      </c>
      <c r="B16" s="55">
        <v>578</v>
      </c>
      <c r="C16" s="52">
        <v>-1276</v>
      </c>
      <c r="D16" s="26">
        <f t="shared" si="0"/>
        <v>-698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318</v>
      </c>
      <c r="AA16" s="125">
        <f t="shared" si="11"/>
        <v>37268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">
      <c r="A17" s="126">
        <v>37268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37269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">
      <c r="A18" s="126">
        <v>37269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37270</v>
      </c>
      <c r="AB18" s="25">
        <f t="shared" si="12"/>
        <v>2274</v>
      </c>
      <c r="AC18" s="25">
        <f t="shared" si="13"/>
        <v>-1915</v>
      </c>
      <c r="AD18" s="25">
        <f t="shared" si="1"/>
        <v>3748</v>
      </c>
      <c r="AE18" s="50">
        <f t="shared" si="2"/>
        <v>3748</v>
      </c>
      <c r="AF18" s="50">
        <f t="shared" si="3"/>
        <v>0</v>
      </c>
      <c r="AG18" s="50">
        <f t="shared" si="4"/>
        <v>63</v>
      </c>
      <c r="AH18" s="50">
        <f t="shared" si="5"/>
        <v>0</v>
      </c>
      <c r="AI18" s="51">
        <f t="shared" si="6"/>
        <v>-267</v>
      </c>
      <c r="AJ18" s="51">
        <f t="shared" si="7"/>
        <v>10</v>
      </c>
      <c r="AK18" s="51">
        <f t="shared" si="8"/>
        <v>30</v>
      </c>
      <c r="AL18" s="51">
        <f t="shared" si="9"/>
        <v>539</v>
      </c>
    </row>
    <row r="19" spans="1:38" x14ac:dyDescent="0.2">
      <c r="A19" s="126">
        <v>37270</v>
      </c>
      <c r="B19" s="52">
        <v>2274</v>
      </c>
      <c r="C19" s="52">
        <v>-1915</v>
      </c>
      <c r="D19" s="26">
        <f t="shared" si="0"/>
        <v>359</v>
      </c>
      <c r="E19" s="27"/>
      <c r="F19" s="52">
        <v>3748</v>
      </c>
      <c r="G19" s="27"/>
      <c r="H19" s="52">
        <v>0</v>
      </c>
      <c r="I19" s="27"/>
      <c r="J19" s="52">
        <v>63</v>
      </c>
      <c r="K19" s="27"/>
      <c r="L19" s="52">
        <v>0</v>
      </c>
      <c r="M19" s="27"/>
      <c r="N19" s="52">
        <v>-267</v>
      </c>
      <c r="O19" s="27"/>
      <c r="P19" s="52">
        <v>10</v>
      </c>
      <c r="Q19" s="27"/>
      <c r="R19" s="52">
        <v>30</v>
      </c>
      <c r="S19" s="27"/>
      <c r="T19" s="52">
        <v>539</v>
      </c>
      <c r="U19" s="52">
        <v>-36</v>
      </c>
      <c r="V19" s="52"/>
      <c r="W19" s="52">
        <v>0</v>
      </c>
      <c r="X19" s="27"/>
      <c r="Y19" s="28">
        <f t="shared" si="10"/>
        <v>4482</v>
      </c>
      <c r="AA19" s="125">
        <f t="shared" si="11"/>
        <v>37271</v>
      </c>
      <c r="AB19" s="25">
        <f t="shared" si="12"/>
        <v>-4912</v>
      </c>
      <c r="AC19" s="25">
        <f t="shared" si="13"/>
        <v>266</v>
      </c>
      <c r="AD19" s="25">
        <f t="shared" si="1"/>
        <v>1837</v>
      </c>
      <c r="AE19" s="50">
        <f t="shared" si="2"/>
        <v>1837</v>
      </c>
      <c r="AF19" s="50">
        <f t="shared" si="3"/>
        <v>2</v>
      </c>
      <c r="AG19" s="50">
        <f t="shared" si="4"/>
        <v>86</v>
      </c>
      <c r="AH19" s="50">
        <f t="shared" si="5"/>
        <v>0</v>
      </c>
      <c r="AI19" s="51">
        <f t="shared" si="6"/>
        <v>-166</v>
      </c>
      <c r="AJ19" s="51">
        <f t="shared" si="7"/>
        <v>31</v>
      </c>
      <c r="AK19" s="51">
        <f t="shared" si="8"/>
        <v>43</v>
      </c>
      <c r="AL19" s="51">
        <f t="shared" si="9"/>
        <v>275</v>
      </c>
    </row>
    <row r="20" spans="1:38" x14ac:dyDescent="0.2">
      <c r="A20" s="126">
        <v>37271</v>
      </c>
      <c r="B20" s="52">
        <v>-4912</v>
      </c>
      <c r="C20" s="52">
        <v>266</v>
      </c>
      <c r="D20" s="26">
        <f t="shared" si="0"/>
        <v>-4646</v>
      </c>
      <c r="E20" s="27"/>
      <c r="F20" s="52">
        <v>1837</v>
      </c>
      <c r="G20" s="27"/>
      <c r="H20" s="52">
        <v>2</v>
      </c>
      <c r="I20" s="27"/>
      <c r="J20" s="52">
        <v>86</v>
      </c>
      <c r="K20" s="27"/>
      <c r="L20" s="52">
        <v>0</v>
      </c>
      <c r="M20" s="27"/>
      <c r="N20" s="52">
        <v>-166</v>
      </c>
      <c r="O20" s="27"/>
      <c r="P20" s="52">
        <v>31</v>
      </c>
      <c r="Q20" s="27"/>
      <c r="R20" s="52">
        <v>43</v>
      </c>
      <c r="S20" s="27"/>
      <c r="T20" s="52">
        <v>275</v>
      </c>
      <c r="U20" s="52">
        <v>-66</v>
      </c>
      <c r="V20" s="52"/>
      <c r="W20" s="52">
        <v>0</v>
      </c>
      <c r="X20" s="27"/>
      <c r="Y20" s="28">
        <f t="shared" si="10"/>
        <v>-2538</v>
      </c>
      <c r="AA20" s="125">
        <f t="shared" si="11"/>
        <v>37272</v>
      </c>
      <c r="AB20" s="25">
        <f t="shared" si="12"/>
        <v>306</v>
      </c>
      <c r="AC20" s="25">
        <f t="shared" si="13"/>
        <v>-561</v>
      </c>
      <c r="AD20" s="25">
        <f t="shared" si="1"/>
        <v>374</v>
      </c>
      <c r="AE20" s="50">
        <f t="shared" si="2"/>
        <v>374</v>
      </c>
      <c r="AF20" s="50">
        <f t="shared" si="3"/>
        <v>-18</v>
      </c>
      <c r="AG20" s="50">
        <f t="shared" si="4"/>
        <v>65</v>
      </c>
      <c r="AH20" s="50">
        <f t="shared" si="5"/>
        <v>0</v>
      </c>
      <c r="AI20" s="51">
        <f t="shared" si="6"/>
        <v>-437</v>
      </c>
      <c r="AJ20" s="51">
        <f t="shared" si="7"/>
        <v>29</v>
      </c>
      <c r="AK20" s="51">
        <f t="shared" si="8"/>
        <v>33</v>
      </c>
      <c r="AL20" s="51">
        <f t="shared" si="9"/>
        <v>-611</v>
      </c>
    </row>
    <row r="21" spans="1:38" x14ac:dyDescent="0.2">
      <c r="A21" s="126">
        <v>37272</v>
      </c>
      <c r="B21" s="52">
        <v>306</v>
      </c>
      <c r="C21" s="52">
        <v>-561</v>
      </c>
      <c r="D21" s="26">
        <f t="shared" si="0"/>
        <v>-255</v>
      </c>
      <c r="E21" s="27"/>
      <c r="F21" s="52">
        <v>374</v>
      </c>
      <c r="G21" s="27"/>
      <c r="H21" s="52">
        <v>-18</v>
      </c>
      <c r="I21" s="27"/>
      <c r="J21" s="52">
        <v>65</v>
      </c>
      <c r="K21" s="27"/>
      <c r="L21" s="52">
        <v>0</v>
      </c>
      <c r="M21" s="27"/>
      <c r="N21" s="52">
        <v>-437</v>
      </c>
      <c r="O21" s="27"/>
      <c r="P21" s="52">
        <v>29</v>
      </c>
      <c r="Q21" s="27"/>
      <c r="R21" s="52">
        <v>33</v>
      </c>
      <c r="S21" s="27"/>
      <c r="T21" s="52">
        <v>-611</v>
      </c>
      <c r="U21" s="52">
        <v>-61</v>
      </c>
      <c r="V21" s="52"/>
      <c r="W21" s="52">
        <v>0</v>
      </c>
      <c r="X21" s="27"/>
      <c r="Y21" s="28">
        <f t="shared" si="10"/>
        <v>-820</v>
      </c>
      <c r="AA21" s="125">
        <f t="shared" si="11"/>
        <v>37273</v>
      </c>
      <c r="AB21" s="25">
        <f t="shared" si="12"/>
        <v>-9790</v>
      </c>
      <c r="AC21" s="25">
        <f t="shared" si="13"/>
        <v>-380</v>
      </c>
      <c r="AD21" s="25">
        <f t="shared" si="1"/>
        <v>121</v>
      </c>
      <c r="AE21" s="50">
        <f t="shared" si="2"/>
        <v>121</v>
      </c>
      <c r="AF21" s="50">
        <f t="shared" si="3"/>
        <v>-19</v>
      </c>
      <c r="AG21" s="50">
        <f t="shared" si="4"/>
        <v>54</v>
      </c>
      <c r="AH21" s="50">
        <f t="shared" si="5"/>
        <v>0</v>
      </c>
      <c r="AI21" s="51">
        <f t="shared" si="6"/>
        <v>-551</v>
      </c>
      <c r="AJ21" s="51">
        <f t="shared" si="7"/>
        <v>-2</v>
      </c>
      <c r="AK21" s="51">
        <f t="shared" si="8"/>
        <v>9</v>
      </c>
      <c r="AL21" s="51">
        <f t="shared" si="9"/>
        <v>-1201</v>
      </c>
    </row>
    <row r="22" spans="1:38" x14ac:dyDescent="0.2">
      <c r="A22" s="126">
        <v>37273</v>
      </c>
      <c r="B22" s="52">
        <v>-9790</v>
      </c>
      <c r="C22" s="52">
        <v>-380</v>
      </c>
      <c r="D22" s="26">
        <f t="shared" si="0"/>
        <v>-10170</v>
      </c>
      <c r="E22" s="27"/>
      <c r="F22" s="52">
        <v>121</v>
      </c>
      <c r="G22" s="27"/>
      <c r="H22" s="52">
        <v>-19</v>
      </c>
      <c r="I22" s="27"/>
      <c r="J22" s="52">
        <v>54</v>
      </c>
      <c r="K22" s="27"/>
      <c r="L22" s="52">
        <v>0</v>
      </c>
      <c r="M22" s="27"/>
      <c r="N22" s="52">
        <v>-551</v>
      </c>
      <c r="O22" s="27"/>
      <c r="P22" s="52">
        <v>-2</v>
      </c>
      <c r="Q22" s="27"/>
      <c r="R22" s="52">
        <v>9</v>
      </c>
      <c r="S22" s="27"/>
      <c r="T22" s="52">
        <v>-1201</v>
      </c>
      <c r="U22" s="52">
        <v>-68</v>
      </c>
      <c r="V22" s="52"/>
      <c r="W22" s="52">
        <v>0</v>
      </c>
      <c r="X22" s="27"/>
      <c r="Y22" s="28">
        <f t="shared" si="10"/>
        <v>-11759</v>
      </c>
      <c r="AA22" s="125">
        <f t="shared" si="11"/>
        <v>37274</v>
      </c>
      <c r="AB22" s="25">
        <f t="shared" si="12"/>
        <v>-7876</v>
      </c>
      <c r="AC22" s="25">
        <f t="shared" si="13"/>
        <v>469</v>
      </c>
      <c r="AD22" s="25">
        <f t="shared" si="1"/>
        <v>5187</v>
      </c>
      <c r="AE22" s="50">
        <f t="shared" si="2"/>
        <v>5187</v>
      </c>
      <c r="AF22" s="50">
        <f t="shared" si="3"/>
        <v>-25</v>
      </c>
      <c r="AG22" s="50">
        <f t="shared" si="4"/>
        <v>74</v>
      </c>
      <c r="AH22" s="50">
        <f t="shared" si="5"/>
        <v>0</v>
      </c>
      <c r="AI22" s="51">
        <f t="shared" si="6"/>
        <v>-428</v>
      </c>
      <c r="AJ22" s="51">
        <f t="shared" si="7"/>
        <v>-305</v>
      </c>
      <c r="AK22" s="51">
        <f t="shared" si="8"/>
        <v>-235</v>
      </c>
      <c r="AL22" s="51">
        <f t="shared" si="9"/>
        <v>-1391</v>
      </c>
    </row>
    <row r="23" spans="1:38" x14ac:dyDescent="0.2">
      <c r="A23" s="126">
        <v>37274</v>
      </c>
      <c r="B23" s="52">
        <v>-7876</v>
      </c>
      <c r="C23" s="52">
        <v>469</v>
      </c>
      <c r="D23" s="26">
        <f t="shared" si="0"/>
        <v>-7407</v>
      </c>
      <c r="E23" s="27"/>
      <c r="F23" s="52">
        <v>5187</v>
      </c>
      <c r="G23" s="27"/>
      <c r="H23" s="52">
        <v>-25</v>
      </c>
      <c r="I23" s="27"/>
      <c r="J23" s="52">
        <v>74</v>
      </c>
      <c r="K23" s="27"/>
      <c r="L23" s="52">
        <v>0</v>
      </c>
      <c r="M23" s="27"/>
      <c r="N23" s="52">
        <v>-428</v>
      </c>
      <c r="O23" s="27"/>
      <c r="P23" s="52">
        <v>-305</v>
      </c>
      <c r="Q23" s="27"/>
      <c r="R23" s="52">
        <v>-235</v>
      </c>
      <c r="S23" s="27"/>
      <c r="T23" s="52">
        <v>-1391</v>
      </c>
      <c r="U23" s="52">
        <v>-43</v>
      </c>
      <c r="V23" s="52"/>
      <c r="W23" s="52">
        <v>0</v>
      </c>
      <c r="X23" s="27"/>
      <c r="Y23" s="28">
        <f t="shared" si="10"/>
        <v>-4530</v>
      </c>
      <c r="AA23" s="125">
        <f t="shared" si="11"/>
        <v>37275</v>
      </c>
      <c r="AB23" s="25">
        <f t="shared" si="12"/>
        <v>-5341</v>
      </c>
      <c r="AC23" s="25">
        <f t="shared" si="13"/>
        <v>-325</v>
      </c>
      <c r="AD23" s="25">
        <f t="shared" si="1"/>
        <v>-2687</v>
      </c>
      <c r="AE23" s="50">
        <f t="shared" si="2"/>
        <v>-2687</v>
      </c>
      <c r="AF23" s="50">
        <f t="shared" si="3"/>
        <v>-17</v>
      </c>
      <c r="AG23" s="50">
        <f t="shared" si="4"/>
        <v>46</v>
      </c>
      <c r="AH23" s="50">
        <f t="shared" si="5"/>
        <v>0</v>
      </c>
      <c r="AI23" s="51">
        <f t="shared" si="6"/>
        <v>-709</v>
      </c>
      <c r="AJ23" s="51">
        <f t="shared" si="7"/>
        <v>-191</v>
      </c>
      <c r="AK23" s="51">
        <f t="shared" si="8"/>
        <v>24</v>
      </c>
      <c r="AL23" s="51">
        <f t="shared" si="9"/>
        <v>-323</v>
      </c>
    </row>
    <row r="24" spans="1:38" s="45" customFormat="1" x14ac:dyDescent="0.2">
      <c r="A24" s="127">
        <v>37275</v>
      </c>
      <c r="B24" s="55">
        <v>-5341</v>
      </c>
      <c r="C24" s="55">
        <v>-325</v>
      </c>
      <c r="D24" s="128">
        <f t="shared" si="0"/>
        <v>-5666</v>
      </c>
      <c r="E24" s="124"/>
      <c r="F24" s="52">
        <v>-2687</v>
      </c>
      <c r="G24" s="124"/>
      <c r="H24" s="52">
        <v>-17</v>
      </c>
      <c r="I24" s="124"/>
      <c r="J24" s="52">
        <v>46</v>
      </c>
      <c r="K24" s="124"/>
      <c r="L24" s="55">
        <v>0</v>
      </c>
      <c r="M24" s="124"/>
      <c r="N24" s="52">
        <v>-709</v>
      </c>
      <c r="O24" s="124"/>
      <c r="P24" s="52">
        <v>-191</v>
      </c>
      <c r="Q24" s="124"/>
      <c r="R24" s="52">
        <v>24</v>
      </c>
      <c r="S24" s="124"/>
      <c r="T24" s="52">
        <v>-323</v>
      </c>
      <c r="U24" s="52">
        <v>25</v>
      </c>
      <c r="V24" s="52"/>
      <c r="W24" s="52">
        <v>0</v>
      </c>
      <c r="X24" s="124"/>
      <c r="Y24" s="129">
        <f t="shared" si="10"/>
        <v>-9523</v>
      </c>
      <c r="AA24" s="125">
        <f t="shared" si="11"/>
        <v>37276</v>
      </c>
      <c r="AB24" s="50">
        <f t="shared" si="12"/>
        <v>-7797</v>
      </c>
      <c r="AC24" s="50">
        <f t="shared" si="13"/>
        <v>-704</v>
      </c>
      <c r="AD24" s="50">
        <f t="shared" si="1"/>
        <v>-5620</v>
      </c>
      <c r="AE24" s="50">
        <f t="shared" si="2"/>
        <v>-5620</v>
      </c>
      <c r="AF24" s="50">
        <f t="shared" si="3"/>
        <v>-20</v>
      </c>
      <c r="AG24" s="50">
        <f t="shared" si="4"/>
        <v>44</v>
      </c>
      <c r="AH24" s="50">
        <f t="shared" si="5"/>
        <v>0</v>
      </c>
      <c r="AI24" s="51">
        <f t="shared" si="6"/>
        <v>-598</v>
      </c>
      <c r="AJ24" s="51">
        <f t="shared" si="7"/>
        <v>-26</v>
      </c>
      <c r="AK24" s="51">
        <f t="shared" si="8"/>
        <v>26</v>
      </c>
      <c r="AL24" s="51">
        <f t="shared" si="9"/>
        <v>-832</v>
      </c>
    </row>
    <row r="25" spans="1:38" x14ac:dyDescent="0.2">
      <c r="A25" s="126">
        <v>37276</v>
      </c>
      <c r="B25" s="52">
        <v>-7797</v>
      </c>
      <c r="C25" s="52">
        <v>-704</v>
      </c>
      <c r="D25" s="26">
        <f t="shared" si="0"/>
        <v>-8501</v>
      </c>
      <c r="E25" s="27"/>
      <c r="F25" s="52">
        <v>-5620</v>
      </c>
      <c r="G25" s="27"/>
      <c r="H25" s="52">
        <v>-20</v>
      </c>
      <c r="I25" s="27"/>
      <c r="J25" s="52">
        <v>44</v>
      </c>
      <c r="K25" s="27"/>
      <c r="L25" s="52">
        <v>0</v>
      </c>
      <c r="M25" s="27"/>
      <c r="N25" s="52">
        <v>-598</v>
      </c>
      <c r="O25" s="27"/>
      <c r="P25" s="52">
        <v>-26</v>
      </c>
      <c r="Q25" s="27"/>
      <c r="R25" s="52">
        <v>26</v>
      </c>
      <c r="S25" s="27"/>
      <c r="T25" s="52">
        <v>-832</v>
      </c>
      <c r="U25" s="52">
        <v>27</v>
      </c>
      <c r="V25" s="52"/>
      <c r="W25" s="52">
        <v>0</v>
      </c>
      <c r="X25" s="27"/>
      <c r="Y25" s="28">
        <f t="shared" si="10"/>
        <v>-15527</v>
      </c>
      <c r="AA25" s="125">
        <f t="shared" si="11"/>
        <v>37277</v>
      </c>
      <c r="AB25" s="25">
        <f t="shared" si="12"/>
        <v>-1028</v>
      </c>
      <c r="AC25" s="25">
        <f t="shared" si="13"/>
        <v>-1035</v>
      </c>
      <c r="AD25" s="25">
        <f t="shared" si="1"/>
        <v>-4233</v>
      </c>
      <c r="AE25" s="50">
        <f t="shared" si="2"/>
        <v>-4233</v>
      </c>
      <c r="AF25" s="50">
        <f t="shared" si="3"/>
        <v>45</v>
      </c>
      <c r="AG25" s="50">
        <f t="shared" si="4"/>
        <v>35</v>
      </c>
      <c r="AH25" s="50">
        <f t="shared" si="5"/>
        <v>0</v>
      </c>
      <c r="AI25" s="51">
        <f t="shared" si="6"/>
        <v>-638</v>
      </c>
      <c r="AJ25" s="51">
        <f t="shared" si="7"/>
        <v>-12</v>
      </c>
      <c r="AK25" s="51">
        <f t="shared" si="8"/>
        <v>4</v>
      </c>
      <c r="AL25" s="51">
        <f t="shared" si="9"/>
        <v>-180</v>
      </c>
    </row>
    <row r="26" spans="1:38" x14ac:dyDescent="0.2">
      <c r="A26" s="126">
        <v>37277</v>
      </c>
      <c r="B26" s="52">
        <v>-1028</v>
      </c>
      <c r="C26" s="52">
        <v>-1035</v>
      </c>
      <c r="D26" s="26">
        <f t="shared" si="0"/>
        <v>-2063</v>
      </c>
      <c r="E26" s="27"/>
      <c r="F26" s="52">
        <v>-4233</v>
      </c>
      <c r="G26" s="27"/>
      <c r="H26" s="52">
        <v>45</v>
      </c>
      <c r="I26" s="27"/>
      <c r="J26" s="52">
        <v>35</v>
      </c>
      <c r="K26" s="27"/>
      <c r="L26" s="52">
        <v>0</v>
      </c>
      <c r="M26" s="27"/>
      <c r="N26" s="52">
        <v>-638</v>
      </c>
      <c r="O26" s="27"/>
      <c r="P26" s="52">
        <v>-12</v>
      </c>
      <c r="Q26" s="27"/>
      <c r="R26" s="52">
        <v>4</v>
      </c>
      <c r="S26" s="27"/>
      <c r="T26" s="52">
        <v>-180</v>
      </c>
      <c r="U26" s="52">
        <v>22</v>
      </c>
      <c r="V26" s="52"/>
      <c r="W26" s="52">
        <v>0</v>
      </c>
      <c r="X26" s="27"/>
      <c r="Y26" s="28">
        <f t="shared" si="10"/>
        <v>-7042</v>
      </c>
      <c r="AA26" s="125">
        <f t="shared" si="11"/>
        <v>37278</v>
      </c>
      <c r="AB26" s="25">
        <f t="shared" si="12"/>
        <v>-1596</v>
      </c>
      <c r="AC26" s="25">
        <f t="shared" si="13"/>
        <v>-467</v>
      </c>
      <c r="AD26" s="25">
        <f t="shared" si="1"/>
        <v>-5065</v>
      </c>
      <c r="AE26" s="50">
        <f t="shared" si="2"/>
        <v>-5065</v>
      </c>
      <c r="AF26" s="50">
        <f t="shared" si="3"/>
        <v>66</v>
      </c>
      <c r="AG26" s="50">
        <f t="shared" si="4"/>
        <v>16</v>
      </c>
      <c r="AH26" s="50">
        <f t="shared" si="5"/>
        <v>0</v>
      </c>
      <c r="AI26" s="51">
        <f t="shared" si="6"/>
        <v>-405</v>
      </c>
      <c r="AJ26" s="51">
        <f t="shared" si="7"/>
        <v>144</v>
      </c>
      <c r="AK26" s="51">
        <f t="shared" si="8"/>
        <v>-5</v>
      </c>
      <c r="AL26" s="51">
        <f t="shared" si="9"/>
        <v>1369</v>
      </c>
    </row>
    <row r="27" spans="1:38" x14ac:dyDescent="0.2">
      <c r="A27" s="126">
        <v>37278</v>
      </c>
      <c r="B27" s="52">
        <v>-1596</v>
      </c>
      <c r="C27" s="52">
        <v>-467</v>
      </c>
      <c r="D27" s="26">
        <f t="shared" si="0"/>
        <v>-2063</v>
      </c>
      <c r="E27" s="27"/>
      <c r="F27" s="52">
        <v>-5065</v>
      </c>
      <c r="G27" s="27"/>
      <c r="H27" s="52">
        <v>66</v>
      </c>
      <c r="I27" s="27"/>
      <c r="J27" s="52">
        <v>16</v>
      </c>
      <c r="K27" s="27"/>
      <c r="L27" s="52">
        <v>0</v>
      </c>
      <c r="M27" s="27"/>
      <c r="N27" s="52">
        <v>-405</v>
      </c>
      <c r="O27" s="27"/>
      <c r="P27" s="52">
        <v>144</v>
      </c>
      <c r="Q27" s="27"/>
      <c r="R27" s="52">
        <v>-5</v>
      </c>
      <c r="S27" s="27"/>
      <c r="T27" s="52">
        <v>1369</v>
      </c>
      <c r="U27" s="52">
        <v>-1</v>
      </c>
      <c r="V27" s="52"/>
      <c r="W27" s="52">
        <v>0</v>
      </c>
      <c r="X27" s="27"/>
      <c r="Y27" s="28">
        <f t="shared" si="10"/>
        <v>-5943</v>
      </c>
      <c r="AA27" s="125">
        <f t="shared" si="11"/>
        <v>37279</v>
      </c>
      <c r="AB27" s="25">
        <f t="shared" si="12"/>
        <v>4275</v>
      </c>
      <c r="AC27" s="25">
        <f t="shared" si="13"/>
        <v>-2031</v>
      </c>
      <c r="AD27" s="25">
        <f t="shared" si="1"/>
        <v>-7270</v>
      </c>
      <c r="AE27" s="50">
        <f t="shared" si="2"/>
        <v>-7270</v>
      </c>
      <c r="AF27" s="50">
        <f t="shared" si="3"/>
        <v>77</v>
      </c>
      <c r="AG27" s="50">
        <f t="shared" si="4"/>
        <v>-6</v>
      </c>
      <c r="AH27" s="50">
        <f t="shared" si="5"/>
        <v>0</v>
      </c>
      <c r="AI27" s="51">
        <f t="shared" si="6"/>
        <v>-395</v>
      </c>
      <c r="AJ27" s="51">
        <f t="shared" si="7"/>
        <v>59</v>
      </c>
      <c r="AK27" s="51">
        <f t="shared" si="8"/>
        <v>1</v>
      </c>
      <c r="AL27" s="51">
        <f t="shared" si="9"/>
        <v>1038</v>
      </c>
    </row>
    <row r="28" spans="1:38" x14ac:dyDescent="0.2">
      <c r="A28" s="126">
        <v>37279</v>
      </c>
      <c r="B28" s="52">
        <v>4275</v>
      </c>
      <c r="C28" s="52">
        <v>-2031</v>
      </c>
      <c r="D28" s="26">
        <f t="shared" si="0"/>
        <v>2244</v>
      </c>
      <c r="E28" s="27"/>
      <c r="F28" s="52">
        <v>-7270</v>
      </c>
      <c r="G28" s="27"/>
      <c r="H28" s="52">
        <v>77</v>
      </c>
      <c r="I28" s="27"/>
      <c r="J28" s="52">
        <v>-6</v>
      </c>
      <c r="K28" s="27"/>
      <c r="L28" s="52">
        <v>0</v>
      </c>
      <c r="M28" s="27"/>
      <c r="N28" s="52">
        <v>-395</v>
      </c>
      <c r="O28" s="27"/>
      <c r="P28" s="52">
        <v>59</v>
      </c>
      <c r="Q28" s="27"/>
      <c r="R28" s="52">
        <v>1</v>
      </c>
      <c r="S28" s="27"/>
      <c r="T28" s="52">
        <v>1038</v>
      </c>
      <c r="U28" s="52">
        <v>0</v>
      </c>
      <c r="V28" s="52"/>
      <c r="W28" s="52">
        <v>0</v>
      </c>
      <c r="X28" s="27"/>
      <c r="Y28" s="28">
        <f t="shared" si="10"/>
        <v>-4252</v>
      </c>
      <c r="AA28" s="125">
        <f t="shared" si="11"/>
        <v>37280</v>
      </c>
      <c r="AB28" s="25">
        <f t="shared" si="12"/>
        <v>3836</v>
      </c>
      <c r="AC28" s="25">
        <f t="shared" si="13"/>
        <v>911</v>
      </c>
      <c r="AD28" s="25">
        <f t="shared" si="1"/>
        <v>-2253</v>
      </c>
      <c r="AE28" s="50">
        <f t="shared" si="2"/>
        <v>-2253</v>
      </c>
      <c r="AF28" s="50">
        <f t="shared" si="3"/>
        <v>70</v>
      </c>
      <c r="AG28" s="50">
        <f t="shared" si="4"/>
        <v>-2678</v>
      </c>
      <c r="AH28" s="50">
        <f t="shared" si="5"/>
        <v>0</v>
      </c>
      <c r="AI28" s="51">
        <f t="shared" si="6"/>
        <v>1164</v>
      </c>
      <c r="AJ28" s="51">
        <f t="shared" si="7"/>
        <v>9</v>
      </c>
      <c r="AK28" s="51">
        <f t="shared" si="8"/>
        <v>27</v>
      </c>
      <c r="AL28" s="51">
        <f t="shared" si="9"/>
        <v>2269</v>
      </c>
    </row>
    <row r="29" spans="1:38" x14ac:dyDescent="0.2">
      <c r="A29" s="126">
        <v>37280</v>
      </c>
      <c r="B29" s="52">
        <v>3836</v>
      </c>
      <c r="C29" s="52">
        <v>911</v>
      </c>
      <c r="D29" s="26">
        <f t="shared" si="0"/>
        <v>4747</v>
      </c>
      <c r="E29" s="27"/>
      <c r="F29" s="52">
        <v>-2253</v>
      </c>
      <c r="G29" s="27"/>
      <c r="H29" s="52">
        <v>70</v>
      </c>
      <c r="I29" s="27"/>
      <c r="J29" s="52">
        <v>-2678</v>
      </c>
      <c r="K29" s="27"/>
      <c r="L29" s="52">
        <v>0</v>
      </c>
      <c r="M29" s="27"/>
      <c r="N29" s="52">
        <v>1164</v>
      </c>
      <c r="O29" s="27"/>
      <c r="P29" s="52">
        <v>9</v>
      </c>
      <c r="Q29" s="27"/>
      <c r="R29" s="52">
        <v>27</v>
      </c>
      <c r="S29" s="27"/>
      <c r="T29" s="52">
        <v>2269</v>
      </c>
      <c r="U29" s="52">
        <v>-1072</v>
      </c>
      <c r="V29" s="52"/>
      <c r="W29" s="52">
        <v>0</v>
      </c>
      <c r="X29" s="27"/>
      <c r="Y29" s="28">
        <f t="shared" si="10"/>
        <v>3355</v>
      </c>
      <c r="AA29" s="125">
        <f t="shared" si="11"/>
        <v>37281</v>
      </c>
      <c r="AB29" s="25">
        <f t="shared" si="12"/>
        <v>4068</v>
      </c>
      <c r="AC29" s="25">
        <f t="shared" si="13"/>
        <v>-605</v>
      </c>
      <c r="AD29" s="25">
        <f t="shared" si="1"/>
        <v>2761</v>
      </c>
      <c r="AE29" s="50">
        <f t="shared" si="2"/>
        <v>2761</v>
      </c>
      <c r="AF29" s="50">
        <f t="shared" si="3"/>
        <v>37</v>
      </c>
      <c r="AG29" s="50">
        <f t="shared" si="4"/>
        <v>82</v>
      </c>
      <c r="AH29" s="50">
        <f t="shared" si="5"/>
        <v>0</v>
      </c>
      <c r="AI29" s="51">
        <f t="shared" si="6"/>
        <v>1156</v>
      </c>
      <c r="AJ29" s="51">
        <f t="shared" si="7"/>
        <v>60</v>
      </c>
      <c r="AK29" s="51">
        <f t="shared" si="8"/>
        <v>-9</v>
      </c>
      <c r="AL29" s="51">
        <f t="shared" si="9"/>
        <v>2406</v>
      </c>
    </row>
    <row r="30" spans="1:38" x14ac:dyDescent="0.2">
      <c r="A30" s="126">
        <v>37281</v>
      </c>
      <c r="B30" s="52">
        <v>4068</v>
      </c>
      <c r="C30" s="52">
        <v>-605</v>
      </c>
      <c r="D30" s="26">
        <f t="shared" si="0"/>
        <v>3463</v>
      </c>
      <c r="E30" s="27"/>
      <c r="F30" s="52">
        <v>2761</v>
      </c>
      <c r="G30" s="27"/>
      <c r="H30" s="52">
        <v>37</v>
      </c>
      <c r="I30" s="27"/>
      <c r="J30" s="52">
        <v>82</v>
      </c>
      <c r="K30" s="27"/>
      <c r="L30" s="52">
        <v>0</v>
      </c>
      <c r="M30" s="27"/>
      <c r="N30" s="52">
        <v>1156</v>
      </c>
      <c r="O30" s="27"/>
      <c r="P30" s="52">
        <v>60</v>
      </c>
      <c r="Q30" s="27"/>
      <c r="R30" s="52">
        <v>-9</v>
      </c>
      <c r="S30" s="27"/>
      <c r="T30" s="52">
        <v>2406</v>
      </c>
      <c r="U30" s="52">
        <v>-1089</v>
      </c>
      <c r="V30" s="52"/>
      <c r="W30" s="52">
        <v>0</v>
      </c>
      <c r="X30" s="27"/>
      <c r="Y30" s="28">
        <f t="shared" si="10"/>
        <v>9956</v>
      </c>
      <c r="AA30" s="125">
        <f t="shared" si="11"/>
        <v>37282</v>
      </c>
      <c r="AB30" s="25">
        <f t="shared" si="12"/>
        <v>6658</v>
      </c>
      <c r="AC30" s="25">
        <f t="shared" si="13"/>
        <v>-896</v>
      </c>
      <c r="AD30" s="25">
        <f t="shared" si="1"/>
        <v>-173</v>
      </c>
      <c r="AE30" s="50">
        <f t="shared" si="2"/>
        <v>-173</v>
      </c>
      <c r="AF30" s="50">
        <f t="shared" si="3"/>
        <v>53</v>
      </c>
      <c r="AG30" s="50">
        <f t="shared" si="4"/>
        <v>101</v>
      </c>
      <c r="AH30" s="50">
        <f t="shared" si="5"/>
        <v>0</v>
      </c>
      <c r="AI30" s="51">
        <f t="shared" si="6"/>
        <v>1102</v>
      </c>
      <c r="AJ30" s="51">
        <f t="shared" si="7"/>
        <v>27</v>
      </c>
      <c r="AK30" s="51">
        <f t="shared" si="8"/>
        <v>8</v>
      </c>
      <c r="AL30" s="51">
        <f t="shared" si="9"/>
        <v>4286</v>
      </c>
    </row>
    <row r="31" spans="1:38" x14ac:dyDescent="0.2">
      <c r="A31" s="126">
        <v>37282</v>
      </c>
      <c r="B31" s="52">
        <v>6658</v>
      </c>
      <c r="C31" s="52">
        <v>-896</v>
      </c>
      <c r="D31" s="26">
        <f t="shared" si="0"/>
        <v>5762</v>
      </c>
      <c r="E31" s="27"/>
      <c r="F31" s="52">
        <v>-173</v>
      </c>
      <c r="G31" s="27"/>
      <c r="H31" s="52">
        <v>53</v>
      </c>
      <c r="I31" s="27"/>
      <c r="J31" s="52">
        <v>101</v>
      </c>
      <c r="K31" s="27"/>
      <c r="L31" s="52">
        <v>0</v>
      </c>
      <c r="M31" s="27"/>
      <c r="N31" s="52">
        <v>1102</v>
      </c>
      <c r="O31" s="27"/>
      <c r="P31" s="52">
        <v>27</v>
      </c>
      <c r="Q31" s="27"/>
      <c r="R31" s="52">
        <v>8</v>
      </c>
      <c r="S31" s="27"/>
      <c r="T31" s="52">
        <v>4286</v>
      </c>
      <c r="U31" s="52">
        <v>-1094</v>
      </c>
      <c r="V31" s="52"/>
      <c r="W31" s="52">
        <v>0</v>
      </c>
      <c r="X31" s="27"/>
      <c r="Y31" s="28">
        <f t="shared" si="10"/>
        <v>11166</v>
      </c>
      <c r="AA31" s="125">
        <f t="shared" si="11"/>
        <v>37283</v>
      </c>
      <c r="AB31" s="25">
        <f t="shared" si="12"/>
        <v>6952</v>
      </c>
      <c r="AC31" s="25">
        <f t="shared" si="13"/>
        <v>-748</v>
      </c>
      <c r="AD31" s="25">
        <f t="shared" si="1"/>
        <v>-3</v>
      </c>
      <c r="AE31" s="50">
        <f t="shared" si="2"/>
        <v>-3</v>
      </c>
      <c r="AF31" s="50">
        <f t="shared" si="3"/>
        <v>30</v>
      </c>
      <c r="AG31" s="50">
        <f t="shared" si="4"/>
        <v>116</v>
      </c>
      <c r="AH31" s="50">
        <f t="shared" si="5"/>
        <v>0</v>
      </c>
      <c r="AI31" s="51">
        <f t="shared" si="6"/>
        <v>1020</v>
      </c>
      <c r="AJ31" s="51">
        <f t="shared" si="7"/>
        <v>35</v>
      </c>
      <c r="AK31" s="51">
        <f t="shared" si="8"/>
        <v>4</v>
      </c>
      <c r="AL31" s="51">
        <f t="shared" si="9"/>
        <v>5112</v>
      </c>
    </row>
    <row r="32" spans="1:38" x14ac:dyDescent="0.2">
      <c r="A32" s="126">
        <v>37283</v>
      </c>
      <c r="B32" s="52">
        <v>6952</v>
      </c>
      <c r="C32" s="52">
        <v>-748</v>
      </c>
      <c r="D32" s="26">
        <f t="shared" si="0"/>
        <v>6204</v>
      </c>
      <c r="E32" s="27"/>
      <c r="F32" s="52">
        <v>-3</v>
      </c>
      <c r="G32" s="27"/>
      <c r="H32" s="52">
        <v>30</v>
      </c>
      <c r="I32" s="27"/>
      <c r="J32" s="52">
        <v>116</v>
      </c>
      <c r="K32" s="27"/>
      <c r="L32" s="52">
        <v>0</v>
      </c>
      <c r="M32" s="27"/>
      <c r="N32" s="52">
        <v>1020</v>
      </c>
      <c r="O32" s="27"/>
      <c r="P32" s="52">
        <v>35</v>
      </c>
      <c r="Q32" s="27"/>
      <c r="R32" s="52">
        <v>4</v>
      </c>
      <c r="S32" s="27"/>
      <c r="T32" s="52">
        <v>5112</v>
      </c>
      <c r="U32" s="52">
        <v>-1104</v>
      </c>
      <c r="V32" s="52"/>
      <c r="W32" s="52">
        <v>0</v>
      </c>
      <c r="X32" s="27"/>
      <c r="Y32" s="28">
        <f t="shared" si="10"/>
        <v>12518</v>
      </c>
      <c r="AA32" s="125">
        <f t="shared" si="11"/>
        <v>37284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">
      <c r="A33" s="126">
        <v>37284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>
        <v>0</v>
      </c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>
        <v>0</v>
      </c>
      <c r="X33" s="27"/>
      <c r="Y33" s="28">
        <f t="shared" si="10"/>
        <v>0</v>
      </c>
      <c r="AA33" s="125">
        <f t="shared" si="11"/>
        <v>37285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">
      <c r="A34" s="126">
        <v>37285</v>
      </c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37286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">
      <c r="A35" s="126">
        <v>37286</v>
      </c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37287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5" thickBot="1" x14ac:dyDescent="0.25">
      <c r="A36" s="126">
        <v>37287</v>
      </c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5" thickBot="1" x14ac:dyDescent="0.25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5" thickBot="1" x14ac:dyDescent="0.25">
      <c r="A38" s="37" t="s">
        <v>79</v>
      </c>
      <c r="B38" s="31">
        <f>SUM(B6:B36)+B37</f>
        <v>20198</v>
      </c>
      <c r="C38" s="31">
        <f>SUM(C6:C36)+C37</f>
        <v>-18153</v>
      </c>
      <c r="D38" s="31">
        <f>SUM(D6:D36)+D37</f>
        <v>2045</v>
      </c>
      <c r="E38" s="31"/>
      <c r="F38" s="31">
        <f>SUM(F6:F36)+F37</f>
        <v>3686</v>
      </c>
      <c r="G38" s="31"/>
      <c r="H38" s="31">
        <f>SUM(H6:H36)+H37</f>
        <v>-1077</v>
      </c>
      <c r="I38" s="31"/>
      <c r="J38" s="31">
        <f>SUM(J6:J36)+J37</f>
        <v>-1467</v>
      </c>
      <c r="K38" s="31"/>
      <c r="L38" s="31">
        <f>SUM(L6:L36)+L37</f>
        <v>0</v>
      </c>
      <c r="M38" s="31"/>
      <c r="N38" s="31">
        <f>SUM(N6:N36)+N37</f>
        <v>-6972</v>
      </c>
      <c r="O38" s="31"/>
      <c r="P38" s="31">
        <f>SUM(P6:P36)+P37</f>
        <v>-55</v>
      </c>
      <c r="Q38" s="31"/>
      <c r="R38" s="31">
        <f>SUM(R6:R36)+R37</f>
        <v>-501</v>
      </c>
      <c r="S38" s="31"/>
      <c r="T38" s="31">
        <f>SUM(T6:T36)+T37</f>
        <v>16580</v>
      </c>
      <c r="U38" s="31">
        <f>SUM(U6:U36)+U37</f>
        <v>-4727</v>
      </c>
      <c r="V38" s="31"/>
      <c r="W38" s="31"/>
      <c r="X38" s="31"/>
      <c r="Y38" s="32">
        <f t="shared" si="10"/>
        <v>12239</v>
      </c>
    </row>
    <row r="39" spans="1:38" s="120" customFormat="1" ht="16.5" thickBot="1" x14ac:dyDescent="0.3">
      <c r="A39" s="122" t="s">
        <v>75</v>
      </c>
      <c r="B39" s="123">
        <f>B5+B38</f>
        <v>175226</v>
      </c>
      <c r="C39" s="123">
        <f>C5+C38</f>
        <v>-384255</v>
      </c>
      <c r="D39" s="123">
        <f>D5+D38</f>
        <v>-209029</v>
      </c>
      <c r="E39" s="121"/>
      <c r="F39" s="123">
        <f>F5+F38</f>
        <v>80548</v>
      </c>
      <c r="G39" s="121"/>
      <c r="H39" s="123">
        <f>H5+H38</f>
        <v>8641</v>
      </c>
      <c r="I39" s="121"/>
      <c r="J39" s="123">
        <f>J5+J38</f>
        <v>-13274</v>
      </c>
      <c r="K39" s="121"/>
      <c r="L39" s="123">
        <f>L5+L38</f>
        <v>7422</v>
      </c>
      <c r="M39" s="121"/>
      <c r="N39" s="123">
        <f>N5+N38</f>
        <v>30381</v>
      </c>
      <c r="O39" s="121"/>
      <c r="P39" s="123">
        <f>P5+P38</f>
        <v>-9577</v>
      </c>
      <c r="Q39" s="121"/>
      <c r="R39" s="123">
        <f>R5+R38</f>
        <v>5542</v>
      </c>
      <c r="S39" s="121"/>
      <c r="T39" s="123">
        <f>T5+T38</f>
        <v>-5004</v>
      </c>
      <c r="U39" s="133">
        <f>U5+U38</f>
        <v>22674</v>
      </c>
      <c r="V39" s="133"/>
      <c r="W39" s="133">
        <v>0</v>
      </c>
      <c r="X39" s="121"/>
      <c r="Y39" s="123">
        <f>SUM(D39:X39)</f>
        <v>-81676</v>
      </c>
      <c r="AA39" s="120" t="s">
        <v>4</v>
      </c>
    </row>
    <row r="40" spans="1:38" ht="16.5" thickBot="1" x14ac:dyDescent="0.3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">
      <c r="R56" t="s">
        <v>4</v>
      </c>
    </row>
    <row r="57" spans="1:25" x14ac:dyDescent="0.2">
      <c r="C57" s="54" t="s">
        <v>4</v>
      </c>
    </row>
    <row r="78" spans="4:4" x14ac:dyDescent="0.2">
      <c r="D78">
        <v>3161324</v>
      </c>
    </row>
    <row r="79" spans="4:4" x14ac:dyDescent="0.2">
      <c r="D79">
        <v>3162595</v>
      </c>
    </row>
    <row r="81" spans="4:4" x14ac:dyDescent="0.2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2.75" x14ac:dyDescent="0.2"/>
  <cols>
    <col min="1" max="1" width="1.28515625" customWidth="1"/>
    <col min="2" max="2" width="2.28515625" style="35" customWidth="1"/>
    <col min="3" max="3" width="16.28515625" style="35" customWidth="1"/>
    <col min="4" max="4" width="9.5703125" style="60" customWidth="1"/>
    <col min="5" max="5" width="8.7109375" bestFit="1" customWidth="1"/>
    <col min="6" max="6" width="1.28515625" customWidth="1"/>
    <col min="7" max="7" width="2.28515625" customWidth="1"/>
    <col min="8" max="8" width="16.7109375" customWidth="1"/>
    <col min="9" max="9" width="7" bestFit="1" customWidth="1"/>
    <col min="11" max="11" width="0.85546875" customWidth="1"/>
    <col min="12" max="12" width="3.5703125" customWidth="1"/>
    <col min="13" max="13" width="14.140625" customWidth="1"/>
    <col min="14" max="14" width="7" bestFit="1" customWidth="1"/>
    <col min="15" max="15" width="8.7109375" bestFit="1" customWidth="1"/>
    <col min="16" max="16" width="1.28515625" customWidth="1"/>
    <col min="17" max="17" width="2.140625" customWidth="1"/>
    <col min="18" max="18" width="13.140625" style="35" bestFit="1" customWidth="1"/>
    <col min="19" max="19" width="7" style="35" bestFit="1" customWidth="1"/>
    <col min="20" max="20" width="7" bestFit="1" customWidth="1"/>
    <col min="21" max="21" width="1.28515625" customWidth="1"/>
    <col min="22" max="22" width="2.42578125" customWidth="1"/>
    <col min="23" max="23" width="16.28515625" bestFit="1" customWidth="1"/>
    <col min="24" max="24" width="7" bestFit="1" customWidth="1"/>
    <col min="25" max="25" width="8.7109375" bestFit="1" customWidth="1"/>
    <col min="26" max="26" width="1.28515625" customWidth="1"/>
    <col min="27" max="27" width="3.7109375" bestFit="1" customWidth="1"/>
    <col min="28" max="28" width="13.5703125" bestFit="1" customWidth="1"/>
    <col min="29" max="29" width="14.28515625" customWidth="1"/>
    <col min="30" max="30" width="8.5703125" customWidth="1"/>
    <col min="31" max="31" width="16.28515625" customWidth="1"/>
    <col min="32" max="33" width="2.42578125" customWidth="1"/>
    <col min="34" max="34" width="18.140625" bestFit="1" customWidth="1"/>
    <col min="35" max="35" width="17.140625" bestFit="1" customWidth="1"/>
  </cols>
  <sheetData>
    <row r="1" spans="1:57" x14ac:dyDescent="0.2">
      <c r="A1" s="87"/>
      <c r="B1" s="2"/>
      <c r="C1" s="14" t="s">
        <v>8</v>
      </c>
      <c r="D1" s="2"/>
      <c r="F1" s="106"/>
      <c r="H1" s="47" t="s">
        <v>24</v>
      </c>
      <c r="I1" s="2"/>
      <c r="K1" s="106"/>
      <c r="L1" s="2"/>
      <c r="M1" s="14" t="s">
        <v>6</v>
      </c>
      <c r="N1" s="2"/>
      <c r="P1" s="106"/>
      <c r="Q1" s="2"/>
      <c r="R1" s="14" t="s">
        <v>11</v>
      </c>
      <c r="S1" s="2"/>
      <c r="U1" s="106"/>
      <c r="W1" s="14" t="s">
        <v>32</v>
      </c>
      <c r="X1" s="2"/>
      <c r="Z1" s="104"/>
      <c r="AF1" s="2"/>
      <c r="AG1" s="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57" x14ac:dyDescent="0.2">
      <c r="A2" s="87"/>
      <c r="B2" s="2"/>
      <c r="C2" s="13">
        <v>103138</v>
      </c>
      <c r="D2" s="2"/>
      <c r="F2" s="106"/>
      <c r="H2" s="13">
        <v>104307</v>
      </c>
      <c r="I2" s="2"/>
      <c r="K2" s="106"/>
      <c r="L2" s="2"/>
      <c r="M2" s="13">
        <v>103135</v>
      </c>
      <c r="N2" s="2"/>
      <c r="P2" s="106"/>
      <c r="Q2" s="2"/>
      <c r="R2" s="13">
        <v>103133</v>
      </c>
      <c r="S2" s="2"/>
      <c r="U2" s="106"/>
      <c r="W2" s="13">
        <v>107444</v>
      </c>
      <c r="X2" s="2"/>
      <c r="Z2" s="104"/>
      <c r="AF2" s="2"/>
      <c r="AG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0"/>
      <c r="AU2" s="2"/>
      <c r="AV2" s="20"/>
      <c r="AW2" s="2"/>
      <c r="AY2" s="2"/>
      <c r="BA2" s="2"/>
      <c r="BC2" s="3"/>
      <c r="BD2" s="2"/>
      <c r="BE2" s="20"/>
    </row>
    <row r="3" spans="1:57" x14ac:dyDescent="0.2">
      <c r="A3" s="87"/>
      <c r="B3" s="67"/>
      <c r="C3" s="69"/>
      <c r="D3" s="69"/>
      <c r="E3" s="68"/>
      <c r="F3" s="107"/>
      <c r="G3" s="67"/>
      <c r="H3" s="69"/>
      <c r="I3" s="69"/>
      <c r="J3" s="68"/>
      <c r="K3" s="107"/>
      <c r="L3" s="67"/>
      <c r="M3" s="67"/>
      <c r="N3" s="67"/>
      <c r="P3" s="107"/>
      <c r="Q3" s="67"/>
      <c r="R3" s="69"/>
      <c r="S3" s="69"/>
      <c r="T3" s="68"/>
      <c r="U3" s="107"/>
      <c r="V3" s="67"/>
      <c r="W3" s="69"/>
      <c r="X3" s="69"/>
      <c r="Y3" s="68"/>
      <c r="Z3" s="104"/>
      <c r="AF3" s="15"/>
      <c r="AG3" s="15"/>
      <c r="AH3" s="20"/>
      <c r="AI3" s="7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0"/>
      <c r="AW3" s="2"/>
      <c r="AY3" s="2"/>
      <c r="BA3" s="2"/>
      <c r="BC3" s="3"/>
      <c r="BD3" s="2"/>
      <c r="BE3" s="20"/>
    </row>
    <row r="4" spans="1:57" s="45" customFormat="1" ht="13.5" thickBot="1" x14ac:dyDescent="0.25">
      <c r="A4" s="91"/>
      <c r="B4" s="77"/>
      <c r="C4" s="78" t="s">
        <v>34</v>
      </c>
      <c r="D4" s="79" t="s">
        <v>35</v>
      </c>
      <c r="E4" s="77"/>
      <c r="F4" s="108"/>
      <c r="G4" s="77"/>
      <c r="H4" s="78" t="s">
        <v>34</v>
      </c>
      <c r="I4" s="79" t="s">
        <v>35</v>
      </c>
      <c r="J4" s="77"/>
      <c r="K4" s="108"/>
      <c r="L4" s="77"/>
      <c r="M4" s="78" t="s">
        <v>34</v>
      </c>
      <c r="N4" s="79" t="s">
        <v>35</v>
      </c>
      <c r="O4" s="77"/>
      <c r="P4" s="108"/>
      <c r="Q4" s="77"/>
      <c r="R4" s="78" t="s">
        <v>34</v>
      </c>
      <c r="S4" s="79" t="s">
        <v>35</v>
      </c>
      <c r="T4" s="77"/>
      <c r="U4" s="108"/>
      <c r="V4" s="77"/>
      <c r="W4" s="78" t="s">
        <v>34</v>
      </c>
      <c r="X4" s="79" t="s">
        <v>35</v>
      </c>
      <c r="Y4" s="77"/>
      <c r="Z4" s="105"/>
      <c r="AF4" s="59"/>
      <c r="AG4" s="59"/>
      <c r="AH4" s="74"/>
      <c r="AI4" s="59"/>
      <c r="AJ4" s="19"/>
      <c r="AK4" s="19"/>
      <c r="AL4" s="19"/>
      <c r="AM4" s="19"/>
      <c r="AN4" s="19"/>
      <c r="AO4" s="19"/>
      <c r="AP4" s="19"/>
      <c r="AQ4" s="55"/>
      <c r="AR4" s="55"/>
      <c r="AS4" s="55"/>
      <c r="AT4" s="55"/>
      <c r="AU4" s="74"/>
      <c r="AV4" s="74"/>
      <c r="BC4" s="74"/>
      <c r="BD4" s="74"/>
      <c r="BE4" s="74"/>
    </row>
    <row r="5" spans="1:57" x14ac:dyDescent="0.2">
      <c r="A5" s="87"/>
      <c r="B5" s="92">
        <v>1</v>
      </c>
      <c r="C5" s="93" t="s">
        <v>62</v>
      </c>
      <c r="D5" s="94">
        <v>3451</v>
      </c>
      <c r="E5" s="95"/>
      <c r="F5" s="109"/>
      <c r="G5" s="92">
        <v>6</v>
      </c>
      <c r="H5" s="93" t="s">
        <v>14</v>
      </c>
      <c r="I5" s="94">
        <v>65</v>
      </c>
      <c r="J5" s="95"/>
      <c r="K5" s="109"/>
      <c r="L5" s="92">
        <v>9</v>
      </c>
      <c r="M5" s="93" t="s">
        <v>12</v>
      </c>
      <c r="N5" s="94">
        <v>63024</v>
      </c>
      <c r="O5" s="95"/>
      <c r="P5" s="109"/>
      <c r="Q5" s="92">
        <v>10</v>
      </c>
      <c r="R5" s="93" t="s">
        <v>57</v>
      </c>
      <c r="S5" s="94">
        <v>39</v>
      </c>
      <c r="T5" s="95"/>
      <c r="U5" s="109"/>
      <c r="V5" s="92">
        <v>37</v>
      </c>
      <c r="W5" s="93" t="s">
        <v>69</v>
      </c>
      <c r="X5" s="94">
        <v>78109</v>
      </c>
      <c r="Y5" s="95"/>
      <c r="Z5" s="104"/>
      <c r="AF5" s="52"/>
      <c r="AG5" s="52"/>
      <c r="AH5" s="20"/>
      <c r="AI5" s="52"/>
      <c r="AJ5" s="15"/>
      <c r="AK5" s="15"/>
      <c r="AL5" s="15"/>
      <c r="AM5" s="19"/>
      <c r="AN5" s="19"/>
      <c r="AO5" s="19"/>
      <c r="AP5" s="19"/>
      <c r="AQ5" s="55"/>
      <c r="AR5" s="55"/>
      <c r="AS5" s="55"/>
      <c r="AT5" s="55"/>
      <c r="AU5" s="20"/>
      <c r="AV5" s="20"/>
    </row>
    <row r="6" spans="1:57" ht="13.5" thickBot="1" x14ac:dyDescent="0.25">
      <c r="A6" s="87"/>
      <c r="B6" s="96">
        <f>+B5+1</f>
        <v>2</v>
      </c>
      <c r="C6" s="73" t="s">
        <v>63</v>
      </c>
      <c r="D6" s="62">
        <v>8081</v>
      </c>
      <c r="E6" s="97"/>
      <c r="F6" s="109"/>
      <c r="G6" s="96">
        <f>+G5+1</f>
        <v>7</v>
      </c>
      <c r="H6" s="73" t="s">
        <v>67</v>
      </c>
      <c r="I6" s="62">
        <v>62867</v>
      </c>
      <c r="J6" s="97"/>
      <c r="K6" s="109"/>
      <c r="L6" s="96"/>
      <c r="M6" s="52"/>
      <c r="N6" s="52"/>
      <c r="O6" s="97"/>
      <c r="P6" s="109"/>
      <c r="Q6" s="96">
        <f>+Q5+1</f>
        <v>11</v>
      </c>
      <c r="R6" s="73" t="s">
        <v>58</v>
      </c>
      <c r="S6" s="62">
        <v>40</v>
      </c>
      <c r="T6" s="97"/>
      <c r="U6" s="109"/>
      <c r="V6" s="96">
        <f>+V5+1</f>
        <v>38</v>
      </c>
      <c r="W6" s="73" t="s">
        <v>74</v>
      </c>
      <c r="X6" s="62">
        <v>71410</v>
      </c>
      <c r="Y6" s="97"/>
      <c r="Z6" s="104"/>
      <c r="AF6" s="52"/>
      <c r="AG6" s="52"/>
      <c r="AH6" s="20"/>
      <c r="AI6" s="52"/>
      <c r="AJ6" s="15"/>
      <c r="AK6" s="15"/>
      <c r="AL6" s="15"/>
      <c r="AM6" s="19"/>
      <c r="AN6" s="19"/>
      <c r="AO6" s="19"/>
      <c r="AP6" s="19"/>
      <c r="AQ6" s="55"/>
      <c r="AR6" s="55"/>
      <c r="AS6" s="55"/>
      <c r="AT6" s="55"/>
      <c r="AU6" s="20"/>
      <c r="AV6" s="20"/>
    </row>
    <row r="7" spans="1:57" ht="13.5" thickBot="1" x14ac:dyDescent="0.25">
      <c r="A7" s="87"/>
      <c r="B7" s="96">
        <f>+B6+1</f>
        <v>3</v>
      </c>
      <c r="C7" s="73" t="s">
        <v>64</v>
      </c>
      <c r="D7" s="62">
        <v>25781</v>
      </c>
      <c r="E7" s="97"/>
      <c r="F7" s="109"/>
      <c r="G7" s="96">
        <f>+G6+1</f>
        <v>8</v>
      </c>
      <c r="H7" s="73" t="s">
        <v>68</v>
      </c>
      <c r="I7" s="62">
        <v>61491</v>
      </c>
      <c r="J7" s="97"/>
      <c r="K7" s="109"/>
      <c r="L7" s="96"/>
      <c r="M7" s="4"/>
      <c r="N7" s="4"/>
      <c r="O7" s="97"/>
      <c r="P7" s="109"/>
      <c r="Q7" s="96">
        <f>+Q6+1</f>
        <v>12</v>
      </c>
      <c r="R7" s="73" t="s">
        <v>59</v>
      </c>
      <c r="S7" s="62">
        <v>41</v>
      </c>
      <c r="T7" s="97"/>
      <c r="U7" s="109"/>
      <c r="V7" s="98"/>
      <c r="W7" s="83"/>
      <c r="X7" s="83"/>
      <c r="Y7" s="34">
        <f>SUM(Y5:Y6)</f>
        <v>0</v>
      </c>
      <c r="Z7" s="104"/>
      <c r="AF7" s="52"/>
      <c r="AG7" s="52"/>
      <c r="AH7" s="20"/>
      <c r="AI7" s="52"/>
      <c r="AJ7" s="15"/>
      <c r="AK7" s="15"/>
      <c r="AL7" s="15"/>
      <c r="AM7" s="19"/>
      <c r="AN7" s="19"/>
      <c r="AO7" s="19"/>
      <c r="AP7" s="19"/>
      <c r="AQ7" s="55"/>
      <c r="AR7" s="55"/>
      <c r="AS7" s="55"/>
      <c r="AT7" s="55"/>
      <c r="AU7" s="20"/>
      <c r="AV7" s="20"/>
    </row>
    <row r="8" spans="1:57" x14ac:dyDescent="0.2">
      <c r="A8" s="87"/>
      <c r="B8" s="96">
        <f>+B7+1</f>
        <v>4</v>
      </c>
      <c r="C8" s="38" t="s">
        <v>65</v>
      </c>
      <c r="D8" s="62">
        <v>59932</v>
      </c>
      <c r="E8" s="97"/>
      <c r="F8" s="109"/>
      <c r="G8" s="96"/>
      <c r="H8" s="38"/>
      <c r="I8" s="62"/>
      <c r="J8" s="97"/>
      <c r="K8" s="109"/>
      <c r="L8" s="96"/>
      <c r="M8" s="38"/>
      <c r="N8" s="62"/>
      <c r="O8" s="97"/>
      <c r="P8" s="109"/>
      <c r="Q8" s="96">
        <f>+Q7+1</f>
        <v>13</v>
      </c>
      <c r="R8" s="38" t="s">
        <v>56</v>
      </c>
      <c r="S8" s="62">
        <v>103</v>
      </c>
      <c r="T8" s="97"/>
      <c r="U8" s="109"/>
      <c r="Z8" s="104"/>
      <c r="AF8" s="52"/>
      <c r="AG8" s="52"/>
      <c r="AH8" s="20"/>
      <c r="AI8" s="52"/>
      <c r="AJ8" s="15"/>
      <c r="AK8" s="15"/>
      <c r="AL8" s="15"/>
      <c r="AM8" s="19"/>
      <c r="AN8" s="19"/>
      <c r="AO8" s="19"/>
      <c r="AP8" s="19"/>
      <c r="AQ8" s="55"/>
      <c r="AR8" s="55"/>
      <c r="AS8" s="55"/>
      <c r="AT8" s="55"/>
      <c r="AU8" s="20"/>
      <c r="AV8" s="20"/>
    </row>
    <row r="9" spans="1:57" x14ac:dyDescent="0.2">
      <c r="A9" s="87"/>
      <c r="B9" s="96">
        <f>+B8+1</f>
        <v>5</v>
      </c>
      <c r="C9" s="38" t="s">
        <v>66</v>
      </c>
      <c r="D9" s="62">
        <v>61998</v>
      </c>
      <c r="E9" s="97"/>
      <c r="F9" s="109"/>
      <c r="G9" s="96"/>
      <c r="H9" s="38"/>
      <c r="I9" s="62"/>
      <c r="J9" s="97"/>
      <c r="K9" s="109"/>
      <c r="L9" s="96"/>
      <c r="M9" s="38"/>
      <c r="N9" s="62"/>
      <c r="O9" s="97"/>
      <c r="P9" s="109"/>
      <c r="Q9" s="96">
        <f>+Q8+1</f>
        <v>14</v>
      </c>
      <c r="R9" s="38" t="s">
        <v>60</v>
      </c>
      <c r="S9" s="62">
        <v>104</v>
      </c>
      <c r="T9" s="97"/>
      <c r="U9" s="109"/>
      <c r="V9" s="2"/>
      <c r="W9" s="14" t="s">
        <v>18</v>
      </c>
      <c r="X9" s="2"/>
      <c r="Z9" s="104"/>
      <c r="AF9" s="52"/>
      <c r="AG9" s="52"/>
      <c r="AH9" s="20"/>
      <c r="AI9" s="52"/>
      <c r="AJ9" s="15"/>
      <c r="AK9" s="15"/>
      <c r="AL9" s="15"/>
      <c r="AM9" s="19"/>
      <c r="AN9" s="19"/>
      <c r="AO9" s="19"/>
      <c r="AP9" s="19"/>
      <c r="AQ9" s="55"/>
      <c r="AR9" s="55"/>
      <c r="AS9" s="55"/>
      <c r="AT9" s="55"/>
      <c r="AU9" s="20"/>
      <c r="AV9" s="20"/>
    </row>
    <row r="10" spans="1:57" x14ac:dyDescent="0.2">
      <c r="A10" s="87"/>
      <c r="B10" s="102"/>
      <c r="C10" s="38"/>
      <c r="D10" s="62"/>
      <c r="E10" s="97"/>
      <c r="F10" s="109"/>
      <c r="G10" s="96"/>
      <c r="H10" s="38"/>
      <c r="I10" s="62"/>
      <c r="J10" s="97"/>
      <c r="K10" s="109"/>
      <c r="L10" s="99"/>
      <c r="M10" s="38"/>
      <c r="N10" s="62"/>
      <c r="O10" s="97"/>
      <c r="P10" s="109"/>
      <c r="Q10" s="96">
        <f>+Q9+1</f>
        <v>15</v>
      </c>
      <c r="R10" s="38" t="s">
        <v>61</v>
      </c>
      <c r="S10" s="62">
        <v>17378</v>
      </c>
      <c r="T10" s="97"/>
      <c r="U10" s="109"/>
      <c r="V10" s="2"/>
      <c r="W10" s="13">
        <v>107445</v>
      </c>
      <c r="X10" s="2"/>
      <c r="Z10" s="104"/>
      <c r="AF10" s="52"/>
      <c r="AG10" s="52"/>
      <c r="AH10" s="20"/>
      <c r="AI10" s="52"/>
      <c r="AJ10" s="15"/>
      <c r="AK10" s="15"/>
      <c r="AL10" s="15"/>
      <c r="AM10" s="19"/>
      <c r="AN10" s="19"/>
      <c r="AO10" s="19"/>
      <c r="AP10" s="19"/>
      <c r="AQ10" s="55"/>
      <c r="AR10" s="55"/>
      <c r="AS10" s="55"/>
      <c r="AT10" s="55"/>
      <c r="AU10" s="20"/>
      <c r="AV10" s="20"/>
    </row>
    <row r="11" spans="1:57" ht="13.5" thickBot="1" x14ac:dyDescent="0.25">
      <c r="A11" s="87"/>
      <c r="B11" s="99"/>
      <c r="C11" s="38"/>
      <c r="D11" s="62"/>
      <c r="E11" s="97"/>
      <c r="F11" s="109"/>
      <c r="G11" s="99"/>
      <c r="H11" s="38" t="s">
        <v>4</v>
      </c>
      <c r="I11" s="62"/>
      <c r="J11" s="97"/>
      <c r="K11" s="109"/>
      <c r="L11" s="99"/>
      <c r="M11" s="38"/>
      <c r="N11" s="62"/>
      <c r="O11" s="97"/>
      <c r="P11" s="109"/>
      <c r="Q11" s="99"/>
      <c r="R11" s="38"/>
      <c r="S11" s="62"/>
      <c r="T11" s="97"/>
      <c r="U11" s="109"/>
      <c r="V11" s="77"/>
      <c r="W11" s="78" t="s">
        <v>34</v>
      </c>
      <c r="X11" s="79" t="s">
        <v>35</v>
      </c>
      <c r="Y11" s="77"/>
      <c r="Z11" s="104"/>
      <c r="AF11" s="52"/>
      <c r="AG11" s="52"/>
      <c r="AH11" s="20"/>
      <c r="AI11" s="52"/>
      <c r="AJ11" s="15"/>
      <c r="AK11" s="15"/>
      <c r="AL11" s="15"/>
      <c r="AM11" s="19"/>
      <c r="AN11" s="19"/>
      <c r="AO11" s="19"/>
      <c r="AP11" s="19"/>
      <c r="AQ11" s="55"/>
      <c r="AR11" s="55"/>
      <c r="AS11" s="55"/>
      <c r="AT11" s="55"/>
      <c r="AU11" s="20"/>
      <c r="AV11" s="20"/>
    </row>
    <row r="12" spans="1:57" ht="13.5" thickBot="1" x14ac:dyDescent="0.25">
      <c r="A12" s="87"/>
      <c r="B12" s="99"/>
      <c r="C12" s="38"/>
      <c r="D12" s="62"/>
      <c r="E12" s="97"/>
      <c r="F12" s="109"/>
      <c r="G12" s="99"/>
      <c r="H12" s="38"/>
      <c r="I12" s="62"/>
      <c r="J12" s="97"/>
      <c r="K12" s="109"/>
      <c r="L12" s="99"/>
      <c r="M12" s="38"/>
      <c r="N12" s="62"/>
      <c r="O12" s="97"/>
      <c r="P12" s="109"/>
      <c r="Q12" s="99"/>
      <c r="R12" s="38"/>
      <c r="S12" s="62"/>
      <c r="T12" s="97"/>
      <c r="U12" s="109"/>
      <c r="V12" s="92">
        <v>40</v>
      </c>
      <c r="W12" s="93" t="s">
        <v>70</v>
      </c>
      <c r="X12" s="94">
        <v>78108</v>
      </c>
      <c r="Y12" s="95"/>
      <c r="Z12" s="104"/>
      <c r="AF12" s="52"/>
      <c r="AG12" s="52"/>
      <c r="AH12" s="20"/>
      <c r="AI12" s="52"/>
      <c r="AJ12" s="15"/>
      <c r="AK12" s="15"/>
      <c r="AL12" s="15"/>
      <c r="AM12" s="19"/>
      <c r="AN12" s="19"/>
      <c r="AO12" s="19"/>
      <c r="AP12" s="19"/>
      <c r="AQ12" s="55"/>
      <c r="AR12" s="55"/>
      <c r="AS12" s="55"/>
      <c r="AT12" s="55"/>
      <c r="AU12" s="20"/>
      <c r="AV12" s="20"/>
    </row>
    <row r="13" spans="1:57" ht="13.5" thickBot="1" x14ac:dyDescent="0.25">
      <c r="A13" s="87"/>
      <c r="B13" s="99"/>
      <c r="C13" s="38"/>
      <c r="D13" s="62"/>
      <c r="E13" s="97"/>
      <c r="F13" s="109"/>
      <c r="G13" s="99"/>
      <c r="H13" s="38"/>
      <c r="I13" s="62"/>
      <c r="J13" s="97"/>
      <c r="K13" s="109"/>
      <c r="L13" s="99"/>
      <c r="M13" s="38"/>
      <c r="N13" s="62"/>
      <c r="O13" s="97"/>
      <c r="P13" s="109"/>
      <c r="Q13" s="99"/>
      <c r="R13" s="38"/>
      <c r="S13" s="62"/>
      <c r="T13" s="97"/>
      <c r="U13" s="109"/>
      <c r="V13" s="98"/>
      <c r="W13" s="83"/>
      <c r="X13" s="83"/>
      <c r="Y13" s="34">
        <f>SUM(Y12)</f>
        <v>0</v>
      </c>
      <c r="Z13" s="104"/>
      <c r="AF13" s="52"/>
      <c r="AG13" s="52"/>
      <c r="AH13" s="20"/>
      <c r="AI13" s="52"/>
      <c r="AJ13" s="15"/>
      <c r="AK13" s="15"/>
      <c r="AL13" s="15"/>
      <c r="AM13" s="19"/>
      <c r="AN13" s="19"/>
      <c r="AO13" s="19"/>
      <c r="AP13" s="19"/>
      <c r="AQ13" s="55"/>
      <c r="AR13" s="55"/>
      <c r="AS13" s="55"/>
      <c r="AT13" s="55"/>
      <c r="AU13" s="20"/>
      <c r="AV13" s="20"/>
    </row>
    <row r="14" spans="1:57" x14ac:dyDescent="0.2">
      <c r="A14" s="87"/>
      <c r="B14" s="99"/>
      <c r="C14" s="38"/>
      <c r="D14" s="62"/>
      <c r="E14" s="97"/>
      <c r="F14" s="109"/>
      <c r="G14" s="99"/>
      <c r="H14" s="38"/>
      <c r="I14" s="62"/>
      <c r="J14" s="97"/>
      <c r="K14" s="109"/>
      <c r="L14" s="99"/>
      <c r="M14" s="38"/>
      <c r="N14" s="62"/>
      <c r="O14" s="97"/>
      <c r="P14" s="109"/>
      <c r="Q14" s="99"/>
      <c r="R14" s="38"/>
      <c r="S14" s="62"/>
      <c r="T14" s="97"/>
      <c r="U14" s="109"/>
      <c r="Z14" s="104"/>
      <c r="AF14" s="52"/>
      <c r="AG14" s="52"/>
      <c r="AH14" s="20"/>
      <c r="AI14" s="52"/>
      <c r="AJ14" s="15"/>
      <c r="AK14" s="15"/>
      <c r="AL14" s="15"/>
      <c r="AM14" s="19"/>
      <c r="AN14" s="19"/>
      <c r="AO14" s="19"/>
      <c r="AP14" s="19"/>
      <c r="AQ14" s="55"/>
      <c r="AR14" s="55"/>
      <c r="AS14" s="55"/>
      <c r="AT14" s="55"/>
      <c r="AU14" s="20"/>
      <c r="AV14" s="20"/>
    </row>
    <row r="15" spans="1:57" x14ac:dyDescent="0.2">
      <c r="A15" s="87"/>
      <c r="B15" s="99"/>
      <c r="C15" s="38"/>
      <c r="D15" s="62"/>
      <c r="E15" s="97"/>
      <c r="F15" s="109"/>
      <c r="G15" s="99"/>
      <c r="H15" s="38"/>
      <c r="I15" s="62"/>
      <c r="J15" s="97"/>
      <c r="K15" s="109"/>
      <c r="L15" s="99"/>
      <c r="M15" s="38"/>
      <c r="N15" s="62"/>
      <c r="O15" s="97"/>
      <c r="P15" s="109"/>
      <c r="Q15" s="99"/>
      <c r="R15" s="38"/>
      <c r="S15" s="62"/>
      <c r="T15" s="97"/>
      <c r="U15" s="109"/>
      <c r="V15" s="2"/>
      <c r="W15" s="14" t="s">
        <v>19</v>
      </c>
      <c r="X15" s="2"/>
      <c r="Y15" s="5"/>
      <c r="Z15" s="104"/>
      <c r="AF15" s="52"/>
      <c r="AG15" s="52"/>
      <c r="AH15" s="20"/>
      <c r="AI15" s="52"/>
      <c r="AJ15" s="15"/>
      <c r="AK15" s="15"/>
      <c r="AL15" s="15"/>
      <c r="AM15" s="19"/>
      <c r="AN15" s="19"/>
      <c r="AO15" s="19"/>
      <c r="AP15" s="19"/>
      <c r="AQ15" s="55"/>
      <c r="AR15" s="55"/>
      <c r="AS15" s="55"/>
      <c r="AT15" s="55"/>
      <c r="AU15" s="20"/>
      <c r="AV15" s="20"/>
    </row>
    <row r="16" spans="1:57" x14ac:dyDescent="0.2">
      <c r="A16" s="87"/>
      <c r="B16" s="99"/>
      <c r="C16" s="38"/>
      <c r="D16" s="62"/>
      <c r="E16" s="97"/>
      <c r="F16" s="109"/>
      <c r="G16" s="99"/>
      <c r="H16" s="38"/>
      <c r="I16" s="62"/>
      <c r="J16" s="97"/>
      <c r="K16" s="109"/>
      <c r="L16" s="99"/>
      <c r="M16" s="38"/>
      <c r="N16" s="62"/>
      <c r="O16" s="97"/>
      <c r="P16" s="109"/>
      <c r="Q16" s="99"/>
      <c r="R16" s="38"/>
      <c r="S16" s="62"/>
      <c r="T16" s="97"/>
      <c r="U16" s="109"/>
      <c r="V16" s="2"/>
      <c r="W16" s="13">
        <v>107446</v>
      </c>
      <c r="X16" s="2"/>
      <c r="Z16" s="104"/>
      <c r="AF16" s="52"/>
      <c r="AG16" s="52"/>
      <c r="AH16" s="20"/>
      <c r="AI16" s="52"/>
      <c r="AJ16" s="15"/>
      <c r="AK16" s="15"/>
      <c r="AL16" s="15"/>
      <c r="AM16" s="19"/>
      <c r="AN16" s="19"/>
      <c r="AO16" s="19"/>
      <c r="AP16" s="19"/>
      <c r="AQ16" s="55"/>
      <c r="AR16" s="55"/>
      <c r="AS16" s="55"/>
      <c r="AT16" s="55"/>
      <c r="AU16" s="20"/>
      <c r="AV16" s="20"/>
    </row>
    <row r="17" spans="1:48" ht="13.5" thickBot="1" x14ac:dyDescent="0.25">
      <c r="A17" s="87"/>
      <c r="B17" s="99"/>
      <c r="C17" s="38"/>
      <c r="D17" s="62"/>
      <c r="E17" s="97"/>
      <c r="F17" s="109"/>
      <c r="G17" s="99"/>
      <c r="H17" s="38"/>
      <c r="I17" s="62"/>
      <c r="J17" s="97"/>
      <c r="K17" s="109"/>
      <c r="L17" s="99"/>
      <c r="M17" s="38"/>
      <c r="N17" s="62"/>
      <c r="O17" s="97"/>
      <c r="P17" s="109"/>
      <c r="Q17" s="99"/>
      <c r="R17" s="38"/>
      <c r="S17" s="62"/>
      <c r="T17" s="97"/>
      <c r="U17" s="109"/>
      <c r="V17" s="77"/>
      <c r="W17" s="78" t="s">
        <v>34</v>
      </c>
      <c r="X17" s="79" t="s">
        <v>35</v>
      </c>
      <c r="Y17" s="81"/>
      <c r="Z17" s="104"/>
      <c r="AF17" s="52"/>
      <c r="AG17" s="52"/>
      <c r="AH17" s="20"/>
      <c r="AI17" s="52"/>
      <c r="AJ17" s="15"/>
      <c r="AK17" s="15"/>
      <c r="AL17" s="15"/>
      <c r="AM17" s="19"/>
      <c r="AN17" s="19"/>
      <c r="AO17" s="19"/>
      <c r="AP17" s="19"/>
      <c r="AQ17" s="55"/>
      <c r="AR17" s="55"/>
      <c r="AS17" s="55"/>
      <c r="AT17" s="55"/>
      <c r="AU17" s="20"/>
      <c r="AV17" s="20"/>
    </row>
    <row r="18" spans="1:48" x14ac:dyDescent="0.2">
      <c r="A18" s="87"/>
      <c r="B18" s="99"/>
      <c r="C18" s="38"/>
      <c r="D18" s="62"/>
      <c r="E18" s="97"/>
      <c r="F18" s="109"/>
      <c r="G18" s="99"/>
      <c r="H18" s="38"/>
      <c r="I18" s="62"/>
      <c r="J18" s="97"/>
      <c r="K18" s="109"/>
      <c r="L18" s="99"/>
      <c r="M18" s="38"/>
      <c r="N18" s="62"/>
      <c r="O18" s="97"/>
      <c r="P18" s="109"/>
      <c r="Q18" s="99"/>
      <c r="R18" s="38"/>
      <c r="S18" s="62"/>
      <c r="T18" s="97"/>
      <c r="U18" s="109"/>
      <c r="V18" s="92">
        <v>41</v>
      </c>
      <c r="W18" s="93" t="s">
        <v>71</v>
      </c>
      <c r="X18" s="94">
        <v>78107</v>
      </c>
      <c r="Y18" s="95"/>
      <c r="Z18" s="104"/>
      <c r="AF18" s="52"/>
      <c r="AG18" s="52"/>
      <c r="AH18" s="20"/>
      <c r="AI18" s="52"/>
      <c r="AJ18" s="15"/>
      <c r="AK18" s="15"/>
      <c r="AL18" s="15"/>
      <c r="AM18" s="19"/>
      <c r="AN18" s="19"/>
      <c r="AO18" s="19"/>
      <c r="AP18" s="19"/>
      <c r="AQ18" s="55"/>
      <c r="AR18" s="55"/>
      <c r="AS18" s="55"/>
      <c r="AT18" s="55"/>
      <c r="AU18" s="20"/>
      <c r="AV18" s="20"/>
    </row>
    <row r="19" spans="1:48" ht="13.5" thickBot="1" x14ac:dyDescent="0.25">
      <c r="A19" s="87"/>
      <c r="B19" s="99"/>
      <c r="C19" s="38"/>
      <c r="D19" s="62"/>
      <c r="E19" s="97"/>
      <c r="F19" s="109"/>
      <c r="G19" s="99"/>
      <c r="H19" s="38"/>
      <c r="I19" s="62"/>
      <c r="J19" s="97"/>
      <c r="K19" s="109"/>
      <c r="L19" s="99"/>
      <c r="M19" s="38"/>
      <c r="N19" s="62"/>
      <c r="O19" s="97"/>
      <c r="P19" s="109"/>
      <c r="Q19" s="99"/>
      <c r="R19" s="38"/>
      <c r="S19" s="62"/>
      <c r="T19" s="97"/>
      <c r="U19" s="109"/>
      <c r="V19" s="96"/>
      <c r="W19" s="73"/>
      <c r="X19" s="62"/>
      <c r="Y19" s="97"/>
      <c r="Z19" s="104"/>
      <c r="AF19" s="52"/>
      <c r="AG19" s="52"/>
      <c r="AH19" s="20"/>
      <c r="AI19" s="52"/>
      <c r="AJ19" s="15"/>
      <c r="AK19" s="15"/>
      <c r="AL19" s="15"/>
      <c r="AM19" s="19"/>
      <c r="AN19" s="19"/>
      <c r="AO19" s="19"/>
      <c r="AP19" s="19"/>
      <c r="AQ19" s="55"/>
      <c r="AR19" s="55"/>
      <c r="AS19" s="55"/>
      <c r="AT19" s="55"/>
      <c r="AU19" s="20"/>
      <c r="AV19" s="20"/>
    </row>
    <row r="20" spans="1:48" ht="13.5" thickBot="1" x14ac:dyDescent="0.25">
      <c r="A20" s="87"/>
      <c r="B20" s="98"/>
      <c r="C20" s="83"/>
      <c r="D20" s="83"/>
      <c r="E20" s="34">
        <f>SUM(E5:E19)</f>
        <v>0</v>
      </c>
      <c r="F20" s="110"/>
      <c r="G20" s="98"/>
      <c r="H20" s="83"/>
      <c r="I20" s="83"/>
      <c r="J20" s="34">
        <f>SUM(J5:J19)</f>
        <v>0</v>
      </c>
      <c r="K20" s="110"/>
      <c r="L20" s="103"/>
      <c r="M20" s="82"/>
      <c r="N20" s="82"/>
      <c r="O20" s="34">
        <f>SUM(O5:O19)</f>
        <v>0</v>
      </c>
      <c r="P20" s="110"/>
      <c r="Q20" s="98"/>
      <c r="R20" s="83"/>
      <c r="S20" s="83"/>
      <c r="T20" s="34">
        <f>SUM(T5:T19)</f>
        <v>0</v>
      </c>
      <c r="U20" s="110"/>
      <c r="V20" s="98"/>
      <c r="W20" s="83"/>
      <c r="X20" s="83"/>
      <c r="Y20" s="34">
        <f>SUM(Y18:Y19)</f>
        <v>0</v>
      </c>
      <c r="Z20" s="104"/>
      <c r="AF20" s="52"/>
      <c r="AG20" s="52"/>
      <c r="AH20" s="20"/>
      <c r="AI20" s="5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">
      <c r="A21" s="87"/>
      <c r="C21" s="64"/>
      <c r="D21" s="63"/>
      <c r="E21" s="55"/>
      <c r="F21" s="111"/>
      <c r="G21" s="55"/>
      <c r="H21" s="55"/>
      <c r="I21" s="55"/>
      <c r="J21" s="55"/>
      <c r="K21" s="111"/>
      <c r="L21" s="55"/>
      <c r="M21" s="55"/>
      <c r="N21" s="55"/>
      <c r="O21" s="55"/>
      <c r="P21" s="111"/>
      <c r="Q21" s="55"/>
      <c r="R21" s="70"/>
      <c r="S21" s="70"/>
      <c r="T21" s="55"/>
      <c r="U21" s="111"/>
      <c r="Z21" s="111"/>
      <c r="AA21" s="55"/>
      <c r="AB21" s="55"/>
      <c r="AC21" s="55"/>
      <c r="AD21" s="55"/>
      <c r="AE21" s="55"/>
      <c r="AF21" s="55"/>
      <c r="AG21" s="55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">
      <c r="A22" s="87"/>
      <c r="C22" s="65"/>
      <c r="D22" s="66"/>
      <c r="E22" s="55"/>
      <c r="F22" s="111"/>
      <c r="G22" s="55"/>
      <c r="H22" s="55"/>
      <c r="I22" s="55"/>
      <c r="J22" s="55"/>
      <c r="K22" s="111"/>
      <c r="L22" s="55"/>
      <c r="M22" s="55"/>
      <c r="N22" s="55"/>
      <c r="O22" s="55"/>
      <c r="P22" s="111"/>
      <c r="Q22" s="55"/>
      <c r="R22" s="70"/>
      <c r="S22" s="70"/>
      <c r="T22" s="55"/>
      <c r="U22" s="111"/>
      <c r="Z22" s="111"/>
      <c r="AA22" s="55"/>
      <c r="AB22" s="55"/>
      <c r="AC22" s="55"/>
      <c r="AD22" s="55"/>
      <c r="AE22" s="55"/>
      <c r="AF22" s="55"/>
      <c r="AG22" s="55"/>
      <c r="AH22" s="4"/>
      <c r="AI22" t="s">
        <v>4</v>
      </c>
    </row>
    <row r="23" spans="1:48" ht="15.75" x14ac:dyDescent="0.25">
      <c r="A23" s="87"/>
      <c r="B23"/>
      <c r="C23" s="14" t="s">
        <v>1</v>
      </c>
      <c r="D23"/>
      <c r="F23" s="112"/>
      <c r="G23" s="35"/>
      <c r="H23" s="14" t="s">
        <v>0</v>
      </c>
      <c r="I23" s="60"/>
      <c r="K23" s="104"/>
      <c r="P23" s="113"/>
      <c r="U23" s="106"/>
      <c r="Z23" s="104"/>
      <c r="AA23" s="5"/>
      <c r="AB23" s="5"/>
      <c r="AC23" s="5"/>
      <c r="AD23" s="5"/>
      <c r="AE23" s="5"/>
      <c r="AF23" s="5"/>
      <c r="AG23" s="5"/>
      <c r="AH23" s="4"/>
    </row>
    <row r="24" spans="1:48" x14ac:dyDescent="0.2">
      <c r="A24" s="87"/>
      <c r="B24"/>
      <c r="C24" s="13">
        <v>103134</v>
      </c>
      <c r="D24"/>
      <c r="F24" s="104"/>
      <c r="G24" s="35"/>
      <c r="H24" s="13">
        <v>103132</v>
      </c>
      <c r="I24" s="60"/>
      <c r="K24" s="104"/>
      <c r="P24" s="113"/>
      <c r="U24" s="106"/>
      <c r="Z24" s="104"/>
      <c r="AE24" s="2"/>
      <c r="AF24" s="5"/>
      <c r="AG24" s="5"/>
      <c r="AH24" s="4"/>
    </row>
    <row r="25" spans="1:48" x14ac:dyDescent="0.2">
      <c r="A25" s="87"/>
      <c r="B25"/>
      <c r="C25"/>
      <c r="D25"/>
      <c r="F25" s="104"/>
      <c r="G25" s="35"/>
      <c r="H25" s="76"/>
      <c r="I25" s="61"/>
      <c r="K25" s="104"/>
      <c r="P25" s="107"/>
      <c r="U25" s="107"/>
      <c r="Z25" s="104"/>
      <c r="AE25" s="2"/>
      <c r="AF25" s="5"/>
      <c r="AG25" s="5"/>
    </row>
    <row r="26" spans="1:48" ht="13.5" thickBot="1" x14ac:dyDescent="0.25">
      <c r="A26" s="87"/>
      <c r="B26" s="86"/>
      <c r="C26" s="78" t="s">
        <v>34</v>
      </c>
      <c r="D26" s="79" t="s">
        <v>35</v>
      </c>
      <c r="E26" s="86"/>
      <c r="F26" s="104"/>
      <c r="G26" s="80"/>
      <c r="H26" s="78" t="s">
        <v>34</v>
      </c>
      <c r="I26" s="79" t="s">
        <v>35</v>
      </c>
      <c r="J26" s="77"/>
      <c r="K26" s="104"/>
      <c r="P26" s="108"/>
      <c r="U26" s="108"/>
      <c r="Z26" s="104"/>
      <c r="AD26" s="20"/>
      <c r="AE26" s="15"/>
      <c r="AF26" s="5"/>
      <c r="AG26" s="5"/>
    </row>
    <row r="27" spans="1:48" x14ac:dyDescent="0.2">
      <c r="A27" s="87"/>
      <c r="B27" s="92">
        <v>31</v>
      </c>
      <c r="C27" s="93" t="s">
        <v>50</v>
      </c>
      <c r="D27" s="94">
        <v>51</v>
      </c>
      <c r="E27" s="95"/>
      <c r="F27" s="104"/>
      <c r="G27" s="92">
        <v>16</v>
      </c>
      <c r="H27" s="93" t="s">
        <v>36</v>
      </c>
      <c r="I27" s="94">
        <v>62</v>
      </c>
      <c r="J27" s="95"/>
      <c r="K27" s="104"/>
      <c r="P27" s="109"/>
      <c r="U27" s="109"/>
      <c r="Z27" s="104"/>
      <c r="AD27" s="59"/>
      <c r="AE27" s="59"/>
      <c r="AF27" s="5"/>
      <c r="AG27" s="5"/>
      <c r="AI27" s="4"/>
    </row>
    <row r="28" spans="1:48" x14ac:dyDescent="0.2">
      <c r="A28" s="87"/>
      <c r="B28" s="96">
        <f>+B27+1</f>
        <v>32</v>
      </c>
      <c r="C28" s="38" t="s">
        <v>51</v>
      </c>
      <c r="D28" s="62">
        <v>52</v>
      </c>
      <c r="E28" s="97"/>
      <c r="F28" s="104"/>
      <c r="G28" s="96">
        <f>+G27+1</f>
        <v>17</v>
      </c>
      <c r="H28" s="38" t="s">
        <v>37</v>
      </c>
      <c r="I28" s="62">
        <v>83</v>
      </c>
      <c r="J28" s="97"/>
      <c r="K28" s="104"/>
      <c r="P28" s="109"/>
      <c r="U28" s="109"/>
      <c r="Z28" s="104"/>
      <c r="AD28" s="20"/>
      <c r="AE28" s="52"/>
      <c r="AF28" s="9"/>
      <c r="AG28" s="9"/>
      <c r="AI28" s="2"/>
    </row>
    <row r="29" spans="1:48" x14ac:dyDescent="0.2">
      <c r="A29" s="87"/>
      <c r="B29" s="96">
        <f>+B28+1</f>
        <v>33</v>
      </c>
      <c r="C29" s="38" t="s">
        <v>52</v>
      </c>
      <c r="D29" s="62">
        <v>53</v>
      </c>
      <c r="E29" s="97"/>
      <c r="F29" s="104"/>
      <c r="G29" s="96">
        <f t="shared" ref="G29:G41" si="0">+G28+1</f>
        <v>18</v>
      </c>
      <c r="H29" s="38" t="s">
        <v>38</v>
      </c>
      <c r="I29" s="62">
        <v>126</v>
      </c>
      <c r="J29" s="97"/>
      <c r="K29" s="104"/>
      <c r="M29" s="14" t="s">
        <v>2</v>
      </c>
      <c r="P29" s="110"/>
      <c r="U29" s="110"/>
      <c r="W29" s="14" t="s">
        <v>3</v>
      </c>
      <c r="Z29" s="104"/>
      <c r="AD29" s="20"/>
      <c r="AE29" s="52"/>
      <c r="AF29" s="9"/>
      <c r="AG29" s="9"/>
      <c r="AI29" s="2"/>
    </row>
    <row r="30" spans="1:48" x14ac:dyDescent="0.2">
      <c r="A30" s="87"/>
      <c r="B30" s="96">
        <f>+B29+1</f>
        <v>34</v>
      </c>
      <c r="C30" s="38" t="s">
        <v>53</v>
      </c>
      <c r="D30" s="62">
        <v>54</v>
      </c>
      <c r="E30" s="97"/>
      <c r="F30" s="104"/>
      <c r="G30" s="96">
        <f t="shared" si="0"/>
        <v>19</v>
      </c>
      <c r="H30" s="38" t="s">
        <v>39</v>
      </c>
      <c r="I30" s="62">
        <v>127</v>
      </c>
      <c r="J30" s="97"/>
      <c r="K30" s="104"/>
      <c r="M30" s="75" t="s">
        <v>72</v>
      </c>
      <c r="P30" s="104"/>
      <c r="U30" s="104"/>
      <c r="W30" s="75" t="s">
        <v>72</v>
      </c>
      <c r="Z30" s="104"/>
      <c r="AD30" s="20"/>
      <c r="AE30" s="52"/>
    </row>
    <row r="31" spans="1:48" x14ac:dyDescent="0.2">
      <c r="A31" s="87"/>
      <c r="B31" s="96">
        <f>+B30+1</f>
        <v>35</v>
      </c>
      <c r="C31" s="38" t="s">
        <v>54</v>
      </c>
      <c r="D31" s="62">
        <v>135</v>
      </c>
      <c r="E31" s="97"/>
      <c r="F31" s="104"/>
      <c r="G31" s="96">
        <f t="shared" si="0"/>
        <v>20</v>
      </c>
      <c r="H31" s="38" t="s">
        <v>40</v>
      </c>
      <c r="I31" s="62">
        <v>128</v>
      </c>
      <c r="J31" s="97"/>
      <c r="K31" s="104"/>
      <c r="M31" s="88" t="s">
        <v>73</v>
      </c>
      <c r="P31" s="104"/>
      <c r="U31" s="104"/>
      <c r="W31" s="88" t="s">
        <v>73</v>
      </c>
      <c r="Z31" s="104"/>
    </row>
    <row r="32" spans="1:48" ht="13.5" thickBot="1" x14ac:dyDescent="0.25">
      <c r="A32" s="87"/>
      <c r="B32" s="96">
        <f>+B31+1</f>
        <v>36</v>
      </c>
      <c r="C32" s="38" t="s">
        <v>55</v>
      </c>
      <c r="D32" s="62">
        <v>1660</v>
      </c>
      <c r="E32" s="97"/>
      <c r="F32" s="104"/>
      <c r="G32" s="96">
        <f t="shared" si="0"/>
        <v>21</v>
      </c>
      <c r="H32" s="38" t="s">
        <v>41</v>
      </c>
      <c r="I32" s="62">
        <v>129</v>
      </c>
      <c r="J32" s="97"/>
      <c r="K32" s="104"/>
      <c r="M32" s="2"/>
      <c r="P32" s="104"/>
      <c r="U32" s="104"/>
      <c r="Z32" s="104"/>
    </row>
    <row r="33" spans="1:26" ht="13.5" thickBot="1" x14ac:dyDescent="0.25">
      <c r="A33" s="87"/>
      <c r="B33" s="99"/>
      <c r="C33" s="4"/>
      <c r="D33" s="4"/>
      <c r="E33" s="97"/>
      <c r="F33" s="104"/>
      <c r="G33" s="96">
        <f t="shared" si="0"/>
        <v>22</v>
      </c>
      <c r="H33" s="38" t="s">
        <v>42</v>
      </c>
      <c r="I33" s="62">
        <v>131</v>
      </c>
      <c r="J33" s="97"/>
      <c r="K33" s="104"/>
      <c r="M33" s="89">
        <f>SUM(E42,J42)</f>
        <v>0</v>
      </c>
      <c r="P33" s="104"/>
      <c r="U33" s="104"/>
      <c r="W33" s="90">
        <f>SUM(E20,J20,O20:P20,T20,Y7,Y13,Y20,E42,J42)</f>
        <v>0</v>
      </c>
      <c r="Z33" s="104"/>
    </row>
    <row r="34" spans="1:26" x14ac:dyDescent="0.2">
      <c r="A34" s="87"/>
      <c r="B34" s="99"/>
      <c r="C34" s="4"/>
      <c r="D34" s="4"/>
      <c r="E34" s="97"/>
      <c r="F34" s="104"/>
      <c r="G34" s="96">
        <f t="shared" si="0"/>
        <v>23</v>
      </c>
      <c r="H34" s="38" t="s">
        <v>43</v>
      </c>
      <c r="I34" s="62">
        <v>137</v>
      </c>
      <c r="J34" s="97"/>
      <c r="K34" s="104"/>
      <c r="N34" s="2"/>
      <c r="P34" s="106"/>
      <c r="Q34" s="2"/>
      <c r="U34" s="104"/>
      <c r="W34" s="35"/>
      <c r="Z34" s="104"/>
    </row>
    <row r="35" spans="1:26" x14ac:dyDescent="0.2">
      <c r="A35" s="87"/>
      <c r="B35" s="99"/>
      <c r="C35" s="38"/>
      <c r="D35" s="62"/>
      <c r="E35" s="97"/>
      <c r="F35" s="104"/>
      <c r="G35" s="96">
        <f t="shared" si="0"/>
        <v>24</v>
      </c>
      <c r="H35" s="38" t="s">
        <v>44</v>
      </c>
      <c r="I35" s="62">
        <v>138</v>
      </c>
      <c r="J35" s="97"/>
      <c r="K35" s="104"/>
      <c r="N35" s="2"/>
      <c r="P35" s="106"/>
      <c r="Q35" s="2"/>
      <c r="U35" s="104"/>
      <c r="W35" s="116"/>
      <c r="Z35" s="104"/>
    </row>
    <row r="36" spans="1:26" x14ac:dyDescent="0.2">
      <c r="A36" s="87"/>
      <c r="B36" s="99"/>
      <c r="C36" s="38"/>
      <c r="D36" s="62"/>
      <c r="E36" s="97"/>
      <c r="F36" s="104"/>
      <c r="G36" s="96">
        <f t="shared" si="0"/>
        <v>25</v>
      </c>
      <c r="H36" s="38" t="s">
        <v>45</v>
      </c>
      <c r="I36" s="62">
        <v>1713</v>
      </c>
      <c r="J36" s="97"/>
      <c r="K36" s="104"/>
      <c r="N36" s="69"/>
      <c r="O36" s="68"/>
      <c r="P36" s="114"/>
      <c r="Q36" s="15"/>
      <c r="U36" s="104"/>
      <c r="Z36" s="104"/>
    </row>
    <row r="37" spans="1:26" x14ac:dyDescent="0.2">
      <c r="A37" s="87"/>
      <c r="B37" s="99"/>
      <c r="C37" s="38"/>
      <c r="D37" s="62"/>
      <c r="E37" s="97"/>
      <c r="F37" s="104"/>
      <c r="G37" s="96">
        <f t="shared" si="0"/>
        <v>26</v>
      </c>
      <c r="H37" s="38" t="s">
        <v>46</v>
      </c>
      <c r="I37" s="62">
        <v>1752</v>
      </c>
      <c r="J37" s="97"/>
      <c r="K37" s="104"/>
      <c r="N37" s="72"/>
      <c r="P37" s="115"/>
      <c r="Q37" s="59"/>
      <c r="U37" s="104"/>
      <c r="Z37" s="104"/>
    </row>
    <row r="38" spans="1:26" x14ac:dyDescent="0.2">
      <c r="A38" s="87"/>
      <c r="B38" s="99"/>
      <c r="C38" s="38"/>
      <c r="D38" s="62"/>
      <c r="E38" s="97"/>
      <c r="F38" s="104"/>
      <c r="G38" s="96">
        <f t="shared" si="0"/>
        <v>27</v>
      </c>
      <c r="H38" s="38" t="s">
        <v>0</v>
      </c>
      <c r="I38" s="62">
        <v>1998</v>
      </c>
      <c r="J38" s="97"/>
      <c r="K38" s="104"/>
      <c r="N38" s="62"/>
      <c r="P38" s="110"/>
      <c r="Q38" s="73"/>
      <c r="U38" s="104"/>
      <c r="Z38" s="104"/>
    </row>
    <row r="39" spans="1:26" x14ac:dyDescent="0.2">
      <c r="A39" s="87"/>
      <c r="B39" s="99"/>
      <c r="C39" s="38"/>
      <c r="D39" s="62"/>
      <c r="E39" s="97"/>
      <c r="F39" s="104"/>
      <c r="G39" s="96">
        <f t="shared" si="0"/>
        <v>28</v>
      </c>
      <c r="H39" s="38" t="s">
        <v>47</v>
      </c>
      <c r="I39" s="62">
        <v>23269</v>
      </c>
      <c r="J39" s="97"/>
      <c r="K39" s="104"/>
      <c r="N39" s="62"/>
      <c r="P39" s="110"/>
      <c r="Q39" s="52"/>
      <c r="S39" s="2"/>
      <c r="T39" s="20"/>
      <c r="U39" s="106"/>
      <c r="Z39" s="104"/>
    </row>
    <row r="40" spans="1:26" x14ac:dyDescent="0.2">
      <c r="A40" s="87"/>
      <c r="B40" s="99"/>
      <c r="C40" s="38"/>
      <c r="D40" s="62"/>
      <c r="E40" s="97"/>
      <c r="F40" s="104"/>
      <c r="G40" s="96">
        <f t="shared" si="0"/>
        <v>29</v>
      </c>
      <c r="H40" s="38" t="s">
        <v>48</v>
      </c>
      <c r="I40" s="62">
        <v>61510</v>
      </c>
      <c r="J40" s="97"/>
      <c r="K40" s="104"/>
      <c r="N40" s="62"/>
      <c r="P40" s="110"/>
      <c r="Q40" s="52"/>
      <c r="S40" s="2"/>
      <c r="T40" s="20"/>
      <c r="U40" s="106"/>
      <c r="Z40" s="104"/>
    </row>
    <row r="41" spans="1:26" ht="13.5" thickBot="1" x14ac:dyDescent="0.25">
      <c r="A41" s="87"/>
      <c r="B41" s="99"/>
      <c r="C41" s="38"/>
      <c r="D41" s="62"/>
      <c r="E41" s="97"/>
      <c r="F41" s="104"/>
      <c r="G41" s="96">
        <f t="shared" si="0"/>
        <v>30</v>
      </c>
      <c r="H41" s="38" t="s">
        <v>49</v>
      </c>
      <c r="I41" s="62">
        <v>63035</v>
      </c>
      <c r="J41" s="97"/>
      <c r="K41" s="104"/>
      <c r="N41" s="62"/>
      <c r="P41" s="110"/>
      <c r="Q41" s="52"/>
      <c r="S41" s="71"/>
      <c r="T41" s="20"/>
      <c r="U41" s="114"/>
      <c r="Z41" s="104"/>
    </row>
    <row r="42" spans="1:26" ht="13.5" thickBot="1" x14ac:dyDescent="0.25">
      <c r="A42" s="87"/>
      <c r="B42" s="100"/>
      <c r="C42" s="77"/>
      <c r="D42" s="77"/>
      <c r="E42" s="34">
        <f>SUM(E29:E41)</f>
        <v>0</v>
      </c>
      <c r="F42" s="104"/>
      <c r="G42" s="101"/>
      <c r="H42" s="84"/>
      <c r="I42" s="85"/>
      <c r="J42" s="34">
        <f>SUM(J29:J41)</f>
        <v>0</v>
      </c>
      <c r="K42" s="104"/>
      <c r="N42" s="62"/>
      <c r="P42" s="110"/>
      <c r="Q42" s="52"/>
      <c r="R42" s="38"/>
      <c r="S42" s="62"/>
      <c r="T42" s="52"/>
      <c r="U42" s="110"/>
      <c r="Z42" s="104"/>
    </row>
    <row r="43" spans="1:26" x14ac:dyDescent="0.2">
      <c r="N43" s="62"/>
      <c r="P43" s="52"/>
      <c r="Q43" s="52"/>
      <c r="R43" s="38"/>
      <c r="S43" s="62"/>
      <c r="T43" s="52"/>
      <c r="U43" s="52"/>
    </row>
    <row r="44" spans="1:26" x14ac:dyDescent="0.2">
      <c r="N44" s="62"/>
      <c r="P44" s="52"/>
      <c r="Q44" s="42"/>
      <c r="R44" s="38"/>
      <c r="S44" s="62"/>
      <c r="T44" s="52"/>
      <c r="U44" s="52"/>
    </row>
    <row r="45" spans="1:26" x14ac:dyDescent="0.2">
      <c r="N45" s="62"/>
      <c r="P45" s="52"/>
      <c r="Q45" s="42"/>
      <c r="R45" s="38"/>
      <c r="S45" s="62"/>
      <c r="T45" s="52"/>
      <c r="U45" s="52"/>
    </row>
    <row r="46" spans="1:26" x14ac:dyDescent="0.2">
      <c r="N46" s="62"/>
      <c r="P46" s="52"/>
      <c r="Q46" s="42"/>
      <c r="R46" s="38"/>
      <c r="S46" s="62"/>
      <c r="T46" s="52"/>
      <c r="U46" s="52"/>
    </row>
    <row r="47" spans="1:26" x14ac:dyDescent="0.2">
      <c r="N47" s="62"/>
      <c r="P47" s="52"/>
      <c r="Q47" s="42"/>
      <c r="R47" s="38"/>
      <c r="S47" s="62"/>
      <c r="T47" s="52"/>
      <c r="U47" s="52"/>
    </row>
    <row r="48" spans="1:26" x14ac:dyDescent="0.2">
      <c r="N48" s="62"/>
      <c r="P48" s="52"/>
      <c r="Q48" s="42"/>
      <c r="R48" s="38"/>
      <c r="S48" s="62"/>
      <c r="T48" s="52"/>
      <c r="U48" s="52"/>
    </row>
    <row r="49" spans="14:21" x14ac:dyDescent="0.2">
      <c r="N49" s="62"/>
      <c r="P49" s="52"/>
      <c r="Q49" s="42"/>
      <c r="R49" s="38"/>
      <c r="S49" s="62"/>
      <c r="T49" s="52"/>
      <c r="U49" s="52"/>
    </row>
    <row r="50" spans="14:21" x14ac:dyDescent="0.2">
      <c r="N50" s="62"/>
      <c r="P50" s="52"/>
      <c r="Q50" s="42"/>
      <c r="R50" s="38"/>
      <c r="S50" s="62"/>
      <c r="T50" s="52"/>
      <c r="U50" s="52"/>
    </row>
    <row r="51" spans="14:21" x14ac:dyDescent="0.2">
      <c r="N51" s="62"/>
      <c r="P51" s="52"/>
      <c r="Q51" s="42"/>
      <c r="R51" s="38"/>
      <c r="S51" s="62"/>
      <c r="T51" s="52"/>
      <c r="U51" s="52"/>
    </row>
    <row r="52" spans="14:21" x14ac:dyDescent="0.2">
      <c r="N52" s="62"/>
      <c r="P52" s="52"/>
      <c r="Q52" s="42"/>
      <c r="R52" s="38"/>
      <c r="S52" s="62"/>
      <c r="T52" s="52"/>
      <c r="U52" s="52"/>
    </row>
    <row r="53" spans="14:21" x14ac:dyDescent="0.2">
      <c r="N53" s="62"/>
      <c r="P53" s="52"/>
      <c r="Q53" s="42"/>
      <c r="R53" s="62"/>
      <c r="S53" s="62"/>
      <c r="T53" s="52"/>
      <c r="U53" s="52"/>
    </row>
    <row r="54" spans="14:21" x14ac:dyDescent="0.2">
      <c r="N54" s="62"/>
      <c r="P54" s="52"/>
      <c r="Q54" s="42"/>
      <c r="R54" s="62"/>
      <c r="S54" s="62"/>
      <c r="T54" s="52"/>
      <c r="U54" s="52"/>
    </row>
    <row r="55" spans="14:21" x14ac:dyDescent="0.2">
      <c r="N55" s="62"/>
      <c r="P55" s="52"/>
      <c r="Q55" s="42"/>
      <c r="R55" s="62"/>
      <c r="S55" s="62"/>
      <c r="T55" s="52"/>
      <c r="U55" s="52"/>
    </row>
    <row r="56" spans="14:21" x14ac:dyDescent="0.2">
      <c r="N56" s="62"/>
      <c r="P56" s="52"/>
      <c r="Q56" s="42"/>
      <c r="R56" s="62"/>
      <c r="S56" s="62"/>
      <c r="T56" s="52"/>
      <c r="U56" s="52"/>
    </row>
    <row r="57" spans="14:21" x14ac:dyDescent="0.2">
      <c r="N57" s="62"/>
      <c r="P57" s="52"/>
      <c r="Q57" s="42"/>
      <c r="R57" s="62"/>
      <c r="S57" s="62"/>
      <c r="T57" s="52"/>
      <c r="U57" s="52"/>
    </row>
    <row r="58" spans="14:21" x14ac:dyDescent="0.2">
      <c r="N58" s="62"/>
      <c r="P58" s="52"/>
      <c r="Q58" s="42"/>
      <c r="R58" s="62"/>
      <c r="S58" s="62"/>
      <c r="T58" s="52"/>
      <c r="U58" s="52"/>
    </row>
    <row r="59" spans="14:21" x14ac:dyDescent="0.2">
      <c r="N59" s="62"/>
      <c r="P59" s="52"/>
      <c r="Q59" s="42"/>
      <c r="R59" s="62"/>
      <c r="S59" s="62"/>
      <c r="T59" s="52"/>
      <c r="U59" s="52"/>
    </row>
    <row r="60" spans="14:21" x14ac:dyDescent="0.2">
      <c r="N60" s="62"/>
      <c r="P60" s="52"/>
      <c r="Q60" s="42"/>
      <c r="R60" s="62"/>
      <c r="S60" s="62"/>
      <c r="T60" s="52"/>
      <c r="U60" s="52"/>
    </row>
    <row r="61" spans="14:21" x14ac:dyDescent="0.2">
      <c r="N61" s="62"/>
      <c r="P61" s="52"/>
      <c r="Q61" s="42"/>
      <c r="R61" s="62"/>
      <c r="S61" s="62"/>
      <c r="T61" s="52"/>
      <c r="U61" s="52"/>
    </row>
    <row r="62" spans="14:21" x14ac:dyDescent="0.2">
      <c r="N62" s="62"/>
      <c r="P62" s="52"/>
      <c r="Q62" s="42"/>
      <c r="R62" s="62"/>
      <c r="S62" s="62"/>
      <c r="T62" s="52"/>
      <c r="U62" s="52"/>
    </row>
    <row r="63" spans="14:21" x14ac:dyDescent="0.2">
      <c r="N63" s="62"/>
      <c r="P63" s="52"/>
      <c r="Q63" s="42"/>
      <c r="R63" s="62"/>
      <c r="S63" s="62"/>
      <c r="T63" s="52"/>
      <c r="U63" s="52"/>
    </row>
    <row r="64" spans="14:21" x14ac:dyDescent="0.2">
      <c r="N64" s="62"/>
      <c r="P64" s="52"/>
      <c r="Q64" s="42"/>
      <c r="R64" s="62"/>
      <c r="S64" s="62"/>
      <c r="T64" s="52"/>
      <c r="U64" s="52"/>
    </row>
    <row r="65" spans="14:21" x14ac:dyDescent="0.2">
      <c r="N65" s="62"/>
      <c r="P65" s="52"/>
      <c r="Q65" s="42"/>
      <c r="R65" s="62"/>
      <c r="S65" s="62"/>
      <c r="T65" s="52"/>
      <c r="U65" s="52"/>
    </row>
    <row r="66" spans="14:21" x14ac:dyDescent="0.2">
      <c r="N66" s="62"/>
      <c r="P66" s="52"/>
      <c r="Q66" s="42"/>
      <c r="R66" s="62"/>
      <c r="S66" s="62"/>
      <c r="T66" s="52"/>
      <c r="U66" s="52"/>
    </row>
    <row r="67" spans="14:21" x14ac:dyDescent="0.2">
      <c r="N67" s="62"/>
      <c r="P67" s="52"/>
      <c r="Q67" s="42"/>
      <c r="R67" s="62"/>
      <c r="S67" s="62"/>
      <c r="T67" s="52"/>
      <c r="U67" s="52"/>
    </row>
    <row r="68" spans="14:21" x14ac:dyDescent="0.2">
      <c r="N68" s="62"/>
      <c r="P68" s="52"/>
      <c r="Q68" s="42"/>
      <c r="R68" s="62"/>
      <c r="S68" s="62"/>
      <c r="T68" s="52"/>
      <c r="U68" s="52"/>
    </row>
    <row r="69" spans="14:21" x14ac:dyDescent="0.2">
      <c r="N69" s="73"/>
      <c r="P69" s="52"/>
      <c r="Q69" s="52"/>
      <c r="R69" s="73"/>
      <c r="S69" s="73"/>
      <c r="T69" s="59"/>
      <c r="U69" s="52"/>
    </row>
    <row r="70" spans="14:21" x14ac:dyDescent="0.2">
      <c r="P70" s="20"/>
      <c r="Q70" s="20"/>
      <c r="R70" s="42"/>
      <c r="S70" s="42"/>
      <c r="T70" s="20"/>
      <c r="U70" s="20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Feb 02</vt:lpstr>
      <vt:lpstr>Jan 2002</vt:lpstr>
      <vt:lpstr>MANUAL</vt:lpstr>
      <vt:lpstr>'Feb 02'!Print_Area</vt:lpstr>
      <vt:lpstr>'Jan 2002'!Print_Area</vt:lpstr>
      <vt:lpstr>MANUAL!Print_Area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2002-01-28T14:34:17Z</cp:lastPrinted>
  <dcterms:created xsi:type="dcterms:W3CDTF">2000-09-05T21:04:28Z</dcterms:created>
  <dcterms:modified xsi:type="dcterms:W3CDTF">2023-09-14T17:39:07Z</dcterms:modified>
</cp:coreProperties>
</file>