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0AF3DE-058E-435F-BA23-F56609BFB297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Sheet2!$A$4:$I$15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F3" i="1"/>
  <c r="F4" i="1"/>
  <c r="F7" i="1"/>
  <c r="F8" i="1"/>
  <c r="F9" i="1"/>
  <c r="F12" i="1"/>
  <c r="B13" i="1"/>
  <c r="F13" i="1"/>
  <c r="B14" i="1"/>
  <c r="F14" i="1"/>
  <c r="B15" i="1"/>
  <c r="F15" i="1"/>
  <c r="B16" i="1"/>
  <c r="F16" i="1"/>
  <c r="B17" i="1"/>
  <c r="F17" i="1"/>
  <c r="B20" i="1"/>
  <c r="F20" i="1"/>
  <c r="B21" i="1"/>
  <c r="F21" i="1"/>
  <c r="B22" i="1"/>
  <c r="F22" i="1"/>
  <c r="B23" i="1"/>
  <c r="F23" i="1"/>
  <c r="C7" i="2"/>
  <c r="F7" i="2"/>
  <c r="E9" i="2"/>
  <c r="F9" i="2"/>
  <c r="H9" i="2"/>
  <c r="A10" i="2"/>
  <c r="C10" i="2"/>
  <c r="E10" i="2"/>
  <c r="F10" i="2"/>
  <c r="H10" i="2"/>
  <c r="E11" i="2"/>
  <c r="F11" i="2"/>
  <c r="H11" i="2"/>
  <c r="E12" i="2"/>
  <c r="F12" i="2"/>
  <c r="H12" i="2"/>
  <c r="A13" i="2"/>
  <c r="C13" i="2"/>
  <c r="E13" i="2"/>
  <c r="F13" i="2"/>
  <c r="A15" i="2"/>
</calcChain>
</file>

<file path=xl/sharedStrings.xml><?xml version="1.0" encoding="utf-8"?>
<sst xmlns="http://schemas.openxmlformats.org/spreadsheetml/2006/main" count="60" uniqueCount="36">
  <si>
    <t>FGT</t>
  </si>
  <si>
    <t>Today's date ---&gt;</t>
  </si>
  <si>
    <t>Average market area deliveries for past 7 days</t>
  </si>
  <si>
    <t>mmbtu</t>
  </si>
  <si>
    <t>Average starting 9am linepack for past 7 days</t>
  </si>
  <si>
    <t>mmcf</t>
  </si>
  <si>
    <t>TW</t>
  </si>
  <si>
    <t>California-------------------------------</t>
  </si>
  <si>
    <t xml:space="preserve"> mmbtu</t>
  </si>
  <si>
    <t>San Juan-------------------------------</t>
  </si>
  <si>
    <t>East--------------------------------------</t>
  </si>
  <si>
    <t>NNG</t>
  </si>
  <si>
    <t>Normal Temp---------------------</t>
  </si>
  <si>
    <t>degrees</t>
  </si>
  <si>
    <t>Forecasted Temps:</t>
  </si>
  <si>
    <t>Loads North:</t>
  </si>
  <si>
    <t>Day Offset-------&gt;</t>
  </si>
  <si>
    <t>bcf</t>
  </si>
  <si>
    <t>Weekly Average</t>
  </si>
  <si>
    <t>California</t>
  </si>
  <si>
    <t>Temperatures</t>
  </si>
  <si>
    <t>(for the last 7 days)</t>
  </si>
  <si>
    <t>Forecast Temps:</t>
  </si>
  <si>
    <t>Market Area Deliveries</t>
  </si>
  <si>
    <t>San Juan</t>
  </si>
  <si>
    <t>9:00 a.m. Linepack</t>
  </si>
  <si>
    <t>East</t>
  </si>
  <si>
    <t>Loads North</t>
  </si>
  <si>
    <t xml:space="preserve">Weekly </t>
  </si>
  <si>
    <t>Gas Control Summary</t>
  </si>
  <si>
    <t>Mmbtu</t>
  </si>
  <si>
    <t>MMcf</t>
  </si>
  <si>
    <t>MMBtu/d</t>
  </si>
  <si>
    <t>o</t>
  </si>
  <si>
    <t>Normal Temp: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</si>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</sst>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\(d\ \)"/>
    <numFmt numFmtId="167" formatCode="ddd\ m/d/yy"/>
    <numFmt numFmtId="169" formatCode="dddd\ \(m/d/yy\)"/>
  </numFmts>
  <fonts count="14">
    <font>
      <sz val="10"/>
      <name val="Arial"/>
    </font>
    <font>
      <sz val="12"/>
      <name val="Times New Roman"/>
      <family val="1"/>
    </font>
    <font>
      <b/>
      <sz val="11"/>
      <name val="AGaramond"/>
    </font>
    <font>
      <i/>
      <u/>
      <sz val="11"/>
      <name val="AGaramond"/>
    </font>
    <font>
      <sz val="10"/>
      <name val="AGaramond"/>
    </font>
    <font>
      <vertAlign val="superscript"/>
      <sz val="10"/>
      <name val="AGaramond"/>
    </font>
    <font>
      <sz val="12"/>
      <name val="Garamond"/>
      <family val="1"/>
    </font>
    <font>
      <sz val="12"/>
      <name val="AGaramond"/>
    </font>
    <font>
      <b/>
      <sz val="11"/>
      <name val="Garamond"/>
      <family val="1"/>
    </font>
    <font>
      <sz val="8"/>
      <name val="Wingdings"/>
      <charset val="2"/>
    </font>
    <font>
      <sz val="10"/>
      <name val="Garamond"/>
      <family val="1"/>
    </font>
    <font>
      <sz val="10"/>
      <name val="Wingdings"/>
      <charset val="2"/>
    </font>
    <font>
      <sz val="10"/>
      <name val="Times New Roman"/>
      <family val="1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Protection="1"/>
    <xf numFmtId="2" fontId="0" fillId="0" borderId="0" xfId="0" applyNumberFormat="1" applyProtection="1"/>
    <xf numFmtId="0" fontId="6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 applyAlignment="1">
      <alignment horizontal="justify"/>
    </xf>
    <xf numFmtId="0" fontId="10" fillId="0" borderId="0" xfId="0" applyFont="1"/>
    <xf numFmtId="0" fontId="11" fillId="0" borderId="0" xfId="0" applyFont="1" applyAlignment="1">
      <alignment horizontal="justify"/>
    </xf>
    <xf numFmtId="0" fontId="12" fillId="0" borderId="0" xfId="0" applyFont="1" applyAlignment="1">
      <alignment horizontal="justify"/>
    </xf>
    <xf numFmtId="0" fontId="1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9" fontId="0" fillId="0" borderId="0" xfId="0" applyNumberFormat="1"/>
    <xf numFmtId="0" fontId="4" fillId="0" borderId="0" xfId="0" applyFont="1" applyBorder="1" applyAlignment="1">
      <alignment wrapText="1"/>
    </xf>
    <xf numFmtId="0" fontId="13" fillId="0" borderId="0" xfId="0" applyFont="1"/>
    <xf numFmtId="14" fontId="13" fillId="0" borderId="0" xfId="0" applyNumberFormat="1" applyFont="1"/>
    <xf numFmtId="0" fontId="13" fillId="0" borderId="0" xfId="0" applyFont="1" applyProtection="1">
      <protection locked="0"/>
    </xf>
    <xf numFmtId="0" fontId="13" fillId="0" borderId="0" xfId="0" applyFont="1" applyProtection="1"/>
    <xf numFmtId="1" fontId="13" fillId="0" borderId="0" xfId="0" applyNumberFormat="1" applyFont="1" applyProtection="1">
      <protection locked="0"/>
    </xf>
    <xf numFmtId="169" fontId="0" fillId="0" borderId="0" xfId="0" applyNumberFormat="1" applyBorder="1" applyAlignment="1">
      <alignment horizontal="right"/>
    </xf>
    <xf numFmtId="169" fontId="0" fillId="0" borderId="0" xfId="0" applyNumberFormat="1" applyBorder="1" applyAlignment="1">
      <alignment horizontal="left"/>
    </xf>
    <xf numFmtId="0" fontId="7" fillId="0" borderId="0" xfId="0" applyFont="1" applyBorder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0" fillId="0" borderId="6" xfId="0" applyBorder="1" applyAlignment="1"/>
    <xf numFmtId="0" fontId="0" fillId="0" borderId="5" xfId="0" applyBorder="1" applyAlignment="1"/>
    <xf numFmtId="3" fontId="4" fillId="0" borderId="3" xfId="0" applyNumberFormat="1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7" xfId="0" applyBorder="1" applyAlignment="1"/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0" xfId="0" applyBorder="1" applyAlignment="1"/>
    <xf numFmtId="0" fontId="0" fillId="0" borderId="9" xfId="0" applyBorder="1" applyAlignment="1"/>
    <xf numFmtId="167" fontId="0" fillId="0" borderId="0" xfId="0" applyNumberFormat="1" applyProtection="1"/>
    <xf numFmtId="165" fontId="0" fillId="0" borderId="0" xfId="0" applyNumberFormat="1" applyProtection="1"/>
    <xf numFmtId="0" fontId="0" fillId="0" borderId="0" xfId="0" applyAlignment="1" applyProtection="1">
      <alignment vertical="top" wrapText="1"/>
    </xf>
    <xf numFmtId="0" fontId="0" fillId="0" borderId="0" xfId="0" quotePrefix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3" fontId="4" fillId="0" borderId="11" xfId="0" applyNumberFormat="1" applyFont="1" applyBorder="1" applyAlignment="1">
      <alignment horizontal="left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workbookViewId="0">
      <selection activeCell="H24" sqref="H24"/>
    </sheetView>
  </sheetViews>
  <sheetFormatPr defaultRowHeight="12.75"/>
  <cols>
    <col min="1" max="1" width="17.28515625" bestFit="1" customWidth="1"/>
    <col min="2" max="2" width="12.7109375" customWidth="1"/>
    <col min="7" max="7" width="9.85546875" customWidth="1"/>
    <col min="11" max="11" width="11.710937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9" t="s">
        <v>1</v>
      </c>
      <c r="I1" s="19"/>
      <c r="J1" s="20">
        <f ca="1">(NOW()-1)+J2</f>
        <v>37097.637532638888</v>
      </c>
      <c r="K1" s="19"/>
    </row>
    <row r="2" spans="1:11">
      <c r="A2" s="1" t="s">
        <v>28</v>
      </c>
      <c r="B2" s="1"/>
      <c r="C2" s="1"/>
      <c r="D2" s="1"/>
      <c r="E2" s="1"/>
      <c r="F2" s="1"/>
      <c r="G2" s="1"/>
      <c r="H2" s="19" t="s">
        <v>16</v>
      </c>
      <c r="I2" s="19"/>
      <c r="J2" s="21">
        <v>0</v>
      </c>
      <c r="K2" s="19"/>
    </row>
    <row r="3" spans="1:11">
      <c r="A3" s="1"/>
      <c r="B3" s="1" t="s">
        <v>2</v>
      </c>
      <c r="C3" s="1"/>
      <c r="D3" s="1"/>
      <c r="E3" s="1"/>
      <c r="F3" s="1">
        <f>H3*1000</f>
        <v>1550000</v>
      </c>
      <c r="G3" s="1" t="s">
        <v>3</v>
      </c>
      <c r="H3" s="21">
        <v>1550</v>
      </c>
      <c r="I3" s="19"/>
      <c r="J3" s="19"/>
      <c r="K3" s="19"/>
    </row>
    <row r="4" spans="1:11">
      <c r="A4" s="1"/>
      <c r="B4" s="1" t="s">
        <v>4</v>
      </c>
      <c r="C4" s="1"/>
      <c r="D4" s="1"/>
      <c r="E4" s="1"/>
      <c r="F4" s="1">
        <f>H4</f>
        <v>4650</v>
      </c>
      <c r="G4" s="1" t="s">
        <v>5</v>
      </c>
      <c r="H4" s="21">
        <v>4650</v>
      </c>
      <c r="I4" s="19"/>
      <c r="J4" s="19"/>
      <c r="K4" s="19"/>
    </row>
    <row r="5" spans="1:11">
      <c r="A5" s="1"/>
      <c r="B5" s="1"/>
      <c r="C5" s="1"/>
      <c r="D5" s="1"/>
      <c r="E5" s="1"/>
      <c r="F5" s="1"/>
      <c r="G5" s="1"/>
      <c r="H5" s="22"/>
      <c r="I5" s="19"/>
      <c r="J5" s="19"/>
      <c r="K5" s="19"/>
    </row>
    <row r="6" spans="1:11">
      <c r="A6" s="1" t="s">
        <v>6</v>
      </c>
      <c r="B6" s="1"/>
      <c r="C6" s="1"/>
      <c r="D6" s="1"/>
      <c r="E6" s="1"/>
      <c r="F6" s="1"/>
      <c r="G6" s="1"/>
      <c r="H6" s="22"/>
      <c r="I6" s="19"/>
      <c r="J6" s="19"/>
      <c r="K6" s="19"/>
    </row>
    <row r="7" spans="1:11">
      <c r="A7" s="1"/>
      <c r="B7" s="1" t="s">
        <v>7</v>
      </c>
      <c r="C7" s="1"/>
      <c r="D7" s="1"/>
      <c r="E7" s="1"/>
      <c r="F7" s="1">
        <f>H7*1000</f>
        <v>1094000</v>
      </c>
      <c r="G7" s="1" t="s">
        <v>8</v>
      </c>
      <c r="H7" s="21">
        <v>1094</v>
      </c>
      <c r="I7" s="19"/>
      <c r="J7" s="19"/>
      <c r="K7" s="19"/>
    </row>
    <row r="8" spans="1:11">
      <c r="A8" s="1"/>
      <c r="B8" s="1" t="s">
        <v>9</v>
      </c>
      <c r="C8" s="1"/>
      <c r="D8" s="1"/>
      <c r="E8" s="1"/>
      <c r="F8" s="1">
        <f>H8*1000</f>
        <v>841000</v>
      </c>
      <c r="G8" s="1" t="s">
        <v>8</v>
      </c>
      <c r="H8" s="21">
        <v>841</v>
      </c>
      <c r="I8" s="19"/>
      <c r="J8" s="19"/>
      <c r="K8" s="19"/>
    </row>
    <row r="9" spans="1:11">
      <c r="A9" s="1"/>
      <c r="B9" s="1" t="s">
        <v>10</v>
      </c>
      <c r="C9" s="1"/>
      <c r="D9" s="1"/>
      <c r="E9" s="1"/>
      <c r="F9" s="1">
        <f>H9*1000</f>
        <v>391000</v>
      </c>
      <c r="G9" s="1" t="s">
        <v>8</v>
      </c>
      <c r="H9" s="21">
        <v>391</v>
      </c>
      <c r="I9" s="19"/>
      <c r="J9" s="19"/>
      <c r="K9" s="19"/>
    </row>
    <row r="10" spans="1:11">
      <c r="A10" s="1"/>
      <c r="B10" s="1"/>
      <c r="C10" s="1"/>
      <c r="D10" s="1"/>
      <c r="E10" s="1"/>
      <c r="F10" s="1"/>
      <c r="G10" s="1"/>
      <c r="H10" s="22"/>
      <c r="I10" s="19"/>
      <c r="J10" s="19"/>
      <c r="K10" s="19"/>
    </row>
    <row r="11" spans="1:11">
      <c r="A11" s="1" t="s">
        <v>11</v>
      </c>
      <c r="B11" s="1"/>
      <c r="C11" s="1"/>
      <c r="D11" s="1"/>
      <c r="E11" s="1"/>
      <c r="F11" s="1"/>
      <c r="G11" s="1"/>
      <c r="H11" s="22"/>
      <c r="I11" s="19"/>
      <c r="J11" s="19"/>
      <c r="K11" s="19"/>
    </row>
    <row r="12" spans="1:11">
      <c r="A12" s="1"/>
      <c r="B12" s="1" t="s">
        <v>12</v>
      </c>
      <c r="C12" s="1"/>
      <c r="D12" s="1"/>
      <c r="E12" s="1"/>
      <c r="F12" s="1">
        <f t="shared" ref="F12:F17" si="0">H12</f>
        <v>75</v>
      </c>
      <c r="G12" s="1" t="s">
        <v>13</v>
      </c>
      <c r="H12" s="21">
        <v>75</v>
      </c>
      <c r="I12" s="19"/>
      <c r="J12" s="19"/>
      <c r="K12" s="19"/>
    </row>
    <row r="13" spans="1:11">
      <c r="A13" s="1" t="s">
        <v>14</v>
      </c>
      <c r="B13" s="47">
        <f ca="1">J1</f>
        <v>37097.637532638888</v>
      </c>
      <c r="C13" s="48"/>
      <c r="D13" s="1"/>
      <c r="E13" s="1"/>
      <c r="F13" s="1">
        <f t="shared" si="0"/>
        <v>69</v>
      </c>
      <c r="G13" s="1" t="s">
        <v>13</v>
      </c>
      <c r="H13" s="21">
        <v>69</v>
      </c>
      <c r="I13" s="19"/>
      <c r="J13" s="19"/>
      <c r="K13" s="19"/>
    </row>
    <row r="14" spans="1:11">
      <c r="A14" s="1"/>
      <c r="B14" s="47">
        <f ca="1">B13+1</f>
        <v>37098.637532638888</v>
      </c>
      <c r="C14" s="48"/>
      <c r="D14" s="1"/>
      <c r="E14" s="1"/>
      <c r="F14" s="1">
        <f t="shared" si="0"/>
        <v>68</v>
      </c>
      <c r="G14" s="1" t="s">
        <v>13</v>
      </c>
      <c r="H14" s="21">
        <v>68</v>
      </c>
      <c r="I14" s="19"/>
      <c r="J14" s="19"/>
      <c r="K14" s="19"/>
    </row>
    <row r="15" spans="1:11">
      <c r="A15" s="1"/>
      <c r="B15" s="47">
        <f ca="1">B14+1</f>
        <v>37099.637532638888</v>
      </c>
      <c r="C15" s="48"/>
      <c r="D15" s="1"/>
      <c r="E15" s="1"/>
      <c r="F15" s="1">
        <f t="shared" si="0"/>
        <v>70</v>
      </c>
      <c r="G15" s="1" t="s">
        <v>13</v>
      </c>
      <c r="H15" s="21">
        <v>70</v>
      </c>
      <c r="I15" s="19"/>
      <c r="J15" s="19"/>
      <c r="K15" s="19"/>
    </row>
    <row r="16" spans="1:11">
      <c r="A16" s="1"/>
      <c r="B16" s="47">
        <f ca="1">B15+1</f>
        <v>37100.637532638888</v>
      </c>
      <c r="C16" s="48"/>
      <c r="D16" s="1"/>
      <c r="E16" s="1"/>
      <c r="F16" s="1">
        <f t="shared" si="0"/>
        <v>69</v>
      </c>
      <c r="G16" s="1" t="s">
        <v>13</v>
      </c>
      <c r="H16" s="21">
        <v>69</v>
      </c>
      <c r="I16" s="19"/>
      <c r="J16" s="19"/>
      <c r="K16" s="19"/>
    </row>
    <row r="17" spans="1:11">
      <c r="A17" s="1"/>
      <c r="B17" s="47">
        <f ca="1">B16+1</f>
        <v>37101.637532638888</v>
      </c>
      <c r="C17" s="48"/>
      <c r="D17" s="1"/>
      <c r="E17" s="1"/>
      <c r="F17" s="1">
        <f t="shared" si="0"/>
        <v>73</v>
      </c>
      <c r="G17" s="1" t="s">
        <v>13</v>
      </c>
      <c r="H17" s="21">
        <v>73</v>
      </c>
      <c r="I17" s="19"/>
      <c r="J17" s="19"/>
      <c r="K17" s="19"/>
    </row>
    <row r="18" spans="1:11">
      <c r="A18" s="1"/>
      <c r="B18" s="1"/>
      <c r="C18" s="1"/>
      <c r="D18" s="1"/>
      <c r="E18" s="1"/>
      <c r="F18" s="1"/>
      <c r="G18" s="1"/>
      <c r="H18" s="22"/>
      <c r="I18" s="19"/>
      <c r="J18" s="19"/>
      <c r="K18" s="19"/>
    </row>
    <row r="19" spans="1:11">
      <c r="A19" s="1"/>
      <c r="B19" s="1" t="s">
        <v>15</v>
      </c>
      <c r="C19" s="1"/>
      <c r="D19" s="1"/>
      <c r="E19" s="1"/>
      <c r="F19" s="1"/>
      <c r="G19" s="1"/>
      <c r="H19" s="22"/>
      <c r="I19" s="19"/>
      <c r="J19" s="19"/>
      <c r="K19" s="19"/>
    </row>
    <row r="20" spans="1:11">
      <c r="A20" s="1"/>
      <c r="B20" s="47">
        <f ca="1">B13</f>
        <v>37097.637532638888</v>
      </c>
      <c r="C20" s="48"/>
      <c r="D20" s="1"/>
      <c r="E20" s="1"/>
      <c r="F20" s="2">
        <f>H20/1000</f>
        <v>1.38</v>
      </c>
      <c r="G20" s="1" t="s">
        <v>17</v>
      </c>
      <c r="H20" s="23">
        <v>1380</v>
      </c>
      <c r="I20" s="19"/>
      <c r="J20" s="19"/>
      <c r="K20" s="19"/>
    </row>
    <row r="21" spans="1:11">
      <c r="A21" s="1"/>
      <c r="B21" s="47">
        <f ca="1">B14</f>
        <v>37098.637532638888</v>
      </c>
      <c r="C21" s="48"/>
      <c r="D21" s="1"/>
      <c r="E21" s="1"/>
      <c r="F21" s="2">
        <f>H21/1000</f>
        <v>1.3320000000000001</v>
      </c>
      <c r="G21" s="1" t="s">
        <v>17</v>
      </c>
      <c r="H21" s="23">
        <v>1332</v>
      </c>
      <c r="I21" s="19"/>
      <c r="J21" s="19"/>
      <c r="K21" s="19"/>
    </row>
    <row r="22" spans="1:11">
      <c r="A22" s="1"/>
      <c r="B22" s="47">
        <f ca="1">B15</f>
        <v>37099.637532638888</v>
      </c>
      <c r="C22" s="48"/>
      <c r="D22" s="1"/>
      <c r="E22" s="1"/>
      <c r="F22" s="2">
        <f>H22/1000</f>
        <v>1.282</v>
      </c>
      <c r="G22" s="1" t="s">
        <v>17</v>
      </c>
      <c r="H22" s="23">
        <v>1282</v>
      </c>
      <c r="I22" s="19"/>
      <c r="J22" s="19"/>
      <c r="K22" s="19"/>
    </row>
    <row r="23" spans="1:11">
      <c r="A23" s="1"/>
      <c r="B23" s="47">
        <f ca="1">B16</f>
        <v>37100.637532638888</v>
      </c>
      <c r="C23" s="48"/>
      <c r="D23" s="1"/>
      <c r="E23" s="1"/>
      <c r="F23" s="2">
        <f>H23/1000</f>
        <v>1.222</v>
      </c>
      <c r="G23" s="1" t="s">
        <v>17</v>
      </c>
      <c r="H23" s="23">
        <v>1222</v>
      </c>
      <c r="I23" s="19"/>
      <c r="J23" s="19"/>
      <c r="K23" s="19"/>
    </row>
    <row r="24" spans="1:11">
      <c r="A24" s="1"/>
      <c r="B24" s="1"/>
      <c r="C24" s="1"/>
      <c r="D24" s="1"/>
      <c r="E24" s="1"/>
      <c r="F24" s="1"/>
      <c r="G24" s="1"/>
      <c r="H24" s="19"/>
      <c r="I24" s="19"/>
      <c r="J24" s="19"/>
      <c r="K24" s="19"/>
    </row>
    <row r="25" spans="1:11">
      <c r="A25" s="1"/>
      <c r="B25" s="1"/>
      <c r="C25" s="1"/>
      <c r="D25" s="1"/>
      <c r="E25" s="1"/>
      <c r="F25" s="1"/>
      <c r="G25" s="1"/>
      <c r="H25" s="19"/>
      <c r="I25" s="19"/>
      <c r="J25" s="19"/>
      <c r="K25" s="19"/>
    </row>
    <row r="26" spans="1:11">
      <c r="A26" s="1"/>
      <c r="B26" s="1"/>
      <c r="C26" s="1"/>
      <c r="D26" s="1"/>
      <c r="E26" s="1"/>
      <c r="F26" s="1"/>
      <c r="G26" s="1"/>
      <c r="H26" s="19"/>
      <c r="I26" s="19"/>
      <c r="J26" s="19"/>
      <c r="K26" s="19"/>
    </row>
    <row r="27" spans="1:11">
      <c r="A27" s="1"/>
      <c r="B27" s="1"/>
      <c r="C27" s="1"/>
      <c r="D27" s="1"/>
      <c r="E27" s="1"/>
      <c r="F27" s="1"/>
      <c r="G27" s="1"/>
      <c r="I27" s="19"/>
      <c r="J27" s="19"/>
      <c r="K27" s="19"/>
    </row>
    <row r="28" spans="1:11">
      <c r="A28" s="1"/>
      <c r="B28" s="49"/>
      <c r="C28" s="49"/>
      <c r="D28" s="49"/>
      <c r="E28" s="49"/>
      <c r="F28" s="49"/>
      <c r="G28" s="49"/>
    </row>
    <row r="29" spans="1:11" ht="91.5" customHeight="1">
      <c r="A29" s="50" t="s">
        <v>35</v>
      </c>
      <c r="B29" s="51"/>
      <c r="C29" s="51"/>
      <c r="D29" s="51"/>
      <c r="E29" s="51"/>
      <c r="F29" s="51"/>
      <c r="G29" s="51"/>
    </row>
    <row r="30" spans="1:11">
      <c r="A30" s="1"/>
    </row>
    <row r="31" spans="1:11">
      <c r="A31" s="1"/>
    </row>
    <row r="32" spans="1:1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sheetProtection sheet="1" objects="1" scenarios="1"/>
  <mergeCells count="1">
    <mergeCell ref="A29:G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tabSelected="1" workbookViewId="0">
      <selection activeCell="K4" sqref="K4"/>
    </sheetView>
  </sheetViews>
  <sheetFormatPr defaultRowHeight="12.75"/>
  <cols>
    <col min="1" max="1" width="22.7109375" customWidth="1"/>
    <col min="2" max="2" width="6.7109375" customWidth="1"/>
    <col min="3" max="3" width="12.42578125" customWidth="1"/>
    <col min="4" max="4" width="9.5703125" customWidth="1"/>
    <col min="5" max="5" width="18.5703125" customWidth="1"/>
    <col min="6" max="6" width="4.5703125" customWidth="1"/>
    <col min="7" max="7" width="1.85546875" customWidth="1"/>
    <col min="8" max="8" width="5.28515625" customWidth="1"/>
    <col min="10" max="10" width="15.5703125" bestFit="1" customWidth="1"/>
  </cols>
  <sheetData>
    <row r="1" spans="1:10" ht="15.75">
      <c r="A1" s="14"/>
      <c r="B1" s="3"/>
      <c r="J1" s="17"/>
    </row>
    <row r="2" spans="1:10" ht="15.75">
      <c r="A2" s="4"/>
      <c r="B2" s="4"/>
    </row>
    <row r="3" spans="1:10" ht="15">
      <c r="A3" s="5"/>
      <c r="B3" s="5"/>
    </row>
    <row r="4" spans="1:10" ht="15">
      <c r="A4" s="5" t="s">
        <v>29</v>
      </c>
      <c r="B4" s="5"/>
      <c r="H4" s="13"/>
    </row>
    <row r="5" spans="1:10" ht="18.75" customHeight="1" thickBot="1">
      <c r="A5" s="55" t="s">
        <v>0</v>
      </c>
      <c r="B5" s="56"/>
      <c r="C5" s="16" t="s">
        <v>6</v>
      </c>
      <c r="D5" s="15"/>
      <c r="E5" s="55" t="s">
        <v>11</v>
      </c>
      <c r="F5" s="61"/>
      <c r="G5" s="61"/>
      <c r="H5" s="61"/>
      <c r="I5" s="56"/>
    </row>
    <row r="6" spans="1:10" ht="15" thickTop="1">
      <c r="A6" s="57" t="s">
        <v>18</v>
      </c>
      <c r="B6" s="53"/>
      <c r="C6" s="28" t="s">
        <v>19</v>
      </c>
      <c r="D6" s="29"/>
      <c r="E6" s="60" t="s">
        <v>20</v>
      </c>
      <c r="F6" s="60"/>
      <c r="G6" s="60"/>
      <c r="H6" s="30"/>
      <c r="I6" s="31"/>
    </row>
    <row r="7" spans="1:10" ht="14.25">
      <c r="A7" s="58" t="s">
        <v>21</v>
      </c>
      <c r="B7" s="59"/>
      <c r="C7" s="32">
        <f>Sheet1!$F$7</f>
        <v>1094000</v>
      </c>
      <c r="D7" s="33" t="s">
        <v>32</v>
      </c>
      <c r="E7" s="18" t="s">
        <v>34</v>
      </c>
      <c r="F7" s="18">
        <f>Sheet1!$H$12</f>
        <v>75</v>
      </c>
      <c r="G7" s="34" t="s">
        <v>33</v>
      </c>
      <c r="H7" s="35"/>
      <c r="I7" s="36"/>
    </row>
    <row r="8" spans="1:10" ht="15.75" customHeight="1">
      <c r="A8" s="37"/>
      <c r="B8" s="38"/>
      <c r="C8" s="37"/>
      <c r="D8" s="38"/>
      <c r="E8" s="52" t="s">
        <v>22</v>
      </c>
      <c r="F8" s="52"/>
      <c r="G8" s="35"/>
      <c r="H8" s="52" t="s">
        <v>27</v>
      </c>
      <c r="I8" s="53"/>
    </row>
    <row r="9" spans="1:10" ht="16.5" customHeight="1">
      <c r="A9" s="39" t="s">
        <v>23</v>
      </c>
      <c r="B9" s="40"/>
      <c r="C9" s="27" t="s">
        <v>24</v>
      </c>
      <c r="D9" s="40"/>
      <c r="E9" s="24">
        <f ca="1">Sheet1!$J$1</f>
        <v>37097.637532638888</v>
      </c>
      <c r="F9" s="18">
        <f>Sheet1!$F$13</f>
        <v>69</v>
      </c>
      <c r="G9" s="34" t="s">
        <v>33</v>
      </c>
      <c r="H9" s="41">
        <f>Sheet1!$F$20</f>
        <v>1.38</v>
      </c>
      <c r="I9" s="33" t="s">
        <v>17</v>
      </c>
    </row>
    <row r="10" spans="1:10" ht="14.25">
      <c r="A10" s="32">
        <f>Sheet1!$F$3</f>
        <v>1550000</v>
      </c>
      <c r="B10" s="33" t="s">
        <v>30</v>
      </c>
      <c r="C10" s="32">
        <f>Sheet1!$F$8</f>
        <v>841000</v>
      </c>
      <c r="D10" s="33" t="s">
        <v>32</v>
      </c>
      <c r="E10" s="24">
        <f ca="1">E9+1</f>
        <v>37098.637532638888</v>
      </c>
      <c r="F10" s="18">
        <f>Sheet1!$F$14</f>
        <v>68</v>
      </c>
      <c r="G10" s="34" t="s">
        <v>33</v>
      </c>
      <c r="H10" s="41">
        <f>Sheet1!$F$21</f>
        <v>1.3320000000000001</v>
      </c>
      <c r="I10" s="33" t="s">
        <v>17</v>
      </c>
    </row>
    <row r="11" spans="1:10" ht="15.75">
      <c r="A11" s="37"/>
      <c r="B11" s="38"/>
      <c r="C11" s="37"/>
      <c r="D11" s="38"/>
      <c r="E11" s="24">
        <f ca="1">E10+1</f>
        <v>37099.637532638888</v>
      </c>
      <c r="F11" s="18">
        <f>Sheet1!$F$15</f>
        <v>70</v>
      </c>
      <c r="G11" s="34" t="s">
        <v>33</v>
      </c>
      <c r="H11" s="41">
        <f>Sheet1!$F$22</f>
        <v>1.282</v>
      </c>
      <c r="I11" s="33" t="s">
        <v>17</v>
      </c>
    </row>
    <row r="12" spans="1:10" ht="14.25">
      <c r="A12" s="39" t="s">
        <v>25</v>
      </c>
      <c r="B12" s="40"/>
      <c r="C12" s="27" t="s">
        <v>26</v>
      </c>
      <c r="D12" s="40"/>
      <c r="E12" s="24">
        <f ca="1">E11+1</f>
        <v>37100.637532638888</v>
      </c>
      <c r="F12" s="18">
        <f>Sheet1!$F$16</f>
        <v>69</v>
      </c>
      <c r="G12" s="34" t="s">
        <v>33</v>
      </c>
      <c r="H12" s="41">
        <f>Sheet1!$F$23</f>
        <v>1.222</v>
      </c>
      <c r="I12" s="33" t="s">
        <v>17</v>
      </c>
    </row>
    <row r="13" spans="1:10" ht="14.25">
      <c r="A13" s="32">
        <f>Sheet1!$F$4</f>
        <v>4650</v>
      </c>
      <c r="B13" s="33" t="s">
        <v>31</v>
      </c>
      <c r="C13" s="32">
        <f>Sheet1!$F$9</f>
        <v>391000</v>
      </c>
      <c r="D13" s="33" t="s">
        <v>32</v>
      </c>
      <c r="E13" s="24">
        <f ca="1">E12+1</f>
        <v>37101.637532638888</v>
      </c>
      <c r="F13" s="18">
        <f>Sheet1!$F$17</f>
        <v>73</v>
      </c>
      <c r="G13" s="34" t="s">
        <v>33</v>
      </c>
      <c r="H13" s="35"/>
      <c r="I13" s="36"/>
    </row>
    <row r="14" spans="1:10" ht="15.75">
      <c r="A14" s="42"/>
      <c r="B14" s="43"/>
      <c r="C14" s="42"/>
      <c r="D14" s="43"/>
      <c r="E14" s="44"/>
      <c r="F14" s="44"/>
      <c r="G14" s="45"/>
      <c r="H14" s="45"/>
      <c r="I14" s="46"/>
    </row>
    <row r="15" spans="1:10" ht="120.75" customHeight="1">
      <c r="A15" s="54" t="str">
        <f>Sheet1!$A$29</f>
        <v/>
      </c>
      <c r="B15" s="54"/>
      <c r="C15" s="54"/>
      <c r="D15" s="54"/>
      <c r="E15" s="54"/>
      <c r="F15" s="54"/>
      <c r="G15" s="54"/>
      <c r="H15" s="54"/>
      <c r="I15" s="54"/>
    </row>
    <row r="16" spans="1:10" ht="15.75">
      <c r="A16" s="11"/>
      <c r="B16" s="11"/>
      <c r="C16" s="11"/>
      <c r="D16" s="11"/>
      <c r="E16" s="13"/>
      <c r="F16" s="13"/>
      <c r="G16" s="25"/>
      <c r="H16" s="13"/>
      <c r="I16" s="13"/>
    </row>
    <row r="17" spans="1:9" ht="15.75">
      <c r="A17" s="11"/>
      <c r="B17" s="11"/>
      <c r="C17" s="11"/>
      <c r="D17" s="11"/>
      <c r="E17" s="13"/>
      <c r="F17" s="13"/>
      <c r="G17" s="25"/>
      <c r="H17" s="13"/>
      <c r="I17" s="13"/>
    </row>
    <row r="18" spans="1:9" ht="15.75">
      <c r="A18" s="11"/>
      <c r="B18" s="11"/>
      <c r="C18" s="11"/>
      <c r="D18" s="11"/>
      <c r="E18" s="13"/>
      <c r="F18" s="13"/>
      <c r="G18" s="25"/>
      <c r="H18" s="13"/>
      <c r="I18" s="13"/>
    </row>
    <row r="19" spans="1:9" ht="15.75">
      <c r="A19" s="11"/>
      <c r="B19" s="11"/>
      <c r="C19" s="11"/>
      <c r="D19" s="11"/>
      <c r="E19" s="13"/>
      <c r="F19" s="13"/>
      <c r="G19" s="25"/>
      <c r="H19" s="13"/>
      <c r="I19" s="13"/>
    </row>
    <row r="20" spans="1:9" ht="15.75">
      <c r="A20" s="11"/>
      <c r="B20" s="11"/>
      <c r="C20" s="11"/>
      <c r="D20" s="11"/>
      <c r="E20" s="11"/>
      <c r="F20" s="12"/>
      <c r="G20" s="13"/>
      <c r="H20" s="13"/>
      <c r="I20" s="13"/>
    </row>
    <row r="21" spans="1:9" ht="15">
      <c r="A21" s="26"/>
      <c r="B21" s="26"/>
      <c r="C21" s="13"/>
      <c r="D21" s="13"/>
      <c r="E21" s="13"/>
      <c r="F21" s="13"/>
      <c r="G21" s="13"/>
      <c r="H21" s="13"/>
      <c r="I21" s="13"/>
    </row>
    <row r="22" spans="1:9" ht="15">
      <c r="A22" s="6"/>
      <c r="B22" s="6"/>
    </row>
    <row r="23" spans="1:9">
      <c r="A23" s="7"/>
      <c r="B23" s="7"/>
    </row>
    <row r="24" spans="1:9">
      <c r="A24" s="7"/>
      <c r="B24" s="7"/>
    </row>
    <row r="25" spans="1:9">
      <c r="A25" s="7"/>
      <c r="B25" s="7"/>
    </row>
    <row r="26" spans="1:9">
      <c r="A26" s="7"/>
      <c r="B26" s="7"/>
    </row>
    <row r="27" spans="1:9">
      <c r="A27" s="8"/>
      <c r="B27" s="8"/>
    </row>
    <row r="28" spans="1:9" ht="15">
      <c r="A28" s="6"/>
      <c r="B28" s="6"/>
    </row>
    <row r="29" spans="1:9">
      <c r="A29" s="7"/>
      <c r="B29" s="7"/>
    </row>
    <row r="30" spans="1:9">
      <c r="A30" s="9"/>
      <c r="B30" s="9"/>
    </row>
    <row r="31" spans="1:9">
      <c r="A31" s="8"/>
      <c r="B31" s="8"/>
    </row>
    <row r="32" spans="1:9" ht="15">
      <c r="A32" s="6"/>
      <c r="B32" s="6"/>
    </row>
    <row r="33" spans="1:2">
      <c r="A33" s="7"/>
      <c r="B33" s="7"/>
    </row>
    <row r="34" spans="1:2">
      <c r="A34" s="10"/>
      <c r="B34" s="10"/>
    </row>
    <row r="35" spans="1:2" ht="15">
      <c r="A35" s="6"/>
      <c r="B35" s="6"/>
    </row>
    <row r="36" spans="1:2">
      <c r="A36" s="7"/>
      <c r="B36" s="7"/>
    </row>
    <row r="37" spans="1:2">
      <c r="A37" s="10"/>
      <c r="B37" s="10"/>
    </row>
    <row r="38" spans="1:2" ht="15">
      <c r="A38" s="6"/>
      <c r="B38" s="6"/>
    </row>
    <row r="39" spans="1:2">
      <c r="A39" s="7"/>
      <c r="B39" s="7"/>
    </row>
  </sheetData>
  <mergeCells count="8">
    <mergeCell ref="H8:I8"/>
    <mergeCell ref="E8:F8"/>
    <mergeCell ref="A15:I15"/>
    <mergeCell ref="A5:B5"/>
    <mergeCell ref="A6:B6"/>
    <mergeCell ref="A7:B7"/>
    <mergeCell ref="E6:G6"/>
    <mergeCell ref="E5:I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Enron Transportation &amp; Storage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Dale Ratliff</dc:creator>
  <cp:lastModifiedBy>Jan Havlíček</cp:lastModifiedBy>
  <cp:lastPrinted>2001-07-26T20:18:29Z</cp:lastPrinted>
  <dcterms:created xsi:type="dcterms:W3CDTF">2000-05-09T19:18:50Z</dcterms:created>
  <dcterms:modified xsi:type="dcterms:W3CDTF">2023-09-14T18:11:53Z</dcterms:modified>
</cp:coreProperties>
</file>