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F13FFA-F85D-4F0C-821C-D31321220A59}" xr6:coauthVersionLast="47" xr6:coauthVersionMax="47" xr10:uidLastSave="{00000000-0000-0000-0000-000000000000}"/>
  <bookViews>
    <workbookView xWindow="-120" yWindow="-120" windowWidth="38640" windowHeight="15720" tabRatio="890" firstSheet="2" activeTab="2"/>
  </bookViews>
  <sheets>
    <sheet name="Curve Summary Temp" sheetId="5" state="hidden" r:id="rId1"/>
    <sheet name="Power Desk Daily PriceA" sheetId="1" state="hidden" r:id="rId2"/>
    <sheet name="Power Price PRINT" sheetId="6" r:id="rId3"/>
    <sheet name="Power Off-Peak Prices PRINT" sheetId="11" r:id="rId4"/>
    <sheet name="Daily Peak and Off Peak PRINT" sheetId="15243" r:id="rId5"/>
    <sheet name="Power West Price OP 6 by 8" sheetId="2" r:id="rId6"/>
    <sheet name="Power West Price Peak-Tim" sheetId="13" r:id="rId7"/>
    <sheet name="Power West Price Off Peak-Tim" sheetId="6672" r:id="rId8"/>
    <sheet name="Power West Off-Peak 6 by 8-Tim" sheetId="15244" r:id="rId9"/>
  </sheets>
  <externalReferences>
    <externalReference r:id="rId10"/>
    <externalReference r:id="rId11"/>
    <externalReference r:id="rId12"/>
    <externalReference r:id="rId13"/>
  </externalReferences>
  <definedNames>
    <definedName name="AncRegMap">#REF!</definedName>
    <definedName name="AncRegStart">#REF!</definedName>
    <definedName name="BPath">#REF!</definedName>
    <definedName name="cCols" localSheetId="0">COUNTA(#REF!)</definedName>
    <definedName name="cCols" localSheetId="3">COUNTA(#REF!)</definedName>
    <definedName name="cCols" localSheetId="2">COUNTA(#REF!)</definedName>
    <definedName name="cCols">COUNTA(#REF!)</definedName>
    <definedName name="cRows" localSheetId="0">COUNTA(#REF!)</definedName>
    <definedName name="cRows" localSheetId="3">COUNTA(#REF!)</definedName>
    <definedName name="cRows" localSheetId="2">COUNTA(#REF!)</definedName>
    <definedName name="cRows">COUNTA(#REF!)</definedName>
    <definedName name="crvDate">#REF!</definedName>
    <definedName name="crvDir">#REF!</definedName>
    <definedName name="_xlnm.Database" localSheetId="0">#REF!</definedName>
    <definedName name="_xlnm.Database" localSheetId="3">'Power Off-Peak Prices PRINT'!#REF!</definedName>
    <definedName name="_xlnm.Database" localSheetId="2">'Power Price PRINT'!#REF!</definedName>
    <definedName name="_xlnm.Database">#REF!</definedName>
    <definedName name="DetailData" localSheetId="3">'Power Off-Peak Prices PRINT'!$C$9:$EJ$25</definedName>
    <definedName name="DetailData" localSheetId="2">'Power Price PRINT'!$C$9:$EJ$25</definedName>
    <definedName name="DetailData">#REF!</definedName>
    <definedName name="epr19sec1">'Power Off-Peak Prices PRINT'!$A$6:$AC$44</definedName>
    <definedName name="epr21sec1">#REF!</definedName>
    <definedName name="erv15sec1" localSheetId="1">'Power Desk Daily PriceA'!$A$8:$AC$44</definedName>
    <definedName name="erv15sec1">#REF!</definedName>
    <definedName name="erv18sec1">'Power Price PRINT'!$A$6:$AD$62</definedName>
    <definedName name="erv19sec1">'Power Off-Peak Prices PRINT'!$A$6:$AC$44</definedName>
    <definedName name="erv21sec1">#REF!</definedName>
    <definedName name="erv25sec1">#REF!</definedName>
    <definedName name="erv30sec1">'Power Price PRINT'!$A$6:$AC$37</definedName>
    <definedName name="erv31sec1">'Power Off-Peak Prices PRINT'!$A$6:$AC$37</definedName>
    <definedName name="erv32sec1">#REF!</definedName>
    <definedName name="Factors">'Power Off-Peak Prices PRINT'!$C$9:$EJ$25</definedName>
    <definedName name="fStart" localSheetId="0">#REF!</definedName>
    <definedName name="fStart" localSheetId="3">#REF!</definedName>
    <definedName name="fStart" localSheetId="2">#REF!</definedName>
    <definedName name="fStart">#REF!</definedName>
    <definedName name="HOLIDAYS" localSheetId="3">#REF!</definedName>
    <definedName name="Holidays">#REF!</definedName>
    <definedName name="LCRAFile" localSheetId="0">#REF!</definedName>
    <definedName name="LCRAFile" localSheetId="3">'Power Off-Peak Prices PRINT'!#REF!</definedName>
    <definedName name="LCRAFile" localSheetId="2">'Power Price PRINT'!#REF!</definedName>
    <definedName name="LCRAFile">#REF!</definedName>
    <definedName name="LCRAPositions" localSheetId="0">#REF!</definedName>
    <definedName name="LCRAPositions">#REF!</definedName>
    <definedName name="LRDate">#REF!</definedName>
    <definedName name="NOTIONALREG" localSheetId="0">#REF!</definedName>
    <definedName name="NOTIONALREG">#REF!</definedName>
    <definedName name="NOTIONALSFile" localSheetId="0">#REF!</definedName>
    <definedName name="NOTIONALSFile" localSheetId="3">'Power Off-Peak Prices PRINT'!#REF!</definedName>
    <definedName name="NOTIONALSFile" localSheetId="2">'Power Price PRINT'!#REF!</definedName>
    <definedName name="NOTIONALSFile">#REF!</definedName>
    <definedName name="nr_east_pow_pos" localSheetId="0">#REF!</definedName>
    <definedName name="nr_east_pow_pos">#REF!</definedName>
    <definedName name="nr_EPDDPrR" localSheetId="1">'Power Desk Daily PriceA'!$A$8:$AC$44</definedName>
    <definedName name="nr_EPDDPrR">#REF!</definedName>
    <definedName name="nr_PGHtRt">#REF!</definedName>
    <definedName name="nr_POPPrc">'Power Off-Peak Prices PRINT'!$A$6:$AC$44</definedName>
    <definedName name="nr_pow_east_price" localSheetId="3">'Power Off-Peak Prices PRINT'!$A$6:$AC$62</definedName>
    <definedName name="nr_pow_east_price">'Power Price PRINT'!$A$6:$AD$62</definedName>
    <definedName name="nr_pow_west_price" localSheetId="7">'Power West Price Off Peak-Tim'!#REF!</definedName>
    <definedName name="nr_pow_west_price" localSheetId="5">'Power West Price OP 6 by 8'!$A$2:$W$36</definedName>
    <definedName name="nr_pow_west_price">#REF!</definedName>
    <definedName name="nr_pow_west_price_offpeak" localSheetId="5">'Power West Price OP 6 by 8'!$A$2:$AB$33</definedName>
    <definedName name="nr_pow_west_price_offpeak">#REF!</definedName>
    <definedName name="nr_pow_west_price_peak" localSheetId="7">'Power West Price Off Peak-Tim'!#REF!</definedName>
    <definedName name="nr_pow_west_price_peak">#REF!</definedName>
    <definedName name="PASSWORD" localSheetId="0">#REF!</definedName>
    <definedName name="PASSWORD" localSheetId="3">'Power Off-Peak Prices PRINT'!#REF!</definedName>
    <definedName name="PASSWORD" localSheetId="2">'Power Price PRINT'!#REF!</definedName>
    <definedName name="PASSWORD">#REF!</definedName>
    <definedName name="PDate">#REF!</definedName>
    <definedName name="PriceFolder">#REF!</definedName>
    <definedName name="_xlnm.Print_Area" localSheetId="0">'Curve Summary Temp'!$A$4:$AG$6</definedName>
    <definedName name="_xlnm.Print_Area" localSheetId="4">'Daily Peak and Off Peak PRINT'!$A$1:$AG$53</definedName>
    <definedName name="_xlnm.Print_Area" localSheetId="1">'Power Desk Daily PriceA'!$A$8:$AC$44</definedName>
    <definedName name="_xlnm.Print_Area" localSheetId="3">'Power Off-Peak Prices PRINT'!$A$6:$AC$93</definedName>
    <definedName name="_xlnm.Print_Area" localSheetId="2">'Power Price PRINT'!$A$6:$AC$94</definedName>
    <definedName name="_xlnm.Print_Area" localSheetId="7">'Power West Price Off Peak-Tim'!$A$1:$R$73</definedName>
    <definedName name="_xlnm.Print_Area" localSheetId="6">'Power West Price Peak-Tim'!$A$1:$R$69</definedName>
    <definedName name="PriorDate">#REF!</definedName>
    <definedName name="PrReportDate">#REF!</definedName>
    <definedName name="RegionList">#REF!</definedName>
    <definedName name="REGMAP">#REF!</definedName>
    <definedName name="RegRegMap">#REF!</definedName>
    <definedName name="RegRegStart">#REF!</definedName>
    <definedName name="regStart">#REF!</definedName>
    <definedName name="ReportDate" localSheetId="0">#REF!</definedName>
    <definedName name="ReportDate" localSheetId="3">#REF!</definedName>
    <definedName name="ReportDate">#REF!</definedName>
    <definedName name="SatOffPeak">#REF!</definedName>
    <definedName name="SunOffPeak">#REF!</definedName>
    <definedName name="totData" localSheetId="0">OFFSET('Curve Summary Temp'!fStart, 0, 0, 'Curve Summary Temp'!cRows, 'Curve Summary Temp'!cCols)</definedName>
    <definedName name="totData" localSheetId="1">OFFSET([0]!fStart, 0, 0, [0]!cRows, [0]!cCols)</definedName>
    <definedName name="totData" localSheetId="3">OFFSET('Power Off-Peak Prices PRINT'!fStart, 0, 0, 'Power Off-Peak Prices PRINT'!cRows, 'Power Off-Peak Prices PRINT'!cCols)</definedName>
    <definedName name="totData" localSheetId="2">OFFSET('Power Price PRINT'!fStart, 0, 0, 'Power Price PRINT'!cRows, 'Power Price PRINT'!cCols)</definedName>
    <definedName name="totData">OFFSET([0]!fStart, 0, 0, [0]!cRows, [0]!cCols)</definedName>
    <definedName name="USER" localSheetId="0">#REF!</definedName>
    <definedName name="USER" localSheetId="3">'Power Off-Peak Prices PRINT'!#REF!</definedName>
    <definedName name="USER" localSheetId="2">'Power Price PRINT'!#REF!</definedName>
    <definedName name="USER">#REF!</definedName>
  </definedNames>
  <calcPr calcId="0"/>
  <webPublishObjects count="4">
    <webPublishObject id="5315" divId="erv25sec1" sourceObject="erv25sec1" destinationFile="c:\erp1.htm"/>
    <webPublishObject id="5122" divId="erv30sec1" sourceObject="erv30sec1" destinationFile="c:\erp1.htm"/>
    <webPublishObject id="4431" divId="erv31sec1" sourceObject="erv31sec1" destinationFile="c:\erp1.htm"/>
    <webPublishObject id="5453" divId="erv32sec1" sourceObject="erv32sec1" destinationFile="c:\erp1.htm"/>
  </webPublishObjects>
</workbook>
</file>

<file path=xl/calcChain.xml><?xml version="1.0" encoding="utf-8"?>
<calcChain xmlns="http://schemas.openxmlformats.org/spreadsheetml/2006/main">
  <c r="A2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D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G1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46" i="1"/>
</calcChain>
</file>

<file path=xl/sharedStrings.xml><?xml version="1.0" encoding="utf-8"?>
<sst xmlns="http://schemas.openxmlformats.org/spreadsheetml/2006/main" count="451" uniqueCount="106">
  <si>
    <t>PJM</t>
  </si>
  <si>
    <t>NYPP</t>
  </si>
  <si>
    <t>Entergy</t>
  </si>
  <si>
    <t>ERCOT</t>
  </si>
  <si>
    <t>Report Date</t>
  </si>
  <si>
    <t>Cinergy</t>
  </si>
  <si>
    <t>TVA</t>
  </si>
  <si>
    <t>NEPOOL</t>
  </si>
  <si>
    <t>NEPOOLU</t>
  </si>
  <si>
    <t>2001 Total</t>
  </si>
  <si>
    <t>TenMinSpin</t>
  </si>
  <si>
    <t>OpRes</t>
  </si>
  <si>
    <t>Operating Reserves</t>
  </si>
  <si>
    <t>Com-Ed</t>
  </si>
  <si>
    <t>NY Zone J</t>
  </si>
  <si>
    <t>10 Min Spin</t>
  </si>
  <si>
    <t>AGC</t>
  </si>
  <si>
    <t>2002</t>
  </si>
  <si>
    <t>2003</t>
  </si>
  <si>
    <t>10 Min Non-Spin</t>
  </si>
  <si>
    <t>ICAP</t>
  </si>
  <si>
    <t>UI Congestion Up-lift</t>
  </si>
  <si>
    <t>GAS CURVES</t>
  </si>
  <si>
    <t>NG HH</t>
  </si>
  <si>
    <t>CHICAGO LDC</t>
  </si>
  <si>
    <t>ALGONQUIN</t>
  </si>
  <si>
    <t>TETCO M3</t>
  </si>
  <si>
    <t>TRANSCO Z6</t>
  </si>
  <si>
    <t>M:\common\power\riskmgmt\lcra\lcra_newexotica.xls</t>
  </si>
  <si>
    <t>Peak Prices</t>
  </si>
  <si>
    <t>M:\Genco\Position\spread position 16 hr.xls</t>
  </si>
  <si>
    <t>Change</t>
  </si>
  <si>
    <t>Total</t>
  </si>
  <si>
    <t xml:space="preserve"> </t>
  </si>
  <si>
    <t>2004</t>
  </si>
  <si>
    <t>2005</t>
  </si>
  <si>
    <t>NY Zone A</t>
  </si>
  <si>
    <t>NY Zone G</t>
  </si>
  <si>
    <t>SOCO</t>
  </si>
  <si>
    <t>Jan-Feb '02</t>
  </si>
  <si>
    <t>Mar-Apr '02</t>
  </si>
  <si>
    <t>Nov 01</t>
  </si>
  <si>
    <t>Dec 01</t>
  </si>
  <si>
    <t>R7</t>
  </si>
  <si>
    <t>R8</t>
  </si>
  <si>
    <t>R9</t>
  </si>
  <si>
    <t>R10</t>
  </si>
  <si>
    <t>R11</t>
  </si>
  <si>
    <t>B4</t>
  </si>
  <si>
    <t>R12</t>
  </si>
  <si>
    <t>R21</t>
  </si>
  <si>
    <t>WEST</t>
  </si>
  <si>
    <t xml:space="preserve">                                                                                       WEST</t>
  </si>
  <si>
    <t>ALBERTA</t>
  </si>
  <si>
    <t>MID-COLUMBIA</t>
  </si>
  <si>
    <t>COB</t>
  </si>
  <si>
    <t>Palo Verde</t>
  </si>
  <si>
    <t>NP15</t>
  </si>
  <si>
    <t>SP15</t>
  </si>
  <si>
    <t>ZP26</t>
  </si>
  <si>
    <t>Mead</t>
  </si>
  <si>
    <t>2005-2014</t>
  </si>
  <si>
    <t>Cal-01</t>
  </si>
  <si>
    <t>Q2-02</t>
  </si>
  <si>
    <t>Q3-02</t>
  </si>
  <si>
    <t>Q4-02</t>
  </si>
  <si>
    <t>Cal-02</t>
  </si>
  <si>
    <t>Cal-03</t>
  </si>
  <si>
    <t>Cal-04</t>
  </si>
  <si>
    <t>Q1</t>
  </si>
  <si>
    <t>Q2</t>
  </si>
  <si>
    <t>Q3</t>
  </si>
  <si>
    <t>Q4</t>
  </si>
  <si>
    <t>Cal 05-14</t>
  </si>
  <si>
    <t>Off Peak</t>
  </si>
  <si>
    <t>Price change</t>
  </si>
  <si>
    <t>MID-C</t>
  </si>
  <si>
    <t>NP-15</t>
  </si>
  <si>
    <t>SP-15</t>
  </si>
  <si>
    <t>PV</t>
  </si>
  <si>
    <t>Cal01</t>
  </si>
  <si>
    <t>Cal02</t>
  </si>
  <si>
    <t>Cal03</t>
  </si>
  <si>
    <t>Cal04</t>
  </si>
  <si>
    <t>Cal05</t>
  </si>
  <si>
    <t>Cal06</t>
  </si>
  <si>
    <t>Cal07</t>
  </si>
  <si>
    <t>Cal08</t>
  </si>
  <si>
    <t>Cal09</t>
  </si>
  <si>
    <t>Cal10</t>
  </si>
  <si>
    <t>Total Avg Peak</t>
  </si>
  <si>
    <t>Total Avg Off Peak</t>
  </si>
  <si>
    <t>West Peak Prices</t>
  </si>
  <si>
    <t>Alberta Peak Prices</t>
  </si>
  <si>
    <t>Alberta Off Peak Prices</t>
  </si>
  <si>
    <t>Alberta</t>
  </si>
  <si>
    <t>West Off-Peak Prices</t>
  </si>
  <si>
    <t>Heat Rates - Off Peak</t>
  </si>
  <si>
    <t>West Daily Peak Prices</t>
  </si>
  <si>
    <t>Alberta Daily Peak Prices</t>
  </si>
  <si>
    <t>Total Avg Off-Peak</t>
  </si>
  <si>
    <t>2006-2009</t>
  </si>
  <si>
    <t>&gt; =2010</t>
  </si>
  <si>
    <t>West Daily Off Peak Prices</t>
  </si>
  <si>
    <t>Alberta Daily Off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</si>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</sst>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  <numFmt numFmtId="185" formatCode="0.00_);[Red]\(0.00\)"/>
    <numFmt numFmtId="188" formatCode="#,##0.0000"/>
  </numFmts>
  <fonts count="12" x14ac:knownFonts="1">
    <font>
      <sz val="8"/>
      <name val="Lucida Console"/>
    </font>
    <font>
      <sz val="8"/>
      <name val="Lucida Console"/>
    </font>
    <font>
      <b/>
      <sz val="8"/>
      <name val="Times New Roman"/>
      <family val="1"/>
    </font>
    <font>
      <sz val="8"/>
      <name val="Times New Roman"/>
      <family val="1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</cellStyleXfs>
  <cellXfs count="27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167" fontId="2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left"/>
    </xf>
    <xf numFmtId="0" fontId="3" fillId="0" borderId="0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43" fontId="3" fillId="0" borderId="0" xfId="1" applyFont="1" applyFill="1" applyBorder="1"/>
    <xf numFmtId="0" fontId="3" fillId="0" borderId="2" xfId="0" applyFont="1" applyFill="1" applyBorder="1"/>
    <xf numFmtId="43" fontId="3" fillId="0" borderId="0" xfId="1" applyFont="1" applyBorder="1"/>
    <xf numFmtId="0" fontId="2" fillId="0" borderId="3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172" fontId="2" fillId="0" borderId="0" xfId="1" applyNumberFormat="1" applyFont="1" applyFill="1" applyBorder="1"/>
    <xf numFmtId="0" fontId="3" fillId="0" borderId="0" xfId="0" applyFont="1" applyFill="1"/>
    <xf numFmtId="0" fontId="4" fillId="0" borderId="0" xfId="11"/>
    <xf numFmtId="0" fontId="5" fillId="0" borderId="4" xfId="11" applyFont="1" applyBorder="1" applyAlignment="1">
      <alignment horizontal="center"/>
    </xf>
    <xf numFmtId="0" fontId="5" fillId="0" borderId="4" xfId="11" applyFont="1" applyBorder="1"/>
    <xf numFmtId="0" fontId="4" fillId="0" borderId="2" xfId="11" applyBorder="1"/>
    <xf numFmtId="0" fontId="4" fillId="0" borderId="5" xfId="11" applyBorder="1"/>
    <xf numFmtId="0" fontId="4" fillId="0" borderId="6" xfId="11" applyBorder="1"/>
    <xf numFmtId="0" fontId="4" fillId="0" borderId="7" xfId="11" applyBorder="1"/>
    <xf numFmtId="0" fontId="4" fillId="0" borderId="8" xfId="11" applyBorder="1"/>
    <xf numFmtId="0" fontId="4" fillId="0" borderId="8" xfId="11" applyBorder="1" applyAlignment="1">
      <alignment horizontal="center"/>
    </xf>
    <xf numFmtId="0" fontId="4" fillId="0" borderId="0" xfId="11" applyAlignment="1">
      <alignment horizontal="center" wrapText="1"/>
    </xf>
    <xf numFmtId="14" fontId="4" fillId="0" borderId="0" xfId="11" applyNumberFormat="1"/>
    <xf numFmtId="0" fontId="2" fillId="2" borderId="9" xfId="0" applyFont="1" applyFill="1" applyBorder="1"/>
    <xf numFmtId="0" fontId="4" fillId="0" borderId="0" xfId="11" applyFont="1" applyAlignment="1">
      <alignment horizontal="center" wrapText="1"/>
    </xf>
    <xf numFmtId="2" fontId="4" fillId="0" borderId="0" xfId="11" applyNumberFormat="1"/>
    <xf numFmtId="0" fontId="6" fillId="0" borderId="0" xfId="11" applyFont="1"/>
    <xf numFmtId="0" fontId="5" fillId="0" borderId="0" xfId="11" applyFont="1"/>
    <xf numFmtId="0" fontId="2" fillId="2" borderId="10" xfId="0" applyFont="1" applyFill="1" applyBorder="1"/>
    <xf numFmtId="15" fontId="3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4" fontId="2" fillId="0" borderId="2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wrapText="1"/>
    </xf>
    <xf numFmtId="0" fontId="2" fillId="0" borderId="0" xfId="0" applyNumberFormat="1" applyFont="1" applyAlignment="1">
      <alignment horizontal="center" wrapText="1"/>
    </xf>
    <xf numFmtId="43" fontId="3" fillId="0" borderId="11" xfId="1" applyFont="1" applyBorder="1"/>
    <xf numFmtId="43" fontId="3" fillId="0" borderId="0" xfId="1" applyFont="1"/>
    <xf numFmtId="43" fontId="3" fillId="0" borderId="12" xfId="1" applyFont="1" applyFill="1" applyBorder="1"/>
    <xf numFmtId="43" fontId="3" fillId="0" borderId="0" xfId="1" applyFont="1" applyFill="1"/>
    <xf numFmtId="43" fontId="3" fillId="0" borderId="11" xfId="1" applyFont="1" applyFill="1" applyBorder="1"/>
    <xf numFmtId="43" fontId="3" fillId="0" borderId="13" xfId="1" applyFont="1" applyBorder="1"/>
    <xf numFmtId="43" fontId="3" fillId="0" borderId="2" xfId="1" applyFont="1" applyBorder="1"/>
    <xf numFmtId="43" fontId="3" fillId="0" borderId="5" xfId="1" applyFont="1" applyBorder="1"/>
    <xf numFmtId="43" fontId="3" fillId="0" borderId="14" xfId="1" applyFont="1" applyBorder="1"/>
    <xf numFmtId="43" fontId="3" fillId="0" borderId="15" xfId="1" applyFont="1" applyBorder="1"/>
    <xf numFmtId="43" fontId="3" fillId="0" borderId="12" xfId="1" applyFont="1" applyBorder="1"/>
    <xf numFmtId="43" fontId="3" fillId="0" borderId="16" xfId="1" applyFont="1" applyFill="1" applyBorder="1"/>
    <xf numFmtId="43" fontId="3" fillId="0" borderId="17" xfId="1" applyFont="1" applyFill="1" applyBorder="1"/>
    <xf numFmtId="172" fontId="2" fillId="0" borderId="13" xfId="1" applyNumberFormat="1" applyFont="1" applyBorder="1"/>
    <xf numFmtId="172" fontId="2" fillId="0" borderId="18" xfId="1" applyNumberFormat="1" applyFont="1" applyFill="1" applyBorder="1"/>
    <xf numFmtId="43" fontId="3" fillId="0" borderId="18" xfId="1" applyFont="1" applyBorder="1"/>
    <xf numFmtId="43" fontId="3" fillId="0" borderId="19" xfId="1" applyFont="1" applyFill="1" applyBorder="1"/>
    <xf numFmtId="0" fontId="3" fillId="0" borderId="4" xfId="0" applyFont="1" applyBorder="1"/>
    <xf numFmtId="0" fontId="2" fillId="2" borderId="20" xfId="0" applyFont="1" applyFill="1" applyBorder="1"/>
    <xf numFmtId="43" fontId="3" fillId="0" borderId="20" xfId="1" applyFont="1" applyBorder="1"/>
    <xf numFmtId="43" fontId="3" fillId="0" borderId="21" xfId="1" applyFont="1" applyBorder="1"/>
    <xf numFmtId="0" fontId="2" fillId="2" borderId="22" xfId="0" applyFont="1" applyFill="1" applyBorder="1"/>
    <xf numFmtId="43" fontId="3" fillId="0" borderId="22" xfId="1" applyFont="1" applyBorder="1"/>
    <xf numFmtId="43" fontId="3" fillId="0" borderId="4" xfId="1" applyFont="1" applyBorder="1"/>
    <xf numFmtId="43" fontId="3" fillId="0" borderId="23" xfId="1" applyFont="1" applyBorder="1"/>
    <xf numFmtId="0" fontId="2" fillId="0" borderId="0" xfId="0" applyFont="1" applyAlignment="1">
      <alignment vertical="center"/>
    </xf>
    <xf numFmtId="43" fontId="3" fillId="0" borderId="16" xfId="1" applyFont="1" applyBorder="1"/>
    <xf numFmtId="43" fontId="3" fillId="0" borderId="17" xfId="1" applyFont="1" applyBorder="1"/>
    <xf numFmtId="43" fontId="3" fillId="0" borderId="19" xfId="1" applyFont="1" applyBorder="1"/>
    <xf numFmtId="43" fontId="3" fillId="0" borderId="24" xfId="1" applyFont="1" applyBorder="1"/>
    <xf numFmtId="43" fontId="3" fillId="0" borderId="0" xfId="0" applyNumberFormat="1" applyFont="1"/>
    <xf numFmtId="0" fontId="2" fillId="0" borderId="1" xfId="0" applyFont="1" applyFill="1" applyBorder="1"/>
    <xf numFmtId="43" fontId="3" fillId="0" borderId="13" xfId="1" applyFont="1" applyFill="1" applyBorder="1"/>
    <xf numFmtId="14" fontId="4" fillId="0" borderId="0" xfId="11" applyNumberFormat="1" applyAlignment="1">
      <alignment horizontal="center" wrapText="1"/>
    </xf>
    <xf numFmtId="0" fontId="9" fillId="0" borderId="0" xfId="0" applyFont="1" applyFill="1"/>
    <xf numFmtId="0" fontId="6" fillId="0" borderId="4" xfId="0" applyFont="1" applyFill="1" applyBorder="1"/>
    <xf numFmtId="0" fontId="6" fillId="0" borderId="0" xfId="0" applyFont="1" applyFill="1" applyBorder="1"/>
    <xf numFmtId="17" fontId="6" fillId="0" borderId="25" xfId="0" applyNumberFormat="1" applyFont="1" applyFill="1" applyBorder="1"/>
    <xf numFmtId="17" fontId="6" fillId="0" borderId="20" xfId="0" applyNumberFormat="1" applyFont="1" applyFill="1" applyBorder="1" applyAlignment="1">
      <alignment horizontal="left"/>
    </xf>
    <xf numFmtId="17" fontId="6" fillId="0" borderId="25" xfId="0" applyNumberFormat="1" applyFont="1" applyFill="1" applyBorder="1" applyAlignment="1">
      <alignment horizontal="left"/>
    </xf>
    <xf numFmtId="17" fontId="6" fillId="0" borderId="26" xfId="0" applyNumberFormat="1" applyFont="1" applyFill="1" applyBorder="1" applyAlignment="1">
      <alignment horizontal="left"/>
    </xf>
    <xf numFmtId="0" fontId="6" fillId="0" borderId="27" xfId="0" applyFont="1" applyFill="1" applyBorder="1"/>
    <xf numFmtId="0" fontId="6" fillId="0" borderId="21" xfId="0" applyFont="1" applyFill="1" applyBorder="1"/>
    <xf numFmtId="0" fontId="6" fillId="0" borderId="28" xfId="0" applyFont="1" applyFill="1" applyBorder="1"/>
    <xf numFmtId="0" fontId="6" fillId="0" borderId="29" xfId="0" applyFont="1" applyFill="1" applyBorder="1"/>
    <xf numFmtId="4" fontId="9" fillId="0" borderId="22" xfId="0" applyNumberFormat="1" applyFont="1" applyFill="1" applyBorder="1"/>
    <xf numFmtId="4" fontId="9" fillId="0" borderId="20" xfId="0" applyNumberFormat="1" applyFont="1" applyFill="1" applyBorder="1"/>
    <xf numFmtId="4" fontId="9" fillId="0" borderId="0" xfId="0" applyNumberFormat="1" applyFont="1" applyFill="1" applyBorder="1"/>
    <xf numFmtId="4" fontId="9" fillId="0" borderId="30" xfId="0" applyNumberFormat="1" applyFont="1" applyFill="1" applyBorder="1"/>
    <xf numFmtId="4" fontId="9" fillId="0" borderId="4" xfId="0" applyNumberFormat="1" applyFont="1" applyFill="1" applyBorder="1"/>
    <xf numFmtId="14" fontId="10" fillId="0" borderId="0" xfId="0" applyNumberFormat="1" applyFont="1" applyFill="1"/>
    <xf numFmtId="0" fontId="6" fillId="0" borderId="20" xfId="0" applyFont="1" applyFill="1" applyBorder="1"/>
    <xf numFmtId="43" fontId="9" fillId="0" borderId="22" xfId="2" applyNumberFormat="1" applyFont="1" applyFill="1" applyBorder="1"/>
    <xf numFmtId="43" fontId="9" fillId="0" borderId="20" xfId="2" applyNumberFormat="1" applyFont="1" applyFill="1" applyBorder="1"/>
    <xf numFmtId="43" fontId="9" fillId="0" borderId="0" xfId="2" applyNumberFormat="1" applyFont="1" applyFill="1" applyBorder="1"/>
    <xf numFmtId="43" fontId="9" fillId="0" borderId="22" xfId="1" applyFont="1" applyFill="1" applyBorder="1"/>
    <xf numFmtId="43" fontId="9" fillId="0" borderId="0" xfId="1" applyFont="1" applyFill="1" applyBorder="1"/>
    <xf numFmtId="43" fontId="9" fillId="0" borderId="31" xfId="1" applyFont="1" applyFill="1" applyBorder="1"/>
    <xf numFmtId="43" fontId="9" fillId="0" borderId="20" xfId="1" applyFont="1" applyFill="1" applyBorder="1"/>
    <xf numFmtId="43" fontId="9" fillId="0" borderId="21" xfId="2" applyNumberFormat="1" applyFont="1" applyFill="1" applyBorder="1"/>
    <xf numFmtId="43" fontId="9" fillId="0" borderId="21" xfId="1" applyFont="1" applyFill="1" applyBorder="1"/>
    <xf numFmtId="43" fontId="9" fillId="0" borderId="29" xfId="1" applyFont="1" applyFill="1" applyBorder="1"/>
    <xf numFmtId="43" fontId="9" fillId="0" borderId="9" xfId="2" applyNumberFormat="1" applyFont="1" applyFill="1" applyBorder="1"/>
    <xf numFmtId="43" fontId="9" fillId="0" borderId="29" xfId="2" applyNumberFormat="1" applyFont="1" applyFill="1" applyBorder="1"/>
    <xf numFmtId="43" fontId="9" fillId="0" borderId="1" xfId="2" applyNumberFormat="1" applyFont="1" applyFill="1" applyBorder="1"/>
    <xf numFmtId="43" fontId="9" fillId="0" borderId="31" xfId="2" applyNumberFormat="1" applyFont="1" applyFill="1" applyBorder="1"/>
    <xf numFmtId="43" fontId="9" fillId="0" borderId="30" xfId="2" applyNumberFormat="1" applyFont="1" applyFill="1" applyBorder="1"/>
    <xf numFmtId="43" fontId="9" fillId="0" borderId="4" xfId="2" applyNumberFormat="1" applyFont="1" applyFill="1" applyBorder="1"/>
    <xf numFmtId="43" fontId="9" fillId="0" borderId="4" xfId="1" applyFont="1" applyFill="1" applyBorder="1"/>
    <xf numFmtId="43" fontId="9" fillId="0" borderId="32" xfId="1" applyFont="1" applyFill="1" applyBorder="1"/>
    <xf numFmtId="43" fontId="9" fillId="0" borderId="3" xfId="2" applyNumberFormat="1" applyFont="1" applyFill="1" applyBorder="1"/>
    <xf numFmtId="43" fontId="9" fillId="0" borderId="32" xfId="2" applyNumberFormat="1" applyFont="1" applyFill="1" applyBorder="1"/>
    <xf numFmtId="4" fontId="9" fillId="0" borderId="21" xfId="0" applyNumberFormat="1" applyFont="1" applyFill="1" applyBorder="1"/>
    <xf numFmtId="4" fontId="9" fillId="0" borderId="29" xfId="0" applyNumberFormat="1" applyFont="1" applyFill="1" applyBorder="1"/>
    <xf numFmtId="4" fontId="9" fillId="0" borderId="1" xfId="0" applyNumberFormat="1" applyFont="1" applyFill="1" applyBorder="1"/>
    <xf numFmtId="4" fontId="9" fillId="0" borderId="31" xfId="0" applyNumberFormat="1" applyFont="1" applyFill="1" applyBorder="1"/>
    <xf numFmtId="4" fontId="9" fillId="0" borderId="32" xfId="0" applyNumberFormat="1" applyFont="1" applyFill="1" applyBorder="1"/>
    <xf numFmtId="4" fontId="9" fillId="0" borderId="3" xfId="0" applyNumberFormat="1" applyFont="1" applyFill="1" applyBorder="1"/>
    <xf numFmtId="4" fontId="9" fillId="0" borderId="0" xfId="0" applyNumberFormat="1" applyFont="1" applyFill="1"/>
    <xf numFmtId="0" fontId="6" fillId="0" borderId="26" xfId="0" applyFont="1" applyFill="1" applyBorder="1"/>
    <xf numFmtId="39" fontId="9" fillId="0" borderId="20" xfId="2" applyNumberFormat="1" applyFont="1" applyFill="1" applyBorder="1"/>
    <xf numFmtId="39" fontId="9" fillId="0" borderId="22" xfId="2" applyNumberFormat="1" applyFont="1" applyFill="1" applyBorder="1"/>
    <xf numFmtId="39" fontId="9" fillId="0" borderId="30" xfId="2" applyNumberFormat="1" applyFont="1" applyFill="1" applyBorder="1"/>
    <xf numFmtId="4" fontId="9" fillId="0" borderId="9" xfId="0" applyNumberFormat="1" applyFont="1" applyFill="1" applyBorder="1"/>
    <xf numFmtId="14" fontId="9" fillId="0" borderId="0" xfId="0" applyNumberFormat="1" applyFont="1"/>
    <xf numFmtId="4" fontId="9" fillId="0" borderId="0" xfId="0" applyNumberFormat="1" applyFont="1"/>
    <xf numFmtId="0" fontId="9" fillId="0" borderId="0" xfId="0" applyFont="1"/>
    <xf numFmtId="1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7" fontId="9" fillId="0" borderId="0" xfId="0" applyNumberFormat="1" applyFont="1"/>
    <xf numFmtId="185" fontId="9" fillId="0" borderId="0" xfId="0" applyNumberFormat="1" applyFont="1"/>
    <xf numFmtId="17" fontId="9" fillId="0" borderId="0" xfId="0" applyNumberFormat="1" applyFont="1" applyAlignment="1">
      <alignment horizontal="right"/>
    </xf>
    <xf numFmtId="0" fontId="10" fillId="0" borderId="0" xfId="0" applyFont="1" applyFill="1" applyAlignment="1">
      <alignment horizontal="right"/>
    </xf>
    <xf numFmtId="15" fontId="9" fillId="0" borderId="0" xfId="0" applyNumberFormat="1" applyFont="1" applyFill="1"/>
    <xf numFmtId="0" fontId="10" fillId="0" borderId="0" xfId="0" applyFont="1" applyFill="1"/>
    <xf numFmtId="0" fontId="9" fillId="0" borderId="0" xfId="0" applyFont="1" applyFill="1" applyBorder="1"/>
    <xf numFmtId="167" fontId="10" fillId="0" borderId="0" xfId="0" applyNumberFormat="1" applyFont="1" applyFill="1" applyAlignment="1">
      <alignment horizontal="right"/>
    </xf>
    <xf numFmtId="167" fontId="9" fillId="0" borderId="0" xfId="0" applyNumberFormat="1" applyFont="1" applyFill="1" applyAlignment="1">
      <alignment horizontal="right"/>
    </xf>
    <xf numFmtId="14" fontId="9" fillId="0" borderId="0" xfId="0" applyNumberFormat="1" applyFont="1" applyFill="1" applyProtection="1">
      <protection locked="0" hidden="1"/>
    </xf>
    <xf numFmtId="14" fontId="9" fillId="0" borderId="0" xfId="0" applyNumberFormat="1" applyFont="1" applyFill="1"/>
    <xf numFmtId="171" fontId="6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7" fontId="9" fillId="0" borderId="0" xfId="0" applyNumberFormat="1" applyFont="1" applyFill="1"/>
    <xf numFmtId="0" fontId="5" fillId="0" borderId="0" xfId="0" applyFont="1" applyFill="1" applyAlignment="1">
      <alignment vertical="center"/>
    </xf>
    <xf numFmtId="0" fontId="10" fillId="0" borderId="2" xfId="0" applyFont="1" applyFill="1" applyBorder="1" applyAlignment="1">
      <alignment vertical="center"/>
    </xf>
    <xf numFmtId="17" fontId="10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7" fontId="10" fillId="0" borderId="4" xfId="0" quotePrefix="1" applyNumberFormat="1" applyFont="1" applyFill="1" applyBorder="1" applyAlignment="1">
      <alignment horizontal="center" vertical="center" wrapText="1"/>
    </xf>
    <xf numFmtId="17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14" fontId="9" fillId="0" borderId="0" xfId="0" applyNumberFormat="1" applyFont="1" applyFill="1" applyAlignment="1">
      <alignment vertical="center"/>
    </xf>
    <xf numFmtId="0" fontId="10" fillId="0" borderId="9" xfId="0" applyFont="1" applyFill="1" applyBorder="1"/>
    <xf numFmtId="43" fontId="9" fillId="0" borderId="33" xfId="1" applyFont="1" applyFill="1" applyBorder="1"/>
    <xf numFmtId="43" fontId="9" fillId="0" borderId="9" xfId="1" applyFont="1" applyFill="1" applyBorder="1"/>
    <xf numFmtId="38" fontId="9" fillId="0" borderId="0" xfId="0" applyNumberFormat="1" applyFont="1" applyFill="1" applyBorder="1"/>
    <xf numFmtId="38" fontId="9" fillId="0" borderId="0" xfId="0" applyNumberFormat="1" applyFont="1" applyFill="1"/>
    <xf numFmtId="0" fontId="10" fillId="0" borderId="1" xfId="0" applyFont="1" applyFill="1" applyBorder="1"/>
    <xf numFmtId="0" fontId="9" fillId="0" borderId="2" xfId="0" applyFont="1" applyFill="1" applyBorder="1"/>
    <xf numFmtId="43" fontId="9" fillId="0" borderId="11" xfId="1" applyFont="1" applyFill="1" applyBorder="1"/>
    <xf numFmtId="43" fontId="9" fillId="0" borderId="1" xfId="1" applyFont="1" applyFill="1" applyBorder="1"/>
    <xf numFmtId="43" fontId="9" fillId="0" borderId="2" xfId="1" applyFont="1" applyFill="1" applyBorder="1"/>
    <xf numFmtId="0" fontId="10" fillId="0" borderId="3" xfId="0" applyFont="1" applyFill="1" applyBorder="1"/>
    <xf numFmtId="0" fontId="9" fillId="0" borderId="4" xfId="0" applyFont="1" applyFill="1" applyBorder="1"/>
    <xf numFmtId="43" fontId="9" fillId="0" borderId="23" xfId="1" applyFont="1" applyFill="1" applyBorder="1"/>
    <xf numFmtId="43" fontId="9" fillId="0" borderId="3" xfId="1" applyFont="1" applyFill="1" applyBorder="1"/>
    <xf numFmtId="0" fontId="10" fillId="0" borderId="21" xfId="0" applyFont="1" applyFill="1" applyBorder="1"/>
    <xf numFmtId="0" fontId="9" fillId="0" borderId="21" xfId="0" applyFont="1" applyFill="1" applyBorder="1"/>
    <xf numFmtId="0" fontId="5" fillId="0" borderId="4" xfId="0" applyFont="1" applyFill="1" applyBorder="1"/>
    <xf numFmtId="0" fontId="10" fillId="0" borderId="28" xfId="0" applyFont="1" applyFill="1" applyBorder="1"/>
    <xf numFmtId="0" fontId="9" fillId="0" borderId="26" xfId="0" applyFont="1" applyFill="1" applyBorder="1"/>
    <xf numFmtId="43" fontId="9" fillId="0" borderId="26" xfId="1" applyFont="1" applyFill="1" applyBorder="1"/>
    <xf numFmtId="43" fontId="9" fillId="0" borderId="34" xfId="1" applyFont="1" applyFill="1" applyBorder="1"/>
    <xf numFmtId="43" fontId="9" fillId="0" borderId="27" xfId="1" applyFont="1" applyFill="1" applyBorder="1"/>
    <xf numFmtId="43" fontId="9" fillId="0" borderId="28" xfId="1" applyFont="1" applyFill="1" applyBorder="1"/>
    <xf numFmtId="0" fontId="10" fillId="0" borderId="4" xfId="0" applyFont="1" applyFill="1" applyBorder="1"/>
    <xf numFmtId="38" fontId="10" fillId="0" borderId="0" xfId="0" applyNumberFormat="1" applyFont="1" applyFill="1" applyBorder="1"/>
    <xf numFmtId="0" fontId="5" fillId="0" borderId="0" xfId="0" applyFont="1" applyFill="1" applyBorder="1"/>
    <xf numFmtId="0" fontId="10" fillId="0" borderId="0" xfId="0" applyFont="1" applyFill="1" applyBorder="1"/>
    <xf numFmtId="172" fontId="10" fillId="0" borderId="0" xfId="1" applyNumberFormat="1" applyFont="1" applyFill="1" applyBorder="1"/>
    <xf numFmtId="188" fontId="9" fillId="0" borderId="0" xfId="1" applyNumberFormat="1" applyFont="1" applyFill="1" applyBorder="1"/>
    <xf numFmtId="0" fontId="10" fillId="0" borderId="26" xfId="0" applyFont="1" applyFill="1" applyBorder="1"/>
    <xf numFmtId="171" fontId="10" fillId="0" borderId="0" xfId="0" applyNumberFormat="1" applyFont="1" applyFill="1" applyAlignment="1">
      <alignment horizontal="left"/>
    </xf>
    <xf numFmtId="43" fontId="9" fillId="0" borderId="21" xfId="0" quotePrefix="1" applyNumberFormat="1" applyFont="1" applyFill="1" applyBorder="1"/>
    <xf numFmtId="43" fontId="9" fillId="0" borderId="0" xfId="0" quotePrefix="1" applyNumberFormat="1" applyFont="1" applyFill="1" applyBorder="1"/>
    <xf numFmtId="0" fontId="10" fillId="0" borderId="10" xfId="0" applyFont="1" applyFill="1" applyBorder="1"/>
    <xf numFmtId="43" fontId="9" fillId="0" borderId="4" xfId="0" quotePrefix="1" applyNumberFormat="1" applyFont="1" applyFill="1" applyBorder="1"/>
    <xf numFmtId="0" fontId="5" fillId="0" borderId="0" xfId="0" applyFont="1" applyFill="1"/>
    <xf numFmtId="171" fontId="10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 applyAlignment="1">
      <alignment vertical="center"/>
    </xf>
    <xf numFmtId="17" fontId="10" fillId="0" borderId="4" xfId="0" quotePrefix="1" applyNumberFormat="1" applyFont="1" applyFill="1" applyBorder="1" applyAlignment="1">
      <alignment horizontal="center" vertical="center"/>
    </xf>
    <xf numFmtId="17" fontId="10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72" fontId="9" fillId="0" borderId="0" xfId="1" applyNumberFormat="1" applyFont="1" applyFill="1" applyBorder="1"/>
    <xf numFmtId="172" fontId="9" fillId="0" borderId="1" xfId="1" applyNumberFormat="1" applyFont="1" applyFill="1" applyBorder="1"/>
    <xf numFmtId="172" fontId="9" fillId="0" borderId="4" xfId="1" applyNumberFormat="1" applyFont="1" applyFill="1" applyBorder="1"/>
    <xf numFmtId="172" fontId="9" fillId="0" borderId="3" xfId="1" applyNumberFormat="1" applyFont="1" applyFill="1" applyBorder="1"/>
    <xf numFmtId="172" fontId="9" fillId="0" borderId="0" xfId="0" applyNumberFormat="1" applyFont="1" applyFill="1"/>
    <xf numFmtId="172" fontId="10" fillId="0" borderId="4" xfId="1" applyNumberFormat="1" applyFont="1" applyFill="1" applyBorder="1"/>
    <xf numFmtId="172" fontId="9" fillId="0" borderId="21" xfId="1" applyNumberFormat="1" applyFont="1" applyFill="1" applyBorder="1"/>
    <xf numFmtId="172" fontId="9" fillId="0" borderId="9" xfId="1" applyNumberFormat="1" applyFont="1" applyFill="1" applyBorder="1"/>
    <xf numFmtId="171" fontId="10" fillId="0" borderId="0" xfId="0" applyNumberFormat="1" applyFont="1" applyFill="1" applyBorder="1" applyAlignment="1">
      <alignment horizontal="left"/>
    </xf>
    <xf numFmtId="43" fontId="9" fillId="0" borderId="0" xfId="1" applyFont="1" applyFill="1"/>
    <xf numFmtId="17" fontId="10" fillId="0" borderId="0" xfId="0" quotePrefix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center"/>
    </xf>
    <xf numFmtId="17" fontId="10" fillId="0" borderId="4" xfId="0" applyNumberFormat="1" applyFont="1" applyFill="1" applyBorder="1" applyAlignment="1">
      <alignment horizontal="center"/>
    </xf>
    <xf numFmtId="43" fontId="10" fillId="0" borderId="4" xfId="1" quotePrefix="1" applyFont="1" applyFill="1" applyBorder="1" applyAlignment="1">
      <alignment horizontal="center"/>
    </xf>
    <xf numFmtId="43" fontId="9" fillId="0" borderId="21" xfId="0" applyNumberFormat="1" applyFont="1" applyFill="1" applyBorder="1"/>
    <xf numFmtId="43" fontId="9" fillId="0" borderId="35" xfId="1" applyFont="1" applyFill="1" applyBorder="1"/>
    <xf numFmtId="43" fontId="9" fillId="0" borderId="0" xfId="0" applyNumberFormat="1" applyFont="1" applyFill="1" applyBorder="1"/>
    <xf numFmtId="43" fontId="9" fillId="0" borderId="36" xfId="1" applyFont="1" applyFill="1" applyBorder="1"/>
    <xf numFmtId="43" fontId="9" fillId="0" borderId="4" xfId="0" applyNumberFormat="1" applyFont="1" applyFill="1" applyBorder="1"/>
    <xf numFmtId="43" fontId="9" fillId="0" borderId="37" xfId="1" applyFont="1" applyFill="1" applyBorder="1"/>
    <xf numFmtId="43" fontId="9" fillId="0" borderId="26" xfId="0" applyNumberFormat="1" applyFont="1" applyFill="1" applyBorder="1"/>
    <xf numFmtId="43" fontId="9" fillId="0" borderId="38" xfId="1" applyFont="1" applyFill="1" applyBorder="1"/>
    <xf numFmtId="43" fontId="10" fillId="0" borderId="4" xfId="1" applyFont="1" applyFill="1" applyBorder="1"/>
    <xf numFmtId="43" fontId="9" fillId="0" borderId="2" xfId="0" applyNumberFormat="1" applyFont="1" applyFill="1" applyBorder="1"/>
    <xf numFmtId="172" fontId="9" fillId="0" borderId="0" xfId="0" applyNumberFormat="1" applyFont="1" applyFill="1" applyBorder="1"/>
    <xf numFmtId="172" fontId="9" fillId="0" borderId="35" xfId="1" applyNumberFormat="1" applyFont="1" applyFill="1" applyBorder="1"/>
    <xf numFmtId="172" fontId="9" fillId="0" borderId="36" xfId="1" applyNumberFormat="1" applyFont="1" applyFill="1" applyBorder="1"/>
    <xf numFmtId="172" fontId="9" fillId="0" borderId="37" xfId="1" applyNumberFormat="1" applyFont="1" applyFill="1" applyBorder="1"/>
    <xf numFmtId="172" fontId="9" fillId="0" borderId="31" xfId="1" applyNumberFormat="1" applyFont="1" applyFill="1" applyBorder="1"/>
    <xf numFmtId="172" fontId="9" fillId="0" borderId="32" xfId="1" applyNumberFormat="1" applyFont="1" applyFill="1" applyBorder="1"/>
    <xf numFmtId="43" fontId="10" fillId="0" borderId="0" xfId="1" applyFont="1" applyFill="1" applyBorder="1"/>
    <xf numFmtId="171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22" xfId="0" applyFont="1" applyFill="1" applyBorder="1"/>
    <xf numFmtId="0" fontId="10" fillId="0" borderId="30" xfId="0" applyFont="1" applyFill="1" applyBorder="1"/>
    <xf numFmtId="43" fontId="9" fillId="0" borderId="24" xfId="1" applyFont="1" applyFill="1" applyBorder="1"/>
    <xf numFmtId="172" fontId="9" fillId="0" borderId="33" xfId="1" applyNumberFormat="1" applyFont="1" applyFill="1" applyBorder="1"/>
    <xf numFmtId="172" fontId="9" fillId="0" borderId="11" xfId="1" applyNumberFormat="1" applyFont="1" applyFill="1" applyBorder="1"/>
    <xf numFmtId="172" fontId="9" fillId="0" borderId="23" xfId="1" applyNumberFormat="1" applyFont="1" applyFill="1" applyBorder="1"/>
    <xf numFmtId="172" fontId="9" fillId="0" borderId="21" xfId="0" applyNumberFormat="1" applyFont="1" applyFill="1" applyBorder="1"/>
    <xf numFmtId="0" fontId="10" fillId="0" borderId="2" xfId="0" applyFont="1" applyFill="1" applyBorder="1"/>
    <xf numFmtId="0" fontId="11" fillId="0" borderId="0" xfId="0" applyFont="1"/>
    <xf numFmtId="174" fontId="10" fillId="0" borderId="0" xfId="0" applyNumberFormat="1" applyFont="1" applyAlignment="1">
      <alignment horizontal="center"/>
    </xf>
    <xf numFmtId="174" fontId="9" fillId="0" borderId="0" xfId="0" applyNumberFormat="1" applyFont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35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2" fontId="9" fillId="0" borderId="36" xfId="0" applyNumberFormat="1" applyFont="1" applyBorder="1" applyAlignment="1">
      <alignment horizontal="center"/>
    </xf>
    <xf numFmtId="2" fontId="9" fillId="0" borderId="30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9" fillId="0" borderId="37" xfId="0" applyNumberFormat="1" applyFont="1" applyBorder="1" applyAlignment="1">
      <alignment horizontal="center"/>
    </xf>
    <xf numFmtId="0" fontId="10" fillId="0" borderId="0" xfId="0" applyFont="1"/>
    <xf numFmtId="2" fontId="9" fillId="0" borderId="0" xfId="0" applyNumberFormat="1" applyFont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9" fillId="0" borderId="26" xfId="0" applyNumberFormat="1" applyFont="1" applyBorder="1" applyAlignment="1">
      <alignment horizontal="center"/>
    </xf>
    <xf numFmtId="2" fontId="9" fillId="0" borderId="38" xfId="0" applyNumberFormat="1" applyFont="1" applyBorder="1" applyAlignment="1">
      <alignment horizontal="center"/>
    </xf>
    <xf numFmtId="2" fontId="9" fillId="0" borderId="34" xfId="0" applyNumberFormat="1" applyFont="1" applyBorder="1" applyAlignment="1">
      <alignment horizontal="center"/>
    </xf>
    <xf numFmtId="0" fontId="9" fillId="0" borderId="9" xfId="0" applyFont="1" applyFill="1" applyBorder="1"/>
    <xf numFmtId="0" fontId="9" fillId="0" borderId="1" xfId="0" applyFont="1" applyFill="1" applyBorder="1"/>
    <xf numFmtId="0" fontId="9" fillId="0" borderId="3" xfId="0" applyFont="1" applyFill="1" applyBorder="1"/>
    <xf numFmtId="0" fontId="9" fillId="0" borderId="28" xfId="0" applyFont="1" applyFill="1" applyBorder="1"/>
    <xf numFmtId="0" fontId="9" fillId="0" borderId="9" xfId="0" applyFont="1" applyBorder="1"/>
    <xf numFmtId="0" fontId="9" fillId="0" borderId="1" xfId="0" applyFont="1" applyBorder="1"/>
    <xf numFmtId="0" fontId="9" fillId="0" borderId="3" xfId="0" applyFont="1" applyBorder="1"/>
    <xf numFmtId="0" fontId="9" fillId="0" borderId="28" xfId="0" applyFont="1" applyBorder="1"/>
    <xf numFmtId="14" fontId="11" fillId="0" borderId="0" xfId="0" applyNumberFormat="1" applyFont="1" applyFill="1"/>
    <xf numFmtId="0" fontId="11" fillId="0" borderId="0" xfId="0" applyFont="1" applyFill="1" applyBorder="1"/>
    <xf numFmtId="17" fontId="10" fillId="0" borderId="0" xfId="0" applyNumberFormat="1" applyFont="1" applyFill="1" applyBorder="1" applyAlignment="1">
      <alignment horizontal="center" vertical="center" wrapText="1"/>
    </xf>
    <xf numFmtId="172" fontId="9" fillId="0" borderId="39" xfId="1" applyNumberFormat="1" applyFont="1" applyFill="1" applyBorder="1"/>
    <xf numFmtId="14" fontId="9" fillId="0" borderId="0" xfId="0" applyNumberFormat="1" applyFont="1" applyFill="1" applyAlignment="1">
      <alignment horizontal="center"/>
    </xf>
    <xf numFmtId="0" fontId="6" fillId="0" borderId="26" xfId="0" applyFont="1" applyFill="1" applyBorder="1" applyAlignment="1">
      <alignment horizontal="right"/>
    </xf>
    <xf numFmtId="0" fontId="6" fillId="0" borderId="28" xfId="0" applyFont="1" applyFill="1" applyBorder="1" applyAlignment="1">
      <alignment horizontal="right"/>
    </xf>
    <xf numFmtId="0" fontId="6" fillId="0" borderId="27" xfId="0" applyFont="1" applyFill="1" applyBorder="1" applyAlignment="1">
      <alignment horizontal="right"/>
    </xf>
    <xf numFmtId="0" fontId="6" fillId="0" borderId="2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right"/>
    </xf>
    <xf numFmtId="0" fontId="6" fillId="0" borderId="29" xfId="0" applyFont="1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14" fontId="10" fillId="0" borderId="0" xfId="0" applyNumberFormat="1" applyFont="1"/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Normal_Curve Summary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2</xdr:row>
          <xdr:rowOff>95250</xdr:rowOff>
        </xdr:from>
        <xdr:to>
          <xdr:col>0</xdr:col>
          <xdr:colOff>1314450</xdr:colOff>
          <xdr:row>4</xdr:row>
          <xdr:rowOff>114300</xdr:rowOff>
        </xdr:to>
        <xdr:sp macro="" textlink="">
          <xdr:nvSpPr>
            <xdr:cNvPr id="59393" name="CommandButton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3FC306D4-F3E6-527E-4196-4E066DF571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30721" name="Button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86788C6-9C36-089D-B06C-3214BFEB5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30723" name="Button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39DAB955-9760-AFBA-51B1-BBEE8FA9C1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30724" name="Button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E67DCE1C-2298-C52C-9B85-AC5BF9011C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3489" name="Button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6B7CA81B-EE40-D376-9C73-ED19FF3C7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57150</xdr:rowOff>
        </xdr:from>
        <xdr:to>
          <xdr:col>0</xdr:col>
          <xdr:colOff>0</xdr:colOff>
          <xdr:row>0</xdr:row>
          <xdr:rowOff>476250</xdr:rowOff>
        </xdr:to>
        <xdr:sp macro="" textlink="">
          <xdr:nvSpPr>
            <xdr:cNvPr id="64513" name="Button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DE8A0A25-5B44-85BF-533B-374272C52A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_daily%20pric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_Devl/Developer/EastPrices/EastPrice_06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2001/November/Prices/daily%20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save2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Peak Daily Power Prices"/>
      <sheetName val="Power East Off Peak Price"/>
      <sheetName val="#REF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East Price"/>
      <sheetName val="E. Power Desk Daily Price"/>
      <sheetName val="Power Off-Peak Prices"/>
      <sheetName val="Off Peak Detail"/>
      <sheetName val="Power &amp; Gas Heat Rates"/>
      <sheetName val="Curve Summary"/>
      <sheetName val="Gas Curve Summary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2"/>
    </sheetNames>
    <definedNames>
      <definedName name="PublishPowerWestPricePea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11">
    <pageSetUpPr fitToPage="1"/>
  </sheetPr>
  <dimension ref="A1:AV161"/>
  <sheetViews>
    <sheetView workbookViewId="0">
      <pane xSplit="1" ySplit="6" topLeftCell="AE7" activePane="bottomRight" state="frozen"/>
      <selection activeCell="F10" sqref="A1:IV65536"/>
      <selection pane="topRight" activeCell="F10" sqref="A1:IV65536"/>
      <selection pane="bottomLeft" activeCell="F10" sqref="A1:IV65536"/>
      <selection pane="bottomRight" sqref="A1:IV65536"/>
    </sheetView>
  </sheetViews>
  <sheetFormatPr defaultRowHeight="12.75" x14ac:dyDescent="0.2"/>
  <cols>
    <col min="1" max="1" width="10.85546875" style="27" customWidth="1"/>
    <col min="2" max="3" width="9.140625" style="17"/>
    <col min="4" max="4" width="9.5703125" style="17" bestFit="1" customWidth="1"/>
    <col min="5" max="5" width="9.5703125" style="17" customWidth="1"/>
    <col min="6" max="7" width="9.140625" style="17"/>
    <col min="8" max="8" width="15.28515625" style="17" customWidth="1"/>
    <col min="9" max="12" width="9.140625" style="17"/>
    <col min="13" max="13" width="10.42578125" style="17" customWidth="1"/>
    <col min="14" max="15" width="8.28515625" style="17" customWidth="1"/>
    <col min="16" max="16" width="3.5703125" style="17" customWidth="1"/>
    <col min="17" max="21" width="9.140625" style="17"/>
    <col min="22" max="22" width="9.7109375" style="17" customWidth="1"/>
    <col min="23" max="26" width="9.140625" style="17"/>
    <col min="27" max="27" width="3" style="17" customWidth="1"/>
    <col min="28" max="31" width="9.140625" style="17"/>
    <col min="32" max="32" width="10.28515625" style="17" bestFit="1" customWidth="1"/>
    <col min="33" max="33" width="9.140625" style="17"/>
    <col min="34" max="34" width="4.28515625" style="17" customWidth="1"/>
    <col min="35" max="35" width="9.140625" style="17" bestFit="1"/>
    <col min="36" max="37" width="9.140625" style="17"/>
    <col min="38" max="38" width="10.140625" style="17" bestFit="1" customWidth="1"/>
    <col min="39" max="39" width="9.140625" style="17"/>
    <col min="40" max="40" width="12.140625" style="17" customWidth="1"/>
    <col min="41" max="42" width="9.140625" style="17"/>
    <col min="44" max="45" width="9.140625" style="17"/>
    <col min="46" max="46" width="11.42578125" style="17" customWidth="1"/>
    <col min="47" max="47" width="12.5703125" style="17" customWidth="1"/>
    <col min="48" max="16384" width="9.140625" style="17"/>
  </cols>
  <sheetData>
    <row r="1" spans="1:48" x14ac:dyDescent="0.2">
      <c r="B1" s="17" t="s">
        <v>43</v>
      </c>
      <c r="C1" s="17" t="s">
        <v>44</v>
      </c>
      <c r="D1" s="17" t="s">
        <v>45</v>
      </c>
      <c r="E1" s="17" t="s">
        <v>46</v>
      </c>
      <c r="F1" s="17" t="s">
        <v>47</v>
      </c>
      <c r="G1" s="17" t="s">
        <v>48</v>
      </c>
      <c r="I1" s="17" t="s">
        <v>49</v>
      </c>
      <c r="R1" s="17" t="s">
        <v>50</v>
      </c>
    </row>
    <row r="2" spans="1:48" x14ac:dyDescent="0.2">
      <c r="A2" s="27">
        <v>1</v>
      </c>
      <c r="B2" s="17">
        <v>2</v>
      </c>
      <c r="C2" s="17">
        <v>3</v>
      </c>
      <c r="D2" s="17">
        <v>4</v>
      </c>
      <c r="E2" s="17">
        <v>5</v>
      </c>
      <c r="F2" s="17">
        <v>6</v>
      </c>
      <c r="G2" s="17">
        <v>7</v>
      </c>
      <c r="I2" s="17">
        <v>9</v>
      </c>
      <c r="R2" s="17">
        <v>18</v>
      </c>
    </row>
    <row r="4" spans="1:48" ht="16.5" thickBot="1" x14ac:dyDescent="0.3">
      <c r="B4" s="18" t="s">
        <v>52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Q4" s="19"/>
      <c r="R4" s="19" t="s">
        <v>53</v>
      </c>
      <c r="S4" s="19"/>
      <c r="T4" s="19"/>
      <c r="U4" s="19"/>
      <c r="V4" s="19"/>
      <c r="W4" s="19"/>
      <c r="X4" s="19"/>
      <c r="Y4" s="19"/>
      <c r="Z4" s="19"/>
      <c r="AB4" s="19"/>
      <c r="AC4" s="19"/>
      <c r="AD4" s="19"/>
      <c r="AE4" s="19"/>
      <c r="AF4" s="19"/>
      <c r="AG4" s="19"/>
      <c r="AJ4" s="19"/>
      <c r="AM4" s="32" t="s">
        <v>22</v>
      </c>
    </row>
    <row r="5" spans="1:48" ht="15.75" customHeight="1" x14ac:dyDescent="0.2">
      <c r="B5" s="20"/>
      <c r="C5" s="20"/>
      <c r="D5" s="21"/>
      <c r="E5" s="20"/>
      <c r="F5" s="20"/>
      <c r="G5" s="20"/>
      <c r="H5" s="20"/>
      <c r="I5" s="20"/>
      <c r="J5" s="20"/>
      <c r="K5" s="20"/>
      <c r="L5" s="21"/>
      <c r="M5" s="22"/>
      <c r="N5" s="22"/>
      <c r="O5" s="22"/>
      <c r="Q5" s="22"/>
      <c r="R5" s="22"/>
      <c r="S5" s="22"/>
      <c r="T5" s="22"/>
      <c r="U5" s="22"/>
      <c r="V5" s="22"/>
      <c r="W5" s="23"/>
      <c r="X5" s="24"/>
      <c r="Y5" s="23"/>
      <c r="Z5" s="25"/>
      <c r="AB5" s="22"/>
      <c r="AC5" s="22"/>
      <c r="AD5" s="23"/>
      <c r="AE5" s="24"/>
      <c r="AF5" s="23"/>
      <c r="AG5" s="25"/>
      <c r="AM5" s="31"/>
      <c r="AN5" s="31"/>
      <c r="AO5" s="31"/>
    </row>
    <row r="6" spans="1:48" s="26" customFormat="1" ht="24.75" customHeight="1" x14ac:dyDescent="0.2">
      <c r="A6" s="72"/>
      <c r="B6" s="26" t="s">
        <v>56</v>
      </c>
      <c r="C6" s="26" t="s">
        <v>55</v>
      </c>
      <c r="D6" s="26" t="s">
        <v>54</v>
      </c>
      <c r="E6" s="26" t="s">
        <v>57</v>
      </c>
      <c r="F6" s="26" t="s">
        <v>58</v>
      </c>
      <c r="G6" s="26" t="s">
        <v>60</v>
      </c>
      <c r="I6" s="26" t="s">
        <v>59</v>
      </c>
      <c r="R6" s="26" t="s">
        <v>53</v>
      </c>
      <c r="AJ6" s="29"/>
      <c r="AM6" s="29" t="s">
        <v>23</v>
      </c>
      <c r="AN6" s="29" t="s">
        <v>25</v>
      </c>
      <c r="AO6" s="29"/>
      <c r="AP6" s="29" t="s">
        <v>24</v>
      </c>
      <c r="AR6" s="29" t="s">
        <v>26</v>
      </c>
      <c r="AS6" s="29"/>
      <c r="AT6" s="29" t="s">
        <v>27</v>
      </c>
      <c r="AU6" s="29"/>
    </row>
    <row r="7" spans="1:48" x14ac:dyDescent="0.2">
      <c r="A7" s="27">
        <v>37222</v>
      </c>
      <c r="B7" s="17">
        <v>22.6</v>
      </c>
      <c r="C7" s="17">
        <v>23.75</v>
      </c>
      <c r="D7" s="17">
        <v>20</v>
      </c>
      <c r="E7" s="17">
        <v>25.99</v>
      </c>
      <c r="F7" s="17">
        <v>24.78</v>
      </c>
      <c r="G7" s="17">
        <v>23.6</v>
      </c>
      <c r="I7" s="17">
        <v>24.78</v>
      </c>
      <c r="R7" s="17">
        <v>41.99999923706055</v>
      </c>
      <c r="AI7" s="27"/>
      <c r="AJ7" s="30"/>
      <c r="AL7" s="27">
        <v>36892</v>
      </c>
      <c r="AM7" s="17">
        <v>9.98</v>
      </c>
      <c r="AN7" s="17">
        <v>0.41800000000000004</v>
      </c>
      <c r="AO7" s="17">
        <v>10.398</v>
      </c>
      <c r="AP7" s="17">
        <v>4.22</v>
      </c>
      <c r="AQ7" s="17">
        <v>14.2</v>
      </c>
      <c r="AR7" s="17">
        <v>0.318</v>
      </c>
      <c r="AS7" s="17">
        <v>10.298</v>
      </c>
      <c r="AT7" s="17">
        <v>4.1420000000000003</v>
      </c>
      <c r="AU7" s="17">
        <v>14.122</v>
      </c>
      <c r="AV7" s="27"/>
    </row>
    <row r="8" spans="1:48" x14ac:dyDescent="0.2">
      <c r="A8" s="27">
        <v>37223</v>
      </c>
      <c r="B8" s="17">
        <v>24</v>
      </c>
      <c r="C8" s="17">
        <v>25</v>
      </c>
      <c r="D8" s="17">
        <v>22</v>
      </c>
      <c r="E8" s="17">
        <v>26.25</v>
      </c>
      <c r="F8" s="17">
        <v>26</v>
      </c>
      <c r="G8" s="17">
        <v>25</v>
      </c>
      <c r="I8" s="17">
        <v>20.174999237060501</v>
      </c>
      <c r="R8" s="17">
        <v>38.99999923706055</v>
      </c>
      <c r="AI8" s="27"/>
      <c r="AJ8" s="30"/>
      <c r="AL8" s="27">
        <v>36923</v>
      </c>
      <c r="AM8" s="17">
        <v>6.2930000000000001</v>
      </c>
      <c r="AN8" s="17">
        <v>0.43300000000000005</v>
      </c>
      <c r="AO8" s="17">
        <v>6.726</v>
      </c>
      <c r="AP8" s="17">
        <v>0.65700000000000003</v>
      </c>
      <c r="AQ8" s="17">
        <v>6.95</v>
      </c>
      <c r="AR8" s="17">
        <v>0.33300000000000002</v>
      </c>
      <c r="AS8" s="17">
        <v>6.6260000000000003</v>
      </c>
      <c r="AT8" s="17">
        <v>3.8070000000000004</v>
      </c>
      <c r="AU8" s="17">
        <v>10.1</v>
      </c>
    </row>
    <row r="9" spans="1:48" x14ac:dyDescent="0.2">
      <c r="A9" s="27">
        <v>37224</v>
      </c>
      <c r="B9" s="17">
        <v>24</v>
      </c>
      <c r="C9" s="17">
        <v>25</v>
      </c>
      <c r="D9" s="17">
        <v>22</v>
      </c>
      <c r="E9" s="17">
        <v>26.25</v>
      </c>
      <c r="F9" s="17">
        <v>26</v>
      </c>
      <c r="G9" s="17">
        <v>25</v>
      </c>
      <c r="I9" s="17">
        <v>20.174999237060501</v>
      </c>
      <c r="R9" s="17">
        <v>38.99999923706055</v>
      </c>
      <c r="AI9" s="27"/>
      <c r="AJ9" s="30"/>
      <c r="AL9" s="27">
        <v>36951</v>
      </c>
      <c r="AM9" s="17">
        <v>4.9980000000000002</v>
      </c>
      <c r="AN9" s="17">
        <v>0.38500000000000001</v>
      </c>
      <c r="AO9" s="17">
        <v>5.383</v>
      </c>
      <c r="AP9" s="17">
        <v>0.21200000000000002</v>
      </c>
      <c r="AQ9" s="17">
        <v>5.21</v>
      </c>
      <c r="AR9" s="17">
        <v>0.28499999999999998</v>
      </c>
      <c r="AS9" s="17">
        <v>5.2830000000000004</v>
      </c>
      <c r="AT9" s="17">
        <v>3.4020000000000001</v>
      </c>
      <c r="AU9" s="17">
        <v>8.4</v>
      </c>
    </row>
    <row r="10" spans="1:48" x14ac:dyDescent="0.2">
      <c r="A10" s="27">
        <v>37225</v>
      </c>
      <c r="B10" s="17">
        <v>24</v>
      </c>
      <c r="C10" s="17">
        <v>25</v>
      </c>
      <c r="D10" s="17">
        <v>22</v>
      </c>
      <c r="E10" s="17">
        <v>26.25</v>
      </c>
      <c r="F10" s="17">
        <v>26</v>
      </c>
      <c r="G10" s="17">
        <v>25</v>
      </c>
      <c r="I10" s="17">
        <v>20.174999237060501</v>
      </c>
      <c r="R10" s="17">
        <v>38.99999923706055</v>
      </c>
      <c r="AI10" s="27"/>
      <c r="AJ10" s="30"/>
      <c r="AL10" s="27">
        <v>36982</v>
      </c>
      <c r="AM10" s="17">
        <v>5.3840000000000003</v>
      </c>
      <c r="AN10" s="17">
        <v>0.39</v>
      </c>
      <c r="AO10" s="17">
        <v>5.774</v>
      </c>
      <c r="AP10" s="17">
        <v>-1.4E-2</v>
      </c>
      <c r="AQ10" s="17">
        <v>5.37</v>
      </c>
      <c r="AR10" s="17">
        <v>0.28999999999999998</v>
      </c>
      <c r="AS10" s="17">
        <v>5.6740000000000004</v>
      </c>
      <c r="AT10" s="17">
        <v>2.016</v>
      </c>
      <c r="AU10" s="17">
        <v>7.4</v>
      </c>
    </row>
    <row r="11" spans="1:48" x14ac:dyDescent="0.2">
      <c r="A11" s="27">
        <v>37228</v>
      </c>
      <c r="B11" s="17">
        <v>27.5</v>
      </c>
      <c r="C11" s="17">
        <v>30</v>
      </c>
      <c r="D11" s="17">
        <v>29.5</v>
      </c>
      <c r="E11" s="17">
        <v>32.75</v>
      </c>
      <c r="F11" s="17">
        <v>30.7</v>
      </c>
      <c r="G11" s="17">
        <v>28.5</v>
      </c>
      <c r="I11" s="17">
        <v>30.7</v>
      </c>
      <c r="R11" s="17">
        <v>50.990003204345705</v>
      </c>
      <c r="AI11" s="27"/>
      <c r="AJ11" s="30"/>
      <c r="AL11" s="27">
        <v>37012</v>
      </c>
      <c r="AM11" s="17">
        <v>4.891</v>
      </c>
      <c r="AN11" s="17">
        <v>0.43800000000000006</v>
      </c>
      <c r="AO11" s="17">
        <v>5.3289999999999997</v>
      </c>
      <c r="AP11" s="17">
        <v>0.27900000000000003</v>
      </c>
      <c r="AQ11" s="17">
        <v>5.17</v>
      </c>
      <c r="AR11" s="17">
        <v>0.33800000000000002</v>
      </c>
      <c r="AS11" s="17">
        <v>5.2290000000000001</v>
      </c>
      <c r="AT11" s="17">
        <v>5.0490000000000004</v>
      </c>
      <c r="AU11" s="17">
        <v>9.94</v>
      </c>
    </row>
    <row r="12" spans="1:48" x14ac:dyDescent="0.2">
      <c r="A12" s="27">
        <v>37229</v>
      </c>
      <c r="B12" s="17">
        <v>27.5</v>
      </c>
      <c r="C12" s="17">
        <v>30</v>
      </c>
      <c r="D12" s="17">
        <v>29.5</v>
      </c>
      <c r="E12" s="17">
        <v>32.75</v>
      </c>
      <c r="F12" s="17">
        <v>30.7</v>
      </c>
      <c r="G12" s="17">
        <v>28.5</v>
      </c>
      <c r="I12" s="17">
        <v>30.7</v>
      </c>
      <c r="R12" s="17">
        <v>50.990003204345705</v>
      </c>
      <c r="AI12" s="27"/>
      <c r="AJ12" s="30"/>
      <c r="AL12" s="27">
        <v>37043</v>
      </c>
      <c r="AM12" s="17">
        <v>3.738</v>
      </c>
      <c r="AN12" s="17">
        <v>0.67</v>
      </c>
      <c r="AO12" s="17">
        <v>4.4080000000000004</v>
      </c>
      <c r="AP12" s="17">
        <v>0.222</v>
      </c>
      <c r="AQ12" s="17">
        <v>3.96</v>
      </c>
      <c r="AR12" s="17">
        <v>0.67</v>
      </c>
      <c r="AS12" s="17">
        <v>4.4080000000000004</v>
      </c>
      <c r="AT12" s="17">
        <v>2.1219999999999999</v>
      </c>
      <c r="AU12" s="17">
        <v>5.86</v>
      </c>
    </row>
    <row r="13" spans="1:48" x14ac:dyDescent="0.2">
      <c r="A13" s="27">
        <v>37230</v>
      </c>
      <c r="B13" s="17">
        <v>27.5</v>
      </c>
      <c r="C13" s="17">
        <v>30</v>
      </c>
      <c r="D13" s="17">
        <v>29.5</v>
      </c>
      <c r="E13" s="17">
        <v>32.75</v>
      </c>
      <c r="F13" s="17">
        <v>30.7</v>
      </c>
      <c r="G13" s="17">
        <v>28.5</v>
      </c>
      <c r="I13" s="17">
        <v>30.7</v>
      </c>
      <c r="R13" s="17">
        <v>50.990003204345705</v>
      </c>
      <c r="AI13" s="27"/>
      <c r="AJ13" s="30"/>
      <c r="AL13" s="27">
        <v>37073</v>
      </c>
      <c r="AM13" s="17">
        <v>3.1819999999999999</v>
      </c>
      <c r="AN13" s="17">
        <v>0.96</v>
      </c>
      <c r="AO13" s="17">
        <v>4.1419999999999995</v>
      </c>
      <c r="AP13" s="17">
        <v>-0.51200000000000001</v>
      </c>
      <c r="AQ13" s="17">
        <v>2.67</v>
      </c>
      <c r="AR13" s="17">
        <v>0.96</v>
      </c>
      <c r="AS13" s="17">
        <v>4.1419999999999995</v>
      </c>
      <c r="AT13" s="17">
        <v>8.8000000000000009E-2</v>
      </c>
      <c r="AU13" s="17">
        <v>3.27</v>
      </c>
    </row>
    <row r="14" spans="1:48" x14ac:dyDescent="0.2">
      <c r="A14" s="27">
        <v>37231</v>
      </c>
      <c r="B14" s="17">
        <v>27.5</v>
      </c>
      <c r="C14" s="17">
        <v>30</v>
      </c>
      <c r="D14" s="17">
        <v>29.5</v>
      </c>
      <c r="E14" s="17">
        <v>32.75</v>
      </c>
      <c r="F14" s="17">
        <v>30.7</v>
      </c>
      <c r="G14" s="17">
        <v>28.5</v>
      </c>
      <c r="I14" s="17">
        <v>30.7</v>
      </c>
      <c r="R14" s="17">
        <v>50.990003204345705</v>
      </c>
      <c r="AI14" s="27"/>
      <c r="AJ14" s="30"/>
      <c r="AL14" s="27">
        <v>37104</v>
      </c>
      <c r="AM14" s="17">
        <v>3.1670000000000003</v>
      </c>
      <c r="AN14" s="17">
        <v>0.91</v>
      </c>
      <c r="AO14" s="17">
        <v>4.077</v>
      </c>
      <c r="AP14" s="17">
        <v>-0.747</v>
      </c>
      <c r="AQ14" s="17">
        <v>2.42</v>
      </c>
      <c r="AR14" s="17">
        <v>0.91</v>
      </c>
      <c r="AS14" s="17">
        <v>4.077</v>
      </c>
      <c r="AT14" s="17">
        <v>-2.7E-2</v>
      </c>
      <c r="AU14" s="17">
        <v>3.14</v>
      </c>
    </row>
    <row r="15" spans="1:48" x14ac:dyDescent="0.2">
      <c r="A15" s="27">
        <v>37232</v>
      </c>
      <c r="B15" s="17">
        <v>27.5</v>
      </c>
      <c r="C15" s="17">
        <v>30</v>
      </c>
      <c r="D15" s="17">
        <v>29.5</v>
      </c>
      <c r="E15" s="17">
        <v>32.75</v>
      </c>
      <c r="F15" s="17">
        <v>30.7</v>
      </c>
      <c r="G15" s="17">
        <v>28.5</v>
      </c>
      <c r="I15" s="17">
        <v>30.7</v>
      </c>
      <c r="R15" s="17">
        <v>50.990003204345705</v>
      </c>
      <c r="AI15" s="27"/>
      <c r="AJ15" s="30"/>
      <c r="AL15" s="27">
        <v>37135</v>
      </c>
      <c r="AM15" s="17">
        <v>2.2949999999999999</v>
      </c>
      <c r="AN15" s="17">
        <v>0.5</v>
      </c>
      <c r="AO15" s="17">
        <v>2.7949999999999999</v>
      </c>
      <c r="AP15" s="17">
        <v>-0.115</v>
      </c>
      <c r="AQ15" s="17">
        <v>2.1800000000000002</v>
      </c>
      <c r="AR15" s="17">
        <v>0.5</v>
      </c>
      <c r="AS15" s="17">
        <v>2.7949999999999999</v>
      </c>
      <c r="AT15" s="17">
        <v>0.14499999999999999</v>
      </c>
      <c r="AU15" s="17">
        <v>2.44</v>
      </c>
    </row>
    <row r="16" spans="1:48" x14ac:dyDescent="0.2">
      <c r="A16" s="27">
        <v>37235</v>
      </c>
      <c r="B16" s="17">
        <v>27.5</v>
      </c>
      <c r="C16" s="17">
        <v>30</v>
      </c>
      <c r="D16" s="17">
        <v>29.5</v>
      </c>
      <c r="E16" s="17">
        <v>32.75</v>
      </c>
      <c r="F16" s="17">
        <v>30.7</v>
      </c>
      <c r="G16" s="17">
        <v>28.5</v>
      </c>
      <c r="I16" s="17">
        <v>30.7</v>
      </c>
      <c r="R16" s="17">
        <v>50.990003204345705</v>
      </c>
      <c r="AI16" s="27"/>
      <c r="AJ16" s="30"/>
      <c r="AL16" s="27">
        <v>37165</v>
      </c>
      <c r="AM16" s="17">
        <v>1.83</v>
      </c>
      <c r="AN16" s="17">
        <v>0.35</v>
      </c>
      <c r="AO16" s="17">
        <v>2.1800000000000002</v>
      </c>
      <c r="AP16" s="17">
        <v>-0.45</v>
      </c>
      <c r="AQ16" s="17">
        <v>1.38</v>
      </c>
      <c r="AR16" s="17">
        <v>0.35</v>
      </c>
      <c r="AS16" s="17">
        <v>2.1800000000000002</v>
      </c>
      <c r="AT16" s="17">
        <v>-0.28000000000000003</v>
      </c>
      <c r="AU16" s="17">
        <v>1.55</v>
      </c>
    </row>
    <row r="17" spans="1:47" x14ac:dyDescent="0.2">
      <c r="A17" s="27">
        <v>37236</v>
      </c>
      <c r="B17" s="17">
        <v>27.5</v>
      </c>
      <c r="C17" s="17">
        <v>30</v>
      </c>
      <c r="D17" s="17">
        <v>29.5</v>
      </c>
      <c r="E17" s="17">
        <v>32.75</v>
      </c>
      <c r="F17" s="17">
        <v>30.7</v>
      </c>
      <c r="G17" s="17">
        <v>28.5</v>
      </c>
      <c r="I17" s="17">
        <v>30.7</v>
      </c>
      <c r="R17" s="17">
        <v>50.990003204345705</v>
      </c>
      <c r="AI17" s="27"/>
      <c r="AJ17" s="30"/>
      <c r="AL17" s="27">
        <v>37196</v>
      </c>
      <c r="AM17" s="17">
        <v>3.202</v>
      </c>
      <c r="AN17" s="17">
        <v>0.3125</v>
      </c>
      <c r="AO17" s="17">
        <v>3.5145</v>
      </c>
      <c r="AP17" s="17">
        <v>-0.42200000000000004</v>
      </c>
      <c r="AQ17" s="17">
        <v>2.78</v>
      </c>
      <c r="AR17" s="17">
        <v>0.3125</v>
      </c>
      <c r="AS17" s="17">
        <v>3.5145</v>
      </c>
      <c r="AT17" s="17">
        <v>-0.29200000000000004</v>
      </c>
      <c r="AU17" s="17">
        <v>2.91</v>
      </c>
    </row>
    <row r="18" spans="1:47" x14ac:dyDescent="0.2">
      <c r="A18" s="27">
        <v>37237</v>
      </c>
      <c r="B18" s="17">
        <v>27.5</v>
      </c>
      <c r="C18" s="17">
        <v>30</v>
      </c>
      <c r="D18" s="17">
        <v>29.5</v>
      </c>
      <c r="E18" s="17">
        <v>32.75</v>
      </c>
      <c r="F18" s="17">
        <v>30.7</v>
      </c>
      <c r="G18" s="17">
        <v>28.5</v>
      </c>
      <c r="I18" s="17">
        <v>30.7</v>
      </c>
      <c r="R18" s="17">
        <v>50.990003204345705</v>
      </c>
      <c r="AI18" s="27"/>
      <c r="AJ18" s="30"/>
      <c r="AL18" s="27">
        <v>37226</v>
      </c>
      <c r="AM18" s="17">
        <v>2.6960000000000002</v>
      </c>
      <c r="AN18" s="17">
        <v>0.32</v>
      </c>
      <c r="AO18" s="17">
        <v>3.016</v>
      </c>
      <c r="AP18" s="17">
        <v>0</v>
      </c>
      <c r="AQ18" s="17">
        <v>2.6960000000000002</v>
      </c>
      <c r="AR18" s="17">
        <v>0.32</v>
      </c>
      <c r="AS18" s="17">
        <v>3.016</v>
      </c>
      <c r="AT18" s="17">
        <v>-1.4999999999999999E-2</v>
      </c>
      <c r="AU18" s="17">
        <v>2.681</v>
      </c>
    </row>
    <row r="19" spans="1:47" x14ac:dyDescent="0.2">
      <c r="A19" s="27">
        <v>37238</v>
      </c>
      <c r="B19" s="17">
        <v>27.5</v>
      </c>
      <c r="C19" s="17">
        <v>30</v>
      </c>
      <c r="D19" s="17">
        <v>29.5</v>
      </c>
      <c r="E19" s="17">
        <v>32.75</v>
      </c>
      <c r="F19" s="17">
        <v>30.7</v>
      </c>
      <c r="G19" s="17">
        <v>28.5</v>
      </c>
      <c r="I19" s="17">
        <v>30.7</v>
      </c>
      <c r="R19" s="17">
        <v>50.990003204345705</v>
      </c>
      <c r="AI19" s="27"/>
      <c r="AJ19" s="30"/>
      <c r="AL19" s="27">
        <v>37257</v>
      </c>
      <c r="AM19" s="17">
        <v>2.9350000000000001</v>
      </c>
      <c r="AN19" s="17">
        <v>0.44</v>
      </c>
      <c r="AO19" s="17">
        <v>3.375</v>
      </c>
      <c r="AP19" s="17">
        <v>8.5000000000000006E-2</v>
      </c>
      <c r="AQ19" s="17">
        <v>3.02</v>
      </c>
      <c r="AR19" s="17">
        <v>0.34</v>
      </c>
      <c r="AS19" s="17">
        <v>3.2749999999999999</v>
      </c>
      <c r="AT19" s="17">
        <v>-5.5E-2</v>
      </c>
      <c r="AU19" s="17">
        <v>2.88</v>
      </c>
    </row>
    <row r="20" spans="1:47" x14ac:dyDescent="0.2">
      <c r="A20" s="27">
        <v>37239</v>
      </c>
      <c r="B20" s="17">
        <v>27.5</v>
      </c>
      <c r="C20" s="17">
        <v>30</v>
      </c>
      <c r="D20" s="17">
        <v>29.5</v>
      </c>
      <c r="E20" s="17">
        <v>32.75</v>
      </c>
      <c r="F20" s="17">
        <v>30.7</v>
      </c>
      <c r="G20" s="17">
        <v>28.5</v>
      </c>
      <c r="I20" s="17">
        <v>30.7</v>
      </c>
      <c r="R20" s="17">
        <v>50.990003204345705</v>
      </c>
      <c r="AI20" s="27"/>
      <c r="AJ20" s="30"/>
      <c r="AL20" s="27">
        <v>37288</v>
      </c>
      <c r="AM20" s="17">
        <v>2.9820000000000002</v>
      </c>
      <c r="AN20" s="17">
        <v>0.44</v>
      </c>
      <c r="AO20" s="17">
        <v>3.4220000000000002</v>
      </c>
      <c r="AP20" s="17">
        <v>-0.1</v>
      </c>
      <c r="AQ20" s="17">
        <v>2.8820000000000001</v>
      </c>
      <c r="AR20" s="17">
        <v>0.34</v>
      </c>
      <c r="AS20" s="17">
        <v>3.3220000000000001</v>
      </c>
      <c r="AT20" s="17">
        <v>-7.4999999999999997E-2</v>
      </c>
      <c r="AU20" s="17">
        <v>2.907</v>
      </c>
    </row>
    <row r="21" spans="1:47" x14ac:dyDescent="0.2">
      <c r="A21" s="27">
        <v>37242</v>
      </c>
      <c r="B21" s="17">
        <v>27.5</v>
      </c>
      <c r="C21" s="17">
        <v>30</v>
      </c>
      <c r="D21" s="17">
        <v>29.5</v>
      </c>
      <c r="E21" s="17">
        <v>32.75</v>
      </c>
      <c r="F21" s="17">
        <v>30.7</v>
      </c>
      <c r="G21" s="17">
        <v>28.5</v>
      </c>
      <c r="I21" s="17">
        <v>30.7</v>
      </c>
      <c r="R21" s="17">
        <v>50.990003204345705</v>
      </c>
      <c r="AI21" s="27"/>
      <c r="AJ21" s="30"/>
      <c r="AL21" s="27">
        <v>37316</v>
      </c>
      <c r="AM21" s="17">
        <v>2.9420000000000002</v>
      </c>
      <c r="AN21" s="17">
        <v>0.42</v>
      </c>
      <c r="AO21" s="17">
        <v>3.3620000000000001</v>
      </c>
      <c r="AP21" s="17">
        <v>-0.30499999999999999</v>
      </c>
      <c r="AQ21" s="17">
        <v>2.637</v>
      </c>
      <c r="AR21" s="17">
        <v>0.32</v>
      </c>
      <c r="AS21" s="17">
        <v>3.262</v>
      </c>
      <c r="AT21" s="17">
        <v>-0.11</v>
      </c>
      <c r="AU21" s="17">
        <v>2.8320000000000003</v>
      </c>
    </row>
    <row r="22" spans="1:47" x14ac:dyDescent="0.2">
      <c r="A22" s="27">
        <v>37243</v>
      </c>
      <c r="B22" s="17">
        <v>27.5</v>
      </c>
      <c r="C22" s="17">
        <v>30</v>
      </c>
      <c r="D22" s="17">
        <v>29.5</v>
      </c>
      <c r="E22" s="17">
        <v>32.75</v>
      </c>
      <c r="F22" s="17">
        <v>30.7</v>
      </c>
      <c r="G22" s="17">
        <v>28.5</v>
      </c>
      <c r="I22" s="17">
        <v>30.7</v>
      </c>
      <c r="R22" s="17">
        <v>50.990003204345705</v>
      </c>
      <c r="AI22" s="27"/>
      <c r="AJ22" s="30"/>
      <c r="AL22" s="27">
        <v>37347</v>
      </c>
      <c r="AM22" s="17">
        <v>2.875</v>
      </c>
      <c r="AN22" s="17">
        <v>0.48</v>
      </c>
      <c r="AO22" s="17">
        <v>3.355</v>
      </c>
      <c r="AP22" s="17">
        <v>-0.34</v>
      </c>
      <c r="AQ22" s="17">
        <v>2.5350000000000001</v>
      </c>
      <c r="AR22" s="17">
        <v>0.38</v>
      </c>
      <c r="AS22" s="17">
        <v>3.2549999999999999</v>
      </c>
      <c r="AT22" s="17">
        <v>-0.215</v>
      </c>
      <c r="AU22" s="17">
        <v>2.66</v>
      </c>
    </row>
    <row r="23" spans="1:47" x14ac:dyDescent="0.2">
      <c r="A23" s="27">
        <v>37244</v>
      </c>
      <c r="B23" s="17">
        <v>27.5</v>
      </c>
      <c r="C23" s="17">
        <v>30</v>
      </c>
      <c r="D23" s="17">
        <v>29.5</v>
      </c>
      <c r="E23" s="17">
        <v>32.75</v>
      </c>
      <c r="F23" s="17">
        <v>30.7</v>
      </c>
      <c r="G23" s="17">
        <v>28.5</v>
      </c>
      <c r="I23" s="17">
        <v>30.7</v>
      </c>
      <c r="R23" s="17">
        <v>50.990003204345705</v>
      </c>
      <c r="AI23" s="27"/>
      <c r="AJ23" s="30"/>
      <c r="AL23" s="27">
        <v>37377</v>
      </c>
      <c r="AM23" s="17">
        <v>2.9130000000000003</v>
      </c>
      <c r="AN23" s="17">
        <v>0.54500000000000004</v>
      </c>
      <c r="AO23" s="17">
        <v>3.4580000000000002</v>
      </c>
      <c r="AP23" s="17">
        <v>-0.34</v>
      </c>
      <c r="AQ23" s="17">
        <v>2.5730000000000004</v>
      </c>
      <c r="AR23" s="17">
        <v>0.44500000000000001</v>
      </c>
      <c r="AS23" s="17">
        <v>3.3580000000000001</v>
      </c>
      <c r="AT23" s="17">
        <v>-0.215</v>
      </c>
      <c r="AU23" s="17">
        <v>2.6980000000000004</v>
      </c>
    </row>
    <row r="24" spans="1:47" x14ac:dyDescent="0.2">
      <c r="A24" s="27">
        <v>37245</v>
      </c>
      <c r="B24" s="17">
        <v>27.5</v>
      </c>
      <c r="C24" s="17">
        <v>30</v>
      </c>
      <c r="D24" s="17">
        <v>29.5</v>
      </c>
      <c r="E24" s="17">
        <v>32.75</v>
      </c>
      <c r="F24" s="17">
        <v>30.7</v>
      </c>
      <c r="G24" s="17">
        <v>28.5</v>
      </c>
      <c r="I24" s="17">
        <v>30.7</v>
      </c>
      <c r="R24" s="17">
        <v>50.990003204345705</v>
      </c>
      <c r="AI24" s="27"/>
      <c r="AJ24" s="30"/>
      <c r="AL24" s="27">
        <v>37408</v>
      </c>
      <c r="AM24" s="17">
        <v>2.9530000000000003</v>
      </c>
      <c r="AN24" s="17">
        <v>0.78</v>
      </c>
      <c r="AO24" s="17">
        <v>3.7330000000000005</v>
      </c>
      <c r="AP24" s="17">
        <v>-0.34</v>
      </c>
      <c r="AQ24" s="17">
        <v>2.6130000000000004</v>
      </c>
      <c r="AR24" s="17">
        <v>0.78</v>
      </c>
      <c r="AS24" s="17">
        <v>3.7330000000000005</v>
      </c>
      <c r="AT24" s="17">
        <v>-0.215</v>
      </c>
      <c r="AU24" s="17">
        <v>2.7380000000000004</v>
      </c>
    </row>
    <row r="25" spans="1:47" x14ac:dyDescent="0.2">
      <c r="A25" s="27">
        <v>37246</v>
      </c>
      <c r="B25" s="17">
        <v>27.5</v>
      </c>
      <c r="C25" s="17">
        <v>30</v>
      </c>
      <c r="D25" s="17">
        <v>29.5</v>
      </c>
      <c r="E25" s="17">
        <v>32.75</v>
      </c>
      <c r="F25" s="17">
        <v>30.7</v>
      </c>
      <c r="G25" s="17">
        <v>28.5</v>
      </c>
      <c r="I25" s="17">
        <v>30.7</v>
      </c>
      <c r="R25" s="17">
        <v>50.990003204345705</v>
      </c>
      <c r="AI25" s="27"/>
      <c r="AJ25" s="30"/>
      <c r="AL25" s="27">
        <v>37438</v>
      </c>
      <c r="AM25" s="17">
        <v>2.99</v>
      </c>
      <c r="AN25" s="17">
        <v>1.07</v>
      </c>
      <c r="AO25" s="17">
        <v>4.0599999999999996</v>
      </c>
      <c r="AP25" s="17">
        <v>-0.4</v>
      </c>
      <c r="AQ25" s="17">
        <v>2.59</v>
      </c>
      <c r="AR25" s="17">
        <v>1.07</v>
      </c>
      <c r="AS25" s="17">
        <v>4.0599999999999996</v>
      </c>
      <c r="AT25" s="17">
        <v>-0.09</v>
      </c>
      <c r="AU25" s="17">
        <v>2.9</v>
      </c>
    </row>
    <row r="26" spans="1:47" x14ac:dyDescent="0.2">
      <c r="A26" s="27">
        <v>37249</v>
      </c>
      <c r="B26" s="17">
        <v>27.5</v>
      </c>
      <c r="C26" s="17">
        <v>30</v>
      </c>
      <c r="D26" s="17">
        <v>29.5</v>
      </c>
      <c r="E26" s="17">
        <v>32.75</v>
      </c>
      <c r="F26" s="17">
        <v>30.7</v>
      </c>
      <c r="G26" s="17">
        <v>28.51</v>
      </c>
      <c r="I26" s="17">
        <v>19.5</v>
      </c>
      <c r="R26" s="17">
        <v>50.99000152587891</v>
      </c>
      <c r="AI26" s="27"/>
      <c r="AJ26" s="30"/>
      <c r="AL26" s="27">
        <v>37469</v>
      </c>
      <c r="AM26" s="17">
        <v>3.0230000000000001</v>
      </c>
      <c r="AN26" s="17">
        <v>1.06</v>
      </c>
      <c r="AO26" s="17">
        <v>4.0830000000000002</v>
      </c>
      <c r="AP26" s="17">
        <v>-0.4</v>
      </c>
      <c r="AQ26" s="17">
        <v>2.6230000000000002</v>
      </c>
      <c r="AR26" s="17">
        <v>1.06</v>
      </c>
      <c r="AS26" s="17">
        <v>4.0830000000000002</v>
      </c>
      <c r="AT26" s="17">
        <v>-0.09</v>
      </c>
      <c r="AU26" s="17">
        <v>2.9330000000000003</v>
      </c>
    </row>
    <row r="27" spans="1:47" x14ac:dyDescent="0.2">
      <c r="A27" s="27">
        <v>37251</v>
      </c>
      <c r="B27" s="17">
        <v>27.5</v>
      </c>
      <c r="C27" s="17">
        <v>30</v>
      </c>
      <c r="D27" s="17">
        <v>29.5</v>
      </c>
      <c r="E27" s="17">
        <v>32.75</v>
      </c>
      <c r="F27" s="17">
        <v>30.7</v>
      </c>
      <c r="G27" s="17">
        <v>28.51</v>
      </c>
      <c r="I27" s="17">
        <v>19.5</v>
      </c>
      <c r="R27" s="17">
        <v>50.99000152587891</v>
      </c>
      <c r="AI27" s="27"/>
      <c r="AJ27" s="30"/>
      <c r="AL27" s="27">
        <v>37500</v>
      </c>
      <c r="AM27" s="17">
        <v>3.0260000000000002</v>
      </c>
      <c r="AN27" s="17">
        <v>0.54500000000000004</v>
      </c>
      <c r="AO27" s="17">
        <v>3.5710000000000002</v>
      </c>
      <c r="AP27" s="17">
        <v>-0.4</v>
      </c>
      <c r="AQ27" s="17">
        <v>2.6260000000000003</v>
      </c>
      <c r="AR27" s="17">
        <v>0.54500000000000004</v>
      </c>
      <c r="AS27" s="17">
        <v>3.5710000000000002</v>
      </c>
      <c r="AT27" s="17">
        <v>-0.09</v>
      </c>
      <c r="AU27" s="17">
        <v>2.9360000000000004</v>
      </c>
    </row>
    <row r="28" spans="1:47" x14ac:dyDescent="0.2">
      <c r="A28" s="27">
        <v>37252</v>
      </c>
      <c r="B28" s="17">
        <v>27.5</v>
      </c>
      <c r="C28" s="17">
        <v>30</v>
      </c>
      <c r="D28" s="17">
        <v>29.5</v>
      </c>
      <c r="E28" s="17">
        <v>32.75</v>
      </c>
      <c r="F28" s="17">
        <v>30.7</v>
      </c>
      <c r="G28" s="17">
        <v>28.51</v>
      </c>
      <c r="I28" s="17">
        <v>19.5</v>
      </c>
      <c r="R28" s="17">
        <v>50.99000152587891</v>
      </c>
      <c r="AI28" s="27"/>
      <c r="AJ28" s="30"/>
      <c r="AL28" s="27">
        <v>37530</v>
      </c>
      <c r="AM28" s="17">
        <v>3.0449999999999999</v>
      </c>
      <c r="AN28" s="17">
        <v>0.36</v>
      </c>
      <c r="AO28" s="17">
        <v>3.4049999999999998</v>
      </c>
      <c r="AP28" s="17">
        <v>-0.23</v>
      </c>
      <c r="AQ28" s="17">
        <v>2.8149999999999999</v>
      </c>
      <c r="AR28" s="17">
        <v>0.36</v>
      </c>
      <c r="AS28" s="17">
        <v>3.4049999999999998</v>
      </c>
      <c r="AT28" s="17">
        <v>-0.105</v>
      </c>
      <c r="AU28" s="17">
        <v>2.94</v>
      </c>
    </row>
    <row r="29" spans="1:47" x14ac:dyDescent="0.2">
      <c r="A29" s="27">
        <v>37256</v>
      </c>
      <c r="B29" s="17">
        <v>27.5</v>
      </c>
      <c r="C29" s="17">
        <v>30</v>
      </c>
      <c r="D29" s="17">
        <v>29.5</v>
      </c>
      <c r="E29" s="17">
        <v>32.75</v>
      </c>
      <c r="F29" s="17">
        <v>30.7</v>
      </c>
      <c r="G29" s="17">
        <v>28.5</v>
      </c>
      <c r="I29" s="17">
        <v>30.7</v>
      </c>
      <c r="R29" s="17">
        <v>50.993001556396486</v>
      </c>
      <c r="AI29" s="27"/>
      <c r="AJ29" s="30"/>
      <c r="AL29" s="27">
        <v>37561</v>
      </c>
      <c r="AM29" s="17">
        <v>3.2250000000000001</v>
      </c>
      <c r="AN29" s="17">
        <v>0.32500000000000001</v>
      </c>
      <c r="AO29" s="17">
        <v>3.55</v>
      </c>
      <c r="AP29" s="17">
        <v>-2.5000000000000001E-2</v>
      </c>
      <c r="AQ29" s="17">
        <v>3.2</v>
      </c>
      <c r="AR29" s="17">
        <v>0.32500000000000001</v>
      </c>
      <c r="AS29" s="17">
        <v>3.55</v>
      </c>
      <c r="AT29" s="17">
        <v>1.4999999999999999E-2</v>
      </c>
      <c r="AU29" s="17">
        <v>3.24</v>
      </c>
    </row>
    <row r="30" spans="1:47" x14ac:dyDescent="0.2">
      <c r="A30" s="27">
        <v>37257</v>
      </c>
      <c r="B30" s="17">
        <v>29</v>
      </c>
      <c r="C30" s="17">
        <v>32.25</v>
      </c>
      <c r="D30" s="17">
        <v>31.75</v>
      </c>
      <c r="E30" s="17">
        <v>33.5</v>
      </c>
      <c r="F30" s="17">
        <v>32.6</v>
      </c>
      <c r="G30" s="17">
        <v>30.5</v>
      </c>
      <c r="I30" s="17">
        <v>32.6</v>
      </c>
      <c r="R30" s="17">
        <v>63.314262390136719</v>
      </c>
      <c r="AI30" s="27"/>
      <c r="AJ30" s="30"/>
      <c r="AL30" s="27">
        <v>37591</v>
      </c>
      <c r="AM30" s="17">
        <v>3.41</v>
      </c>
      <c r="AN30" s="17">
        <v>0.33500000000000002</v>
      </c>
      <c r="AO30" s="17">
        <v>3.7450000000000001</v>
      </c>
      <c r="AP30" s="17">
        <v>0.315</v>
      </c>
      <c r="AQ30" s="17">
        <v>3.7250000000000001</v>
      </c>
      <c r="AR30" s="17">
        <v>0.33500000000000002</v>
      </c>
      <c r="AS30" s="17">
        <v>3.7450000000000001</v>
      </c>
      <c r="AT30" s="17">
        <v>3.5000000000000003E-2</v>
      </c>
      <c r="AU30" s="17">
        <v>3.4449999999999998</v>
      </c>
    </row>
    <row r="31" spans="1:47" x14ac:dyDescent="0.2">
      <c r="A31" s="27">
        <v>37288</v>
      </c>
      <c r="B31" s="17">
        <v>28.5</v>
      </c>
      <c r="C31" s="17">
        <v>31.5</v>
      </c>
      <c r="D31" s="17">
        <v>31</v>
      </c>
      <c r="E31" s="17">
        <v>32</v>
      </c>
      <c r="F31" s="17">
        <v>31.85</v>
      </c>
      <c r="G31" s="17">
        <v>29.75</v>
      </c>
      <c r="I31" s="17">
        <v>31.85</v>
      </c>
      <c r="R31" s="17">
        <v>63.629989624023438</v>
      </c>
      <c r="AI31" s="27"/>
      <c r="AJ31" s="30"/>
      <c r="AL31" s="27">
        <v>37622</v>
      </c>
      <c r="AM31" s="17">
        <v>3.51</v>
      </c>
      <c r="AN31" s="17">
        <v>0.45</v>
      </c>
      <c r="AO31" s="17">
        <v>3.96</v>
      </c>
      <c r="AP31" s="17">
        <v>0.34499999999999997</v>
      </c>
      <c r="AQ31" s="17">
        <v>3.855</v>
      </c>
      <c r="AR31" s="17">
        <v>0.35</v>
      </c>
      <c r="AS31" s="17">
        <v>3.86</v>
      </c>
      <c r="AT31" s="17">
        <v>0.11</v>
      </c>
      <c r="AU31" s="17">
        <v>3.62</v>
      </c>
    </row>
    <row r="32" spans="1:47" x14ac:dyDescent="0.2">
      <c r="A32" s="27">
        <v>37316</v>
      </c>
      <c r="B32" s="17">
        <v>28.25</v>
      </c>
      <c r="C32" s="17">
        <v>30.5</v>
      </c>
      <c r="D32" s="17">
        <v>30</v>
      </c>
      <c r="E32" s="17">
        <v>31.85</v>
      </c>
      <c r="F32" s="17">
        <v>31.5</v>
      </c>
      <c r="G32" s="17">
        <v>29.5</v>
      </c>
      <c r="I32" s="17">
        <v>31.5</v>
      </c>
      <c r="R32" s="17">
        <v>63.299057006835938</v>
      </c>
      <c r="AI32" s="27"/>
      <c r="AJ32" s="30"/>
      <c r="AL32" s="27">
        <v>37653</v>
      </c>
      <c r="AM32" s="17">
        <v>3.4380000000000002</v>
      </c>
      <c r="AN32" s="17">
        <v>0.45</v>
      </c>
      <c r="AO32" s="17">
        <v>3.8879999999999999</v>
      </c>
      <c r="AP32" s="17">
        <v>2.5000000000000001E-2</v>
      </c>
      <c r="AQ32" s="17">
        <v>3.4630000000000001</v>
      </c>
      <c r="AR32" s="17">
        <v>0.35</v>
      </c>
      <c r="AS32" s="17">
        <v>3.7880000000000003</v>
      </c>
      <c r="AT32" s="17">
        <v>0.09</v>
      </c>
      <c r="AU32" s="17">
        <v>3.528</v>
      </c>
    </row>
    <row r="33" spans="1:47" x14ac:dyDescent="0.2">
      <c r="A33" s="27">
        <v>37347</v>
      </c>
      <c r="B33" s="17">
        <v>29.25</v>
      </c>
      <c r="C33" s="17">
        <v>29</v>
      </c>
      <c r="D33" s="17">
        <v>27</v>
      </c>
      <c r="E33" s="17">
        <v>29.5</v>
      </c>
      <c r="F33" s="17">
        <v>29.25</v>
      </c>
      <c r="G33" s="17">
        <v>31.25</v>
      </c>
      <c r="I33" s="17">
        <v>29.25</v>
      </c>
      <c r="R33" s="17">
        <v>53.904270172119141</v>
      </c>
      <c r="AI33" s="27"/>
      <c r="AJ33" s="30"/>
      <c r="AL33" s="27">
        <v>37681</v>
      </c>
      <c r="AM33" s="17">
        <v>3.323</v>
      </c>
      <c r="AN33" s="17">
        <v>0.41499999999999998</v>
      </c>
      <c r="AO33" s="17">
        <v>3.738</v>
      </c>
      <c r="AP33" s="17">
        <v>-0.28499999999999998</v>
      </c>
      <c r="AQ33" s="17">
        <v>3.0379999999999998</v>
      </c>
      <c r="AR33" s="17">
        <v>0.315</v>
      </c>
      <c r="AS33" s="17">
        <v>3.6379999999999999</v>
      </c>
      <c r="AT33" s="17">
        <v>0.01</v>
      </c>
      <c r="AU33" s="17">
        <v>3.3329999999999997</v>
      </c>
    </row>
    <row r="34" spans="1:47" x14ac:dyDescent="0.2">
      <c r="A34" s="27">
        <v>37377</v>
      </c>
      <c r="B34" s="17">
        <v>32.25</v>
      </c>
      <c r="C34" s="17">
        <v>28</v>
      </c>
      <c r="D34" s="17">
        <v>25.5</v>
      </c>
      <c r="E34" s="17">
        <v>29</v>
      </c>
      <c r="F34" s="17">
        <v>33.5</v>
      </c>
      <c r="G34" s="17">
        <v>35.25</v>
      </c>
      <c r="I34" s="17">
        <v>29</v>
      </c>
      <c r="R34" s="17">
        <v>54.799289703369141</v>
      </c>
      <c r="AI34" s="27"/>
      <c r="AJ34" s="30"/>
      <c r="AL34" s="27">
        <v>37712</v>
      </c>
      <c r="AM34" s="17">
        <v>3.1949999999999998</v>
      </c>
      <c r="AN34" s="17">
        <v>0.46</v>
      </c>
      <c r="AO34" s="17">
        <v>3.6549999999999998</v>
      </c>
      <c r="AP34" s="17">
        <v>-0.26500000000000001</v>
      </c>
      <c r="AQ34" s="17">
        <v>2.93</v>
      </c>
      <c r="AR34" s="17">
        <v>0.36</v>
      </c>
      <c r="AS34" s="17">
        <v>3.5550000000000002</v>
      </c>
      <c r="AT34" s="17">
        <v>0.05</v>
      </c>
      <c r="AU34" s="17">
        <v>3.2450000000000001</v>
      </c>
    </row>
    <row r="35" spans="1:47" x14ac:dyDescent="0.2">
      <c r="A35" s="27">
        <v>37408</v>
      </c>
      <c r="B35" s="17">
        <v>41.25</v>
      </c>
      <c r="C35" s="17">
        <v>30.5</v>
      </c>
      <c r="D35" s="17">
        <v>28</v>
      </c>
      <c r="E35" s="17">
        <v>36</v>
      </c>
      <c r="F35" s="17">
        <v>40</v>
      </c>
      <c r="G35" s="17">
        <v>46.25</v>
      </c>
      <c r="I35" s="17">
        <v>36</v>
      </c>
      <c r="R35" s="17">
        <v>55.654392242431641</v>
      </c>
      <c r="AI35" s="27"/>
      <c r="AJ35" s="30"/>
      <c r="AL35" s="27">
        <v>37742</v>
      </c>
      <c r="AM35" s="17">
        <v>3.19</v>
      </c>
      <c r="AN35" s="17">
        <v>0.56000000000000005</v>
      </c>
      <c r="AO35" s="17">
        <v>3.75</v>
      </c>
      <c r="AP35" s="17">
        <v>-0.26500000000000001</v>
      </c>
      <c r="AQ35" s="17">
        <v>2.9249999999999998</v>
      </c>
      <c r="AR35" s="17">
        <v>0.46</v>
      </c>
      <c r="AS35" s="17">
        <v>3.65</v>
      </c>
      <c r="AT35" s="17">
        <v>0.05</v>
      </c>
      <c r="AU35" s="17">
        <v>3.24</v>
      </c>
    </row>
    <row r="36" spans="1:47" x14ac:dyDescent="0.2">
      <c r="A36" s="27">
        <v>37438</v>
      </c>
      <c r="B36" s="17">
        <v>54.25</v>
      </c>
      <c r="C36" s="17">
        <v>44</v>
      </c>
      <c r="D36" s="17">
        <v>41</v>
      </c>
      <c r="E36" s="17">
        <v>48.25</v>
      </c>
      <c r="F36" s="17">
        <v>48</v>
      </c>
      <c r="G36" s="17">
        <v>61.25</v>
      </c>
      <c r="I36" s="17">
        <v>48</v>
      </c>
      <c r="R36" s="17">
        <v>49.346537663456658</v>
      </c>
      <c r="AI36" s="27"/>
      <c r="AJ36" s="30"/>
      <c r="AL36" s="27">
        <v>37773</v>
      </c>
      <c r="AM36" s="17">
        <v>3.22</v>
      </c>
      <c r="AN36" s="17">
        <v>0.78</v>
      </c>
      <c r="AO36" s="17">
        <v>4</v>
      </c>
      <c r="AP36" s="17">
        <v>-0.26500000000000001</v>
      </c>
      <c r="AQ36" s="17">
        <v>2.9550000000000001</v>
      </c>
      <c r="AR36" s="17">
        <v>0.78</v>
      </c>
      <c r="AS36" s="17">
        <v>4</v>
      </c>
      <c r="AT36" s="17">
        <v>0.05</v>
      </c>
      <c r="AU36" s="17">
        <v>3.27</v>
      </c>
    </row>
    <row r="37" spans="1:47" x14ac:dyDescent="0.2">
      <c r="A37" s="27">
        <v>37469</v>
      </c>
      <c r="B37" s="17">
        <v>59.5</v>
      </c>
      <c r="C37" s="17">
        <v>51</v>
      </c>
      <c r="D37" s="17">
        <v>48.5</v>
      </c>
      <c r="E37" s="17">
        <v>54.5</v>
      </c>
      <c r="F37" s="17">
        <v>55.75</v>
      </c>
      <c r="G37" s="17">
        <v>69.5</v>
      </c>
      <c r="I37" s="17">
        <v>54.5</v>
      </c>
      <c r="R37" s="17">
        <v>49.988974860573187</v>
      </c>
      <c r="AI37" s="27"/>
      <c r="AJ37" s="30"/>
      <c r="AL37" s="27">
        <v>37803</v>
      </c>
      <c r="AM37" s="17">
        <v>3.2490000000000001</v>
      </c>
      <c r="AN37" s="17">
        <v>1.04</v>
      </c>
      <c r="AO37" s="17">
        <v>4.2889999999999997</v>
      </c>
      <c r="AP37" s="17">
        <v>-0.26500000000000001</v>
      </c>
      <c r="AQ37" s="17">
        <v>2.984</v>
      </c>
      <c r="AR37" s="17">
        <v>1.04</v>
      </c>
      <c r="AS37" s="17">
        <v>4.2889999999999997</v>
      </c>
      <c r="AT37" s="17">
        <v>0.05</v>
      </c>
      <c r="AU37" s="17">
        <v>3.2989999999999999</v>
      </c>
    </row>
    <row r="38" spans="1:47" x14ac:dyDescent="0.2">
      <c r="A38" s="27">
        <v>37500</v>
      </c>
      <c r="B38" s="17">
        <v>47.5</v>
      </c>
      <c r="C38" s="17">
        <v>44.5</v>
      </c>
      <c r="D38" s="17">
        <v>41</v>
      </c>
      <c r="E38" s="17">
        <v>47.25</v>
      </c>
      <c r="F38" s="17">
        <v>46.25</v>
      </c>
      <c r="G38" s="17">
        <v>54.5</v>
      </c>
      <c r="I38" s="17">
        <v>46.25</v>
      </c>
      <c r="R38" s="17">
        <v>50.038232040104688</v>
      </c>
      <c r="AI38" s="27"/>
      <c r="AJ38" s="30"/>
      <c r="AL38" s="27">
        <v>37834</v>
      </c>
      <c r="AM38" s="17">
        <v>3.2810000000000001</v>
      </c>
      <c r="AN38" s="17">
        <v>1.04</v>
      </c>
      <c r="AO38" s="17">
        <v>4.3209999999999997</v>
      </c>
      <c r="AP38" s="17">
        <v>-0.26500000000000001</v>
      </c>
      <c r="AQ38" s="17">
        <v>3.016</v>
      </c>
      <c r="AR38" s="17">
        <v>1.04</v>
      </c>
      <c r="AS38" s="17">
        <v>4.3209999999999997</v>
      </c>
      <c r="AT38" s="17">
        <v>0.05</v>
      </c>
      <c r="AU38" s="17">
        <v>3.331</v>
      </c>
    </row>
    <row r="39" spans="1:47" x14ac:dyDescent="0.2">
      <c r="A39" s="27">
        <v>37530</v>
      </c>
      <c r="B39" s="17">
        <v>36.5</v>
      </c>
      <c r="C39" s="17">
        <v>38.5</v>
      </c>
      <c r="D39" s="17">
        <v>37.5</v>
      </c>
      <c r="E39" s="17">
        <v>37.25</v>
      </c>
      <c r="F39" s="17">
        <v>37</v>
      </c>
      <c r="G39" s="17">
        <v>39</v>
      </c>
      <c r="I39" s="17">
        <v>37</v>
      </c>
      <c r="R39" s="17">
        <v>58.157184273947792</v>
      </c>
      <c r="AI39" s="27"/>
      <c r="AJ39" s="30"/>
      <c r="AL39" s="27">
        <v>37865</v>
      </c>
      <c r="AM39" s="17">
        <v>3.2810000000000001</v>
      </c>
      <c r="AN39" s="17">
        <v>0.54</v>
      </c>
      <c r="AO39" s="17">
        <v>3.8210000000000002</v>
      </c>
      <c r="AP39" s="17">
        <v>-0.26500000000000001</v>
      </c>
      <c r="AQ39" s="17">
        <v>3.016</v>
      </c>
      <c r="AR39" s="17">
        <v>0.54</v>
      </c>
      <c r="AS39" s="17">
        <v>3.8210000000000002</v>
      </c>
      <c r="AT39" s="17">
        <v>0.05</v>
      </c>
      <c r="AU39" s="17">
        <v>3.331</v>
      </c>
    </row>
    <row r="40" spans="1:47" x14ac:dyDescent="0.2">
      <c r="A40" s="27">
        <v>37561</v>
      </c>
      <c r="B40" s="17">
        <v>35</v>
      </c>
      <c r="C40" s="17">
        <v>36.5</v>
      </c>
      <c r="D40" s="17">
        <v>35.5</v>
      </c>
      <c r="E40" s="17">
        <v>38.25</v>
      </c>
      <c r="F40" s="17">
        <v>36</v>
      </c>
      <c r="G40" s="17">
        <v>37</v>
      </c>
      <c r="I40" s="17">
        <v>36</v>
      </c>
      <c r="R40" s="17">
        <v>63.483726209959642</v>
      </c>
      <c r="AI40" s="27"/>
      <c r="AJ40" s="30"/>
      <c r="AL40" s="27">
        <v>37895</v>
      </c>
      <c r="AM40" s="17">
        <v>3.3160000000000003</v>
      </c>
      <c r="AN40" s="17">
        <v>0.36</v>
      </c>
      <c r="AO40" s="17">
        <v>3.6760000000000002</v>
      </c>
      <c r="AP40" s="17">
        <v>-0.26500000000000001</v>
      </c>
      <c r="AQ40" s="17">
        <v>3.0510000000000002</v>
      </c>
      <c r="AR40" s="17">
        <v>0.36</v>
      </c>
      <c r="AS40" s="17">
        <v>3.6760000000000002</v>
      </c>
      <c r="AT40" s="17">
        <v>0.05</v>
      </c>
      <c r="AU40" s="17">
        <v>3.3660000000000001</v>
      </c>
    </row>
    <row r="41" spans="1:47" x14ac:dyDescent="0.2">
      <c r="A41" s="27">
        <v>37591</v>
      </c>
      <c r="B41" s="17">
        <v>35.5</v>
      </c>
      <c r="C41" s="17">
        <v>37.5</v>
      </c>
      <c r="D41" s="17">
        <v>37</v>
      </c>
      <c r="E41" s="17">
        <v>39.25</v>
      </c>
      <c r="F41" s="17">
        <v>38</v>
      </c>
      <c r="G41" s="17">
        <v>37.5</v>
      </c>
      <c r="I41" s="17">
        <v>38</v>
      </c>
      <c r="R41" s="17">
        <v>67.671417549145815</v>
      </c>
      <c r="AI41" s="27"/>
      <c r="AJ41" s="30"/>
      <c r="AL41" s="27">
        <v>37926</v>
      </c>
      <c r="AM41" s="17">
        <v>3.4610000000000003</v>
      </c>
      <c r="AN41" s="17">
        <v>0.32500000000000001</v>
      </c>
      <c r="AO41" s="17">
        <v>3.7860000000000005</v>
      </c>
      <c r="AP41" s="17">
        <v>0.05</v>
      </c>
      <c r="AQ41" s="17">
        <v>3.5110000000000001</v>
      </c>
      <c r="AR41" s="17">
        <v>0.32500000000000001</v>
      </c>
      <c r="AS41" s="17">
        <v>3.7860000000000005</v>
      </c>
      <c r="AT41" s="17">
        <v>0.16</v>
      </c>
      <c r="AU41" s="17">
        <v>3.6210000000000004</v>
      </c>
    </row>
    <row r="42" spans="1:47" x14ac:dyDescent="0.2">
      <c r="A42" s="27">
        <v>37622</v>
      </c>
      <c r="B42" s="17">
        <v>35.75</v>
      </c>
      <c r="C42" s="17">
        <v>42</v>
      </c>
      <c r="D42" s="17">
        <v>41.5</v>
      </c>
      <c r="E42" s="17">
        <v>41.75</v>
      </c>
      <c r="F42" s="17">
        <v>39.75</v>
      </c>
      <c r="G42" s="17">
        <v>37.75</v>
      </c>
      <c r="I42" s="17">
        <v>39.75</v>
      </c>
      <c r="R42" s="17">
        <v>50.112688970842292</v>
      </c>
      <c r="AI42" s="27"/>
      <c r="AJ42" s="30"/>
      <c r="AL42" s="27">
        <v>37956</v>
      </c>
      <c r="AM42" s="17">
        <v>3.6</v>
      </c>
      <c r="AN42" s="17">
        <v>0.33500000000000002</v>
      </c>
      <c r="AO42" s="17">
        <v>3.9350000000000001</v>
      </c>
      <c r="AP42" s="17">
        <v>0.39</v>
      </c>
      <c r="AQ42" s="17">
        <v>3.99</v>
      </c>
      <c r="AR42" s="17">
        <v>0.33500000000000002</v>
      </c>
      <c r="AS42" s="17">
        <v>3.9350000000000001</v>
      </c>
      <c r="AT42" s="17">
        <v>0.16</v>
      </c>
      <c r="AU42" s="17">
        <v>3.76</v>
      </c>
    </row>
    <row r="43" spans="1:47" x14ac:dyDescent="0.2">
      <c r="A43" s="27">
        <v>37653</v>
      </c>
      <c r="B43" s="17">
        <v>35.75</v>
      </c>
      <c r="C43" s="17">
        <v>40.25</v>
      </c>
      <c r="D43" s="17">
        <v>39.5</v>
      </c>
      <c r="E43" s="17">
        <v>39.75</v>
      </c>
      <c r="F43" s="17">
        <v>38.75</v>
      </c>
      <c r="G43" s="17">
        <v>37.75</v>
      </c>
      <c r="I43" s="17">
        <v>38.75</v>
      </c>
      <c r="R43" s="17">
        <v>48.926663403437402</v>
      </c>
      <c r="AI43" s="27"/>
      <c r="AJ43" s="30"/>
      <c r="AL43" s="27">
        <v>37987</v>
      </c>
      <c r="AM43" s="17">
        <v>3.6549999999999998</v>
      </c>
      <c r="AN43" s="17">
        <v>0.45</v>
      </c>
      <c r="AO43" s="17">
        <v>4.1050000000000004</v>
      </c>
      <c r="AP43" s="17">
        <v>0.42</v>
      </c>
      <c r="AQ43" s="17">
        <v>4.0750000000000002</v>
      </c>
      <c r="AR43" s="17">
        <v>0.35</v>
      </c>
      <c r="AS43" s="17">
        <v>4.0049999999999999</v>
      </c>
      <c r="AT43" s="17">
        <v>0.17</v>
      </c>
      <c r="AU43" s="17">
        <v>3.8250000000000002</v>
      </c>
    </row>
    <row r="44" spans="1:47" x14ac:dyDescent="0.2">
      <c r="A44" s="27">
        <v>37681</v>
      </c>
      <c r="B44" s="17">
        <v>35.75</v>
      </c>
      <c r="C44" s="17">
        <v>39.5</v>
      </c>
      <c r="D44" s="17">
        <v>38</v>
      </c>
      <c r="E44" s="17">
        <v>37.75</v>
      </c>
      <c r="F44" s="17">
        <v>37</v>
      </c>
      <c r="G44" s="17">
        <v>37.75</v>
      </c>
      <c r="I44" s="17">
        <v>37</v>
      </c>
      <c r="R44" s="17">
        <v>47.042229280583946</v>
      </c>
      <c r="AI44" s="27"/>
      <c r="AJ44" s="30"/>
      <c r="AL44" s="27">
        <v>38018</v>
      </c>
      <c r="AM44" s="17">
        <v>3.5750000000000002</v>
      </c>
      <c r="AN44" s="17">
        <v>0.45</v>
      </c>
      <c r="AO44" s="17">
        <v>4.0250000000000004</v>
      </c>
      <c r="AP44" s="17">
        <v>0.1</v>
      </c>
      <c r="AQ44" s="17">
        <v>3.6749999999999998</v>
      </c>
      <c r="AR44" s="17">
        <v>0.35</v>
      </c>
      <c r="AS44" s="17">
        <v>3.9249999999999998</v>
      </c>
      <c r="AT44" s="17">
        <v>0.17</v>
      </c>
      <c r="AU44" s="17">
        <v>3.7450000000000001</v>
      </c>
    </row>
    <row r="45" spans="1:47" x14ac:dyDescent="0.2">
      <c r="A45" s="27">
        <v>37712</v>
      </c>
      <c r="B45" s="17">
        <v>34.25</v>
      </c>
      <c r="C45" s="17">
        <v>36.5</v>
      </c>
      <c r="D45" s="17">
        <v>33</v>
      </c>
      <c r="E45" s="17">
        <v>35.75</v>
      </c>
      <c r="F45" s="17">
        <v>37.5</v>
      </c>
      <c r="G45" s="17">
        <v>36.25</v>
      </c>
      <c r="I45" s="17">
        <v>35.75</v>
      </c>
      <c r="R45" s="17">
        <v>44.865172624002362</v>
      </c>
      <c r="AI45" s="27"/>
      <c r="AJ45" s="30"/>
      <c r="AL45" s="27">
        <v>38047</v>
      </c>
      <c r="AM45" s="17">
        <v>3.4449999999999998</v>
      </c>
      <c r="AN45" s="17">
        <v>0.41499999999999998</v>
      </c>
      <c r="AO45" s="17">
        <v>3.86</v>
      </c>
      <c r="AP45" s="17">
        <v>-0.21</v>
      </c>
      <c r="AQ45" s="17">
        <v>3.2349999999999999</v>
      </c>
      <c r="AR45" s="17">
        <v>0.315</v>
      </c>
      <c r="AS45" s="17">
        <v>3.76</v>
      </c>
      <c r="AT45" s="17">
        <v>0.17</v>
      </c>
      <c r="AU45" s="17">
        <v>3.6150000000000002</v>
      </c>
    </row>
    <row r="46" spans="1:47" x14ac:dyDescent="0.2">
      <c r="A46" s="27">
        <v>37742</v>
      </c>
      <c r="B46" s="17">
        <v>35.25</v>
      </c>
      <c r="C46" s="17">
        <v>32.5</v>
      </c>
      <c r="D46" s="17">
        <v>29</v>
      </c>
      <c r="E46" s="17">
        <v>36.25</v>
      </c>
      <c r="F46" s="17">
        <v>38.25</v>
      </c>
      <c r="G46" s="17">
        <v>37.25</v>
      </c>
      <c r="I46" s="17">
        <v>36.25</v>
      </c>
      <c r="R46" s="17">
        <v>44.771695342221626</v>
      </c>
      <c r="AI46" s="27"/>
      <c r="AJ46" s="30"/>
      <c r="AL46" s="27">
        <v>38078</v>
      </c>
      <c r="AM46" s="17">
        <v>3.26</v>
      </c>
      <c r="AN46" s="17">
        <v>0.46</v>
      </c>
      <c r="AO46" s="17">
        <v>3.72</v>
      </c>
      <c r="AP46" s="17">
        <v>-0.3</v>
      </c>
      <c r="AQ46" s="17">
        <v>2.96</v>
      </c>
      <c r="AR46" s="17">
        <v>0.36</v>
      </c>
      <c r="AS46" s="17">
        <v>3.62</v>
      </c>
      <c r="AT46" s="17">
        <v>0.13500000000000001</v>
      </c>
      <c r="AU46" s="17">
        <v>3.395</v>
      </c>
    </row>
    <row r="47" spans="1:47" x14ac:dyDescent="0.2">
      <c r="A47" s="27">
        <v>37773</v>
      </c>
      <c r="B47" s="17">
        <v>41.75</v>
      </c>
      <c r="C47" s="17">
        <v>33.75</v>
      </c>
      <c r="D47" s="17">
        <v>30</v>
      </c>
      <c r="E47" s="17">
        <v>41.25</v>
      </c>
      <c r="F47" s="17">
        <v>44.25</v>
      </c>
      <c r="G47" s="17">
        <v>46.25</v>
      </c>
      <c r="I47" s="17">
        <v>41.25</v>
      </c>
      <c r="R47" s="17">
        <v>45.245652813048757</v>
      </c>
      <c r="AI47" s="27"/>
      <c r="AJ47" s="30"/>
      <c r="AL47" s="27">
        <v>38108</v>
      </c>
      <c r="AM47" s="17">
        <v>3.258</v>
      </c>
      <c r="AN47" s="17">
        <v>0.56000000000000005</v>
      </c>
      <c r="AO47" s="17">
        <v>3.8180000000000001</v>
      </c>
      <c r="AP47" s="17">
        <v>-0.3</v>
      </c>
      <c r="AQ47" s="17">
        <v>2.9580000000000002</v>
      </c>
      <c r="AR47" s="17">
        <v>0.46</v>
      </c>
      <c r="AS47" s="17">
        <v>3.718</v>
      </c>
      <c r="AT47" s="17">
        <v>0.13500000000000001</v>
      </c>
      <c r="AU47" s="17">
        <v>3.3929999999999998</v>
      </c>
    </row>
    <row r="48" spans="1:47" x14ac:dyDescent="0.2">
      <c r="A48" s="27">
        <v>37803</v>
      </c>
      <c r="B48" s="17">
        <v>53.75</v>
      </c>
      <c r="C48" s="17">
        <v>51</v>
      </c>
      <c r="D48" s="17">
        <v>46.5</v>
      </c>
      <c r="E48" s="17">
        <v>51.75</v>
      </c>
      <c r="F48" s="17">
        <v>57.25</v>
      </c>
      <c r="G48" s="17">
        <v>59.75</v>
      </c>
      <c r="I48" s="17">
        <v>51.75</v>
      </c>
      <c r="R48" s="17">
        <v>45.704521096619878</v>
      </c>
      <c r="AI48" s="27"/>
      <c r="AJ48" s="30"/>
      <c r="AL48" s="27">
        <v>38139</v>
      </c>
      <c r="AM48" s="17">
        <v>3.298</v>
      </c>
      <c r="AN48" s="17">
        <v>0.77</v>
      </c>
      <c r="AO48" s="17">
        <v>4.0679999999999996</v>
      </c>
      <c r="AP48" s="17">
        <v>-0.3</v>
      </c>
      <c r="AQ48" s="17">
        <v>2.9980000000000002</v>
      </c>
      <c r="AR48" s="17">
        <v>0.77</v>
      </c>
      <c r="AS48" s="17">
        <v>4.0679999999999996</v>
      </c>
      <c r="AT48" s="17">
        <v>0.13500000000000001</v>
      </c>
      <c r="AU48" s="17">
        <v>3.4329999999999998</v>
      </c>
    </row>
    <row r="49" spans="1:47" x14ac:dyDescent="0.2">
      <c r="A49" s="27">
        <v>37834</v>
      </c>
      <c r="B49" s="17">
        <v>63.75</v>
      </c>
      <c r="C49" s="17">
        <v>58</v>
      </c>
      <c r="D49" s="17">
        <v>54.5</v>
      </c>
      <c r="E49" s="17">
        <v>60.25</v>
      </c>
      <c r="F49" s="17">
        <v>63</v>
      </c>
      <c r="G49" s="17">
        <v>71.75</v>
      </c>
      <c r="I49" s="17">
        <v>60.25</v>
      </c>
      <c r="R49" s="17">
        <v>46.21354485002567</v>
      </c>
      <c r="AI49" s="27"/>
      <c r="AJ49" s="30"/>
      <c r="AL49" s="27">
        <v>38169</v>
      </c>
      <c r="AM49" s="17">
        <v>3.34</v>
      </c>
      <c r="AN49" s="17">
        <v>1.04</v>
      </c>
      <c r="AO49" s="17">
        <v>4.38</v>
      </c>
      <c r="AP49" s="17">
        <v>-0.3</v>
      </c>
      <c r="AQ49" s="17">
        <v>3.04</v>
      </c>
      <c r="AR49" s="17">
        <v>1.04</v>
      </c>
      <c r="AS49" s="17">
        <v>4.38</v>
      </c>
      <c r="AT49" s="17">
        <v>0.13500000000000001</v>
      </c>
      <c r="AU49" s="17">
        <v>3.4750000000000001</v>
      </c>
    </row>
    <row r="50" spans="1:47" x14ac:dyDescent="0.2">
      <c r="A50" s="27">
        <v>37865</v>
      </c>
      <c r="B50" s="17">
        <v>50.25</v>
      </c>
      <c r="C50" s="17">
        <v>46.5</v>
      </c>
      <c r="D50" s="17">
        <v>43</v>
      </c>
      <c r="E50" s="17">
        <v>55.25</v>
      </c>
      <c r="F50" s="17">
        <v>50</v>
      </c>
      <c r="G50" s="17">
        <v>56.25</v>
      </c>
      <c r="I50" s="17">
        <v>50</v>
      </c>
      <c r="R50" s="17">
        <v>46.202445956036058</v>
      </c>
      <c r="AI50" s="27"/>
      <c r="AJ50" s="30"/>
      <c r="AL50" s="27">
        <v>38200</v>
      </c>
      <c r="AM50" s="17">
        <v>3.3820000000000001</v>
      </c>
      <c r="AN50" s="17">
        <v>1.04</v>
      </c>
      <c r="AO50" s="17">
        <v>4.4220000000000006</v>
      </c>
      <c r="AP50" s="17">
        <v>-0.3</v>
      </c>
      <c r="AQ50" s="17">
        <v>3.0820000000000003</v>
      </c>
      <c r="AR50" s="17">
        <v>1.04</v>
      </c>
      <c r="AS50" s="17">
        <v>4.4220000000000006</v>
      </c>
      <c r="AT50" s="17">
        <v>0.13500000000000001</v>
      </c>
      <c r="AU50" s="17">
        <v>3.5170000000000003</v>
      </c>
    </row>
    <row r="51" spans="1:47" x14ac:dyDescent="0.2">
      <c r="A51" s="27">
        <v>37895</v>
      </c>
      <c r="B51" s="17">
        <v>37.25</v>
      </c>
      <c r="C51" s="17">
        <v>42.75</v>
      </c>
      <c r="D51" s="17">
        <v>41</v>
      </c>
      <c r="E51" s="17">
        <v>38.75</v>
      </c>
      <c r="F51" s="17">
        <v>38.5</v>
      </c>
      <c r="G51" s="17">
        <v>39.5</v>
      </c>
      <c r="I51" s="17">
        <v>38.5</v>
      </c>
      <c r="R51" s="17">
        <v>46.762185888151564</v>
      </c>
      <c r="AI51" s="27"/>
      <c r="AJ51" s="30"/>
      <c r="AL51" s="27">
        <v>38231</v>
      </c>
      <c r="AM51" s="17">
        <v>3.3650000000000002</v>
      </c>
      <c r="AN51" s="17">
        <v>0.54</v>
      </c>
      <c r="AO51" s="17">
        <v>3.9049999999999998</v>
      </c>
      <c r="AP51" s="17">
        <v>-0.3</v>
      </c>
      <c r="AQ51" s="17">
        <v>3.0649999999999999</v>
      </c>
      <c r="AR51" s="17">
        <v>0.54</v>
      </c>
      <c r="AS51" s="17">
        <v>3.9049999999999998</v>
      </c>
      <c r="AT51" s="17">
        <v>0.13500000000000001</v>
      </c>
      <c r="AU51" s="17">
        <v>3.5</v>
      </c>
    </row>
    <row r="52" spans="1:47" x14ac:dyDescent="0.2">
      <c r="A52" s="27">
        <v>37926</v>
      </c>
      <c r="B52" s="17">
        <v>36.25</v>
      </c>
      <c r="C52" s="17">
        <v>39.25</v>
      </c>
      <c r="D52" s="17">
        <v>38.5</v>
      </c>
      <c r="E52" s="17">
        <v>40.75</v>
      </c>
      <c r="F52" s="17">
        <v>38.25</v>
      </c>
      <c r="G52" s="17">
        <v>38</v>
      </c>
      <c r="I52" s="17">
        <v>38.25</v>
      </c>
      <c r="R52" s="17">
        <v>49.921706835169353</v>
      </c>
      <c r="AI52" s="27"/>
      <c r="AJ52" s="30"/>
      <c r="AL52" s="27">
        <v>38261</v>
      </c>
      <c r="AM52" s="17">
        <v>3.3780000000000001</v>
      </c>
      <c r="AN52" s="17">
        <v>0.36</v>
      </c>
      <c r="AO52" s="17">
        <v>3.738</v>
      </c>
      <c r="AP52" s="17">
        <v>-0.3</v>
      </c>
      <c r="AQ52" s="17">
        <v>3.0780000000000003</v>
      </c>
      <c r="AR52" s="17">
        <v>0.36</v>
      </c>
      <c r="AS52" s="17">
        <v>3.738</v>
      </c>
      <c r="AT52" s="17">
        <v>0.13500000000000001</v>
      </c>
      <c r="AU52" s="17">
        <v>3.5129999999999999</v>
      </c>
    </row>
    <row r="53" spans="1:47" x14ac:dyDescent="0.2">
      <c r="A53" s="27">
        <v>37956</v>
      </c>
      <c r="B53" s="17">
        <v>35.75</v>
      </c>
      <c r="C53" s="17">
        <v>40.75</v>
      </c>
      <c r="D53" s="17">
        <v>40</v>
      </c>
      <c r="E53" s="17">
        <v>42.75</v>
      </c>
      <c r="F53" s="17">
        <v>39.5</v>
      </c>
      <c r="G53" s="17">
        <v>37.25</v>
      </c>
      <c r="I53" s="17">
        <v>39.5</v>
      </c>
      <c r="R53" s="17">
        <v>52.168605443726172</v>
      </c>
      <c r="AI53" s="27"/>
      <c r="AJ53" s="30"/>
      <c r="AL53" s="27">
        <v>38292</v>
      </c>
      <c r="AM53" s="17">
        <v>3.53</v>
      </c>
      <c r="AN53" s="17">
        <v>0.32500000000000001</v>
      </c>
      <c r="AO53" s="17">
        <v>3.855</v>
      </c>
      <c r="AP53" s="17">
        <v>0.248</v>
      </c>
      <c r="AQ53" s="17">
        <v>3.7779999999999996</v>
      </c>
      <c r="AR53" s="17">
        <v>0.32500000000000001</v>
      </c>
      <c r="AS53" s="17">
        <v>3.855</v>
      </c>
      <c r="AT53" s="17">
        <v>0.19</v>
      </c>
      <c r="AU53" s="17">
        <v>3.72</v>
      </c>
    </row>
    <row r="54" spans="1:47" x14ac:dyDescent="0.2">
      <c r="A54" s="27">
        <v>37987</v>
      </c>
      <c r="B54" s="17">
        <v>36.46</v>
      </c>
      <c r="C54" s="17">
        <v>42.39</v>
      </c>
      <c r="D54" s="17">
        <v>41.63</v>
      </c>
      <c r="E54" s="17">
        <v>42.14</v>
      </c>
      <c r="F54" s="17">
        <v>40.119999999999997</v>
      </c>
      <c r="G54" s="17">
        <v>38.659999999999997</v>
      </c>
      <c r="I54" s="17">
        <v>40.21</v>
      </c>
      <c r="R54" s="17">
        <v>50.56724820945135</v>
      </c>
      <c r="AI54" s="27"/>
      <c r="AJ54" s="30"/>
      <c r="AL54" s="27">
        <v>38322</v>
      </c>
      <c r="AM54" s="17">
        <v>3.69</v>
      </c>
      <c r="AN54" s="17">
        <v>0.33500000000000002</v>
      </c>
      <c r="AO54" s="17">
        <v>4.0250000000000004</v>
      </c>
      <c r="AP54" s="17">
        <v>0.308</v>
      </c>
      <c r="AQ54" s="17">
        <v>3.9979999999999998</v>
      </c>
      <c r="AR54" s="17">
        <v>0.33500000000000002</v>
      </c>
      <c r="AS54" s="17">
        <v>4.0250000000000004</v>
      </c>
      <c r="AT54" s="17">
        <v>0.19</v>
      </c>
      <c r="AU54" s="17">
        <v>3.88</v>
      </c>
    </row>
    <row r="55" spans="1:47" x14ac:dyDescent="0.2">
      <c r="A55" s="27">
        <v>38018</v>
      </c>
      <c r="B55" s="17">
        <v>36.46</v>
      </c>
      <c r="C55" s="17">
        <v>40.89</v>
      </c>
      <c r="D55" s="17">
        <v>39.909999999999997</v>
      </c>
      <c r="E55" s="17">
        <v>40.119999999999997</v>
      </c>
      <c r="F55" s="17">
        <v>39.11</v>
      </c>
      <c r="G55" s="17">
        <v>38.659999999999997</v>
      </c>
      <c r="I55" s="17">
        <v>39.19</v>
      </c>
      <c r="R55" s="17">
        <v>49.305469287581595</v>
      </c>
      <c r="AI55" s="27"/>
      <c r="AJ55" s="30"/>
      <c r="AL55" s="27">
        <v>38353</v>
      </c>
      <c r="AM55" s="17">
        <v>3.7324999999999999</v>
      </c>
      <c r="AN55" s="17">
        <v>0.45</v>
      </c>
      <c r="AO55" s="17">
        <v>4.1825000000000001</v>
      </c>
      <c r="AP55" s="17">
        <v>0.378</v>
      </c>
      <c r="AQ55" s="17">
        <v>4.1105</v>
      </c>
      <c r="AR55" s="17">
        <v>0.35</v>
      </c>
      <c r="AS55" s="17">
        <v>4.0824999999999996</v>
      </c>
      <c r="AT55" s="17">
        <v>0.19</v>
      </c>
      <c r="AU55" s="17">
        <v>3.9224999999999999</v>
      </c>
    </row>
    <row r="56" spans="1:47" x14ac:dyDescent="0.2">
      <c r="A56" s="27">
        <v>38047</v>
      </c>
      <c r="B56" s="17">
        <v>36.46</v>
      </c>
      <c r="C56" s="17">
        <v>40.24</v>
      </c>
      <c r="D56" s="17">
        <v>38.619999999999997</v>
      </c>
      <c r="E56" s="17">
        <v>38.1</v>
      </c>
      <c r="F56" s="17">
        <v>37.340000000000003</v>
      </c>
      <c r="G56" s="17">
        <v>38.659999999999997</v>
      </c>
      <c r="I56" s="17">
        <v>37.42</v>
      </c>
      <c r="R56" s="17">
        <v>47.272952427988777</v>
      </c>
      <c r="AI56" s="27"/>
      <c r="AJ56" s="30"/>
      <c r="AL56" s="27">
        <v>38384</v>
      </c>
      <c r="AM56" s="17">
        <v>3.6524999999999999</v>
      </c>
      <c r="AN56" s="17">
        <v>0.45</v>
      </c>
      <c r="AO56" s="17">
        <v>4.1025</v>
      </c>
      <c r="AP56" s="17">
        <v>0.248</v>
      </c>
      <c r="AQ56" s="17">
        <v>3.9005000000000001</v>
      </c>
      <c r="AR56" s="17">
        <v>0.35</v>
      </c>
      <c r="AS56" s="17">
        <v>4.0025000000000004</v>
      </c>
      <c r="AT56" s="17">
        <v>0.19</v>
      </c>
      <c r="AU56" s="17">
        <v>3.8424999999999998</v>
      </c>
    </row>
    <row r="57" spans="1:47" x14ac:dyDescent="0.2">
      <c r="A57" s="27">
        <v>38078</v>
      </c>
      <c r="B57" s="17">
        <v>35.07</v>
      </c>
      <c r="C57" s="17">
        <v>37.67</v>
      </c>
      <c r="D57" s="17">
        <v>34.33</v>
      </c>
      <c r="E57" s="17">
        <v>36.08</v>
      </c>
      <c r="F57" s="17">
        <v>37.85</v>
      </c>
      <c r="G57" s="17">
        <v>37.270000000000003</v>
      </c>
      <c r="I57" s="17">
        <v>36.15</v>
      </c>
      <c r="R57" s="17">
        <v>43.700280803140906</v>
      </c>
      <c r="AI57" s="27"/>
      <c r="AJ57" s="30"/>
      <c r="AL57" s="27">
        <v>38412</v>
      </c>
      <c r="AM57" s="17">
        <v>3.5225</v>
      </c>
      <c r="AN57" s="17">
        <v>0.41499999999999998</v>
      </c>
      <c r="AO57" s="17">
        <v>3.9375</v>
      </c>
      <c r="AP57" s="17">
        <v>6.8000000000000005E-2</v>
      </c>
      <c r="AQ57" s="17">
        <v>3.5905</v>
      </c>
      <c r="AR57" s="17">
        <v>0.315</v>
      </c>
      <c r="AS57" s="17">
        <v>3.8374999999999999</v>
      </c>
      <c r="AT57" s="17">
        <v>0.19</v>
      </c>
      <c r="AU57" s="17">
        <v>3.7124999999999999</v>
      </c>
    </row>
    <row r="58" spans="1:47" x14ac:dyDescent="0.2">
      <c r="A58" s="27">
        <v>38108</v>
      </c>
      <c r="B58" s="17">
        <v>35.99</v>
      </c>
      <c r="C58" s="17">
        <v>34.24</v>
      </c>
      <c r="D58" s="17">
        <v>30.89</v>
      </c>
      <c r="E58" s="17">
        <v>36.58</v>
      </c>
      <c r="F58" s="17">
        <v>38.6</v>
      </c>
      <c r="G58" s="17">
        <v>38.19</v>
      </c>
      <c r="I58" s="17">
        <v>36.64</v>
      </c>
      <c r="R58" s="17">
        <v>43.654653102312125</v>
      </c>
      <c r="AI58" s="27"/>
      <c r="AJ58" s="30"/>
      <c r="AL58" s="27">
        <v>38443</v>
      </c>
      <c r="AM58" s="17">
        <v>3.3374999999999999</v>
      </c>
      <c r="AN58" s="17">
        <v>0.46</v>
      </c>
      <c r="AO58" s="17">
        <v>3.7974999999999999</v>
      </c>
      <c r="AP58" s="17">
        <v>-0.25</v>
      </c>
      <c r="AQ58" s="17">
        <v>3.0874999999999999</v>
      </c>
      <c r="AR58" s="17">
        <v>0.36</v>
      </c>
      <c r="AS58" s="17">
        <v>3.6974999999999998</v>
      </c>
      <c r="AT58" s="17">
        <v>0.13500000000000001</v>
      </c>
      <c r="AU58" s="17">
        <v>3.4725000000000001</v>
      </c>
    </row>
    <row r="59" spans="1:47" x14ac:dyDescent="0.2">
      <c r="A59" s="27">
        <v>38139</v>
      </c>
      <c r="B59" s="17">
        <v>42.02</v>
      </c>
      <c r="C59" s="17">
        <v>35.31</v>
      </c>
      <c r="D59" s="17">
        <v>31.75</v>
      </c>
      <c r="E59" s="17">
        <v>41.63</v>
      </c>
      <c r="F59" s="17">
        <v>44.66</v>
      </c>
      <c r="G59" s="17">
        <v>46.35</v>
      </c>
      <c r="I59" s="17">
        <v>41.69</v>
      </c>
      <c r="R59" s="17">
        <v>44.256236645598278</v>
      </c>
      <c r="AI59" s="27"/>
      <c r="AJ59" s="30"/>
      <c r="AL59" s="27">
        <v>38473</v>
      </c>
      <c r="AM59" s="17">
        <v>3.3355000000000001</v>
      </c>
      <c r="AN59" s="17">
        <v>0.56000000000000005</v>
      </c>
      <c r="AO59" s="17">
        <v>3.8955000000000002</v>
      </c>
      <c r="AP59" s="17">
        <v>-0.25</v>
      </c>
      <c r="AQ59" s="17">
        <v>3.0855000000000001</v>
      </c>
      <c r="AR59" s="17">
        <v>0.46</v>
      </c>
      <c r="AS59" s="17">
        <v>3.7955000000000001</v>
      </c>
      <c r="AT59" s="17">
        <v>0.13500000000000001</v>
      </c>
      <c r="AU59" s="17">
        <v>3.4705000000000004</v>
      </c>
    </row>
    <row r="60" spans="1:47" x14ac:dyDescent="0.2">
      <c r="A60" s="27">
        <v>38169</v>
      </c>
      <c r="B60" s="17">
        <v>53.14</v>
      </c>
      <c r="C60" s="17">
        <v>50.11</v>
      </c>
      <c r="D60" s="17">
        <v>45.92</v>
      </c>
      <c r="E60" s="17">
        <v>52.23</v>
      </c>
      <c r="F60" s="17">
        <v>57.78</v>
      </c>
      <c r="G60" s="17">
        <v>58.74</v>
      </c>
      <c r="I60" s="17">
        <v>52.29</v>
      </c>
      <c r="R60" s="17">
        <v>44.891224597374205</v>
      </c>
      <c r="AI60" s="27"/>
      <c r="AJ60" s="30"/>
      <c r="AL60" s="27">
        <v>38504</v>
      </c>
      <c r="AM60" s="17">
        <v>3.3755000000000002</v>
      </c>
      <c r="AN60" s="17">
        <v>0.77</v>
      </c>
      <c r="AO60" s="17">
        <v>4.1455000000000002</v>
      </c>
      <c r="AP60" s="17">
        <v>-0.25</v>
      </c>
      <c r="AQ60" s="17">
        <v>3.1255000000000002</v>
      </c>
      <c r="AR60" s="17">
        <v>0.77</v>
      </c>
      <c r="AS60" s="17">
        <v>4.1455000000000002</v>
      </c>
      <c r="AT60" s="17">
        <v>0.13500000000000001</v>
      </c>
      <c r="AU60" s="17">
        <v>3.5105000000000004</v>
      </c>
    </row>
    <row r="61" spans="1:47" x14ac:dyDescent="0.2">
      <c r="A61" s="27">
        <v>38200</v>
      </c>
      <c r="B61" s="17">
        <v>62.41</v>
      </c>
      <c r="C61" s="17">
        <v>56.12</v>
      </c>
      <c r="D61" s="17">
        <v>52.79</v>
      </c>
      <c r="E61" s="17">
        <v>60.8</v>
      </c>
      <c r="F61" s="17">
        <v>63.58</v>
      </c>
      <c r="G61" s="17">
        <v>69.709999999999994</v>
      </c>
      <c r="I61" s="17">
        <v>60.87</v>
      </c>
      <c r="R61" s="17">
        <v>45.52846924814294</v>
      </c>
      <c r="AI61" s="27"/>
      <c r="AJ61" s="30"/>
      <c r="AL61" s="27">
        <v>38534</v>
      </c>
      <c r="AM61" s="17">
        <v>3.4175</v>
      </c>
      <c r="AN61" s="17">
        <v>1.04</v>
      </c>
      <c r="AO61" s="17">
        <v>4.4574999999999996</v>
      </c>
      <c r="AP61" s="17">
        <v>-0.25</v>
      </c>
      <c r="AQ61" s="17">
        <v>3.1675</v>
      </c>
      <c r="AR61" s="17">
        <v>1.04</v>
      </c>
      <c r="AS61" s="17">
        <v>4.4574999999999996</v>
      </c>
      <c r="AT61" s="17">
        <v>0.13500000000000001</v>
      </c>
      <c r="AU61" s="17">
        <v>3.5525000000000002</v>
      </c>
    </row>
    <row r="62" spans="1:47" x14ac:dyDescent="0.2">
      <c r="A62" s="27">
        <v>38231</v>
      </c>
      <c r="B62" s="17">
        <v>49.9</v>
      </c>
      <c r="C62" s="17">
        <v>46.25</v>
      </c>
      <c r="D62" s="17">
        <v>42.91</v>
      </c>
      <c r="E62" s="17">
        <v>55.76</v>
      </c>
      <c r="F62" s="17">
        <v>50.46</v>
      </c>
      <c r="G62" s="17">
        <v>55.5</v>
      </c>
      <c r="I62" s="17">
        <v>50.5</v>
      </c>
      <c r="R62" s="17">
        <v>45.255626578605245</v>
      </c>
      <c r="AI62" s="27"/>
      <c r="AJ62" s="30"/>
      <c r="AL62" s="27">
        <v>38565</v>
      </c>
      <c r="AM62" s="17">
        <v>3.4595000000000002</v>
      </c>
      <c r="AN62" s="17">
        <v>1.04</v>
      </c>
      <c r="AO62" s="17">
        <v>4.4995000000000003</v>
      </c>
      <c r="AP62" s="17">
        <v>-0.25</v>
      </c>
      <c r="AQ62" s="17">
        <v>3.2095000000000002</v>
      </c>
      <c r="AR62" s="17">
        <v>1.04</v>
      </c>
      <c r="AS62" s="17">
        <v>4.4995000000000003</v>
      </c>
      <c r="AT62" s="17">
        <v>0.13500000000000001</v>
      </c>
      <c r="AU62" s="17">
        <v>3.5945</v>
      </c>
    </row>
    <row r="63" spans="1:47" x14ac:dyDescent="0.2">
      <c r="A63" s="27">
        <v>38261</v>
      </c>
      <c r="B63" s="17">
        <v>37.85</v>
      </c>
      <c r="C63" s="17">
        <v>43.03</v>
      </c>
      <c r="D63" s="17">
        <v>41.2</v>
      </c>
      <c r="E63" s="17">
        <v>39.11</v>
      </c>
      <c r="F63" s="17">
        <v>38.85</v>
      </c>
      <c r="G63" s="17">
        <v>40.26</v>
      </c>
      <c r="I63" s="17">
        <v>38.880000000000003</v>
      </c>
      <c r="R63" s="17">
        <v>45.449440373967086</v>
      </c>
      <c r="AI63" s="27"/>
      <c r="AJ63" s="30"/>
      <c r="AL63" s="27">
        <v>38596</v>
      </c>
      <c r="AM63" s="17">
        <v>3.4424999999999999</v>
      </c>
      <c r="AN63" s="17">
        <v>0.54</v>
      </c>
      <c r="AO63" s="17">
        <v>3.9824999999999999</v>
      </c>
      <c r="AP63" s="17">
        <v>-0.25</v>
      </c>
      <c r="AQ63" s="17">
        <v>3.1924999999999999</v>
      </c>
      <c r="AR63" s="17">
        <v>0.54</v>
      </c>
      <c r="AS63" s="17">
        <v>3.9824999999999999</v>
      </c>
      <c r="AT63" s="17">
        <v>0.13500000000000001</v>
      </c>
      <c r="AU63" s="17">
        <v>3.5775000000000001</v>
      </c>
    </row>
    <row r="64" spans="1:47" x14ac:dyDescent="0.2">
      <c r="A64" s="27">
        <v>38292</v>
      </c>
      <c r="B64" s="17">
        <v>36.92</v>
      </c>
      <c r="C64" s="17">
        <v>40.03</v>
      </c>
      <c r="D64" s="17">
        <v>39.049999999999997</v>
      </c>
      <c r="E64" s="17">
        <v>41.12</v>
      </c>
      <c r="F64" s="17">
        <v>38.6</v>
      </c>
      <c r="G64" s="17">
        <v>38.9</v>
      </c>
      <c r="I64" s="17">
        <v>38.619999999999997</v>
      </c>
      <c r="R64" s="17">
        <v>48.483442667649847</v>
      </c>
      <c r="AI64" s="27"/>
      <c r="AJ64" s="30"/>
      <c r="AL64" s="27">
        <v>38626</v>
      </c>
      <c r="AM64" s="17">
        <v>3.4555000000000002</v>
      </c>
      <c r="AN64" s="17">
        <v>0.36</v>
      </c>
      <c r="AO64" s="17">
        <v>3.8155000000000001</v>
      </c>
      <c r="AP64" s="17">
        <v>-0.25</v>
      </c>
      <c r="AQ64" s="17">
        <v>3.2055000000000002</v>
      </c>
      <c r="AR64" s="17">
        <v>0.36</v>
      </c>
      <c r="AS64" s="17">
        <v>3.8155000000000001</v>
      </c>
      <c r="AT64" s="17">
        <v>0.13500000000000001</v>
      </c>
      <c r="AU64" s="17">
        <v>3.5905000000000005</v>
      </c>
    </row>
    <row r="65" spans="1:47" x14ac:dyDescent="0.2">
      <c r="A65" s="27">
        <v>38322</v>
      </c>
      <c r="B65" s="17">
        <v>36.46</v>
      </c>
      <c r="C65" s="17">
        <v>41.32</v>
      </c>
      <c r="D65" s="17">
        <v>40.340000000000003</v>
      </c>
      <c r="E65" s="17">
        <v>43.14</v>
      </c>
      <c r="F65" s="17">
        <v>39.86</v>
      </c>
      <c r="G65" s="17">
        <v>38.229999999999997</v>
      </c>
      <c r="I65" s="17">
        <v>39.869999999999997</v>
      </c>
      <c r="R65" s="17">
        <v>50.942873052693677</v>
      </c>
      <c r="AI65" s="27"/>
      <c r="AJ65" s="30"/>
      <c r="AL65" s="27">
        <v>38657</v>
      </c>
      <c r="AM65" s="17">
        <v>3.6074999999999999</v>
      </c>
      <c r="AN65" s="17">
        <v>0.32500000000000001</v>
      </c>
      <c r="AO65" s="17">
        <v>3.9325000000000001</v>
      </c>
      <c r="AP65" s="17">
        <v>0.248</v>
      </c>
      <c r="AQ65" s="17">
        <v>3.8555000000000001</v>
      </c>
      <c r="AR65" s="17">
        <v>0.32500000000000001</v>
      </c>
      <c r="AS65" s="17">
        <v>3.9325000000000001</v>
      </c>
      <c r="AT65" s="17">
        <v>0.19</v>
      </c>
      <c r="AU65" s="17">
        <v>3.7974999999999999</v>
      </c>
    </row>
    <row r="66" spans="1:47" x14ac:dyDescent="0.2">
      <c r="A66" s="27">
        <v>38353</v>
      </c>
      <c r="B66" s="17">
        <v>36.72</v>
      </c>
      <c r="C66" s="17">
        <v>42.71</v>
      </c>
      <c r="D66" s="17">
        <v>41.73</v>
      </c>
      <c r="E66" s="17">
        <v>42.54</v>
      </c>
      <c r="F66" s="17">
        <v>40.5</v>
      </c>
      <c r="G66" s="17">
        <v>39.04</v>
      </c>
      <c r="I66" s="17">
        <v>40.57</v>
      </c>
      <c r="R66" s="17">
        <v>49.054654593993661</v>
      </c>
      <c r="AI66" s="27"/>
      <c r="AJ66" s="30"/>
      <c r="AL66" s="27">
        <v>38687</v>
      </c>
      <c r="AM66" s="17">
        <v>3.7675000000000001</v>
      </c>
      <c r="AN66" s="17">
        <v>0.33500000000000002</v>
      </c>
      <c r="AO66" s="17">
        <v>4.1025</v>
      </c>
      <c r="AP66" s="17">
        <v>0.308</v>
      </c>
      <c r="AQ66" s="17">
        <v>4.0754999999999999</v>
      </c>
      <c r="AR66" s="17">
        <v>0.33500000000000002</v>
      </c>
      <c r="AS66" s="17">
        <v>4.1025</v>
      </c>
      <c r="AT66" s="17">
        <v>0.19</v>
      </c>
      <c r="AU66" s="17">
        <v>3.9575</v>
      </c>
    </row>
    <row r="67" spans="1:47" x14ac:dyDescent="0.2">
      <c r="A67" s="27">
        <v>38384</v>
      </c>
      <c r="B67" s="17">
        <v>36.72</v>
      </c>
      <c r="C67" s="17">
        <v>41.43</v>
      </c>
      <c r="D67" s="17">
        <v>40.26</v>
      </c>
      <c r="E67" s="17">
        <v>40.5</v>
      </c>
      <c r="F67" s="17">
        <v>39.479999999999997</v>
      </c>
      <c r="G67" s="17">
        <v>39.04</v>
      </c>
      <c r="I67" s="17">
        <v>39.53</v>
      </c>
      <c r="R67" s="17">
        <v>47.858125693203363</v>
      </c>
      <c r="AI67" s="27"/>
      <c r="AJ67" s="30"/>
      <c r="AL67" s="27">
        <v>38718</v>
      </c>
      <c r="AM67" s="17">
        <v>3.81</v>
      </c>
      <c r="AN67" s="17">
        <v>0.45</v>
      </c>
      <c r="AO67" s="17">
        <v>4.26</v>
      </c>
      <c r="AP67" s="17">
        <v>0.378</v>
      </c>
      <c r="AQ67" s="17">
        <v>4.1879999999999997</v>
      </c>
      <c r="AR67" s="17">
        <v>0.35</v>
      </c>
      <c r="AS67" s="17">
        <v>4.16</v>
      </c>
      <c r="AT67" s="17">
        <v>0.19</v>
      </c>
      <c r="AU67" s="17">
        <v>4</v>
      </c>
    </row>
    <row r="68" spans="1:47" x14ac:dyDescent="0.2">
      <c r="A68" s="27">
        <v>38412</v>
      </c>
      <c r="B68" s="17">
        <v>36.72</v>
      </c>
      <c r="C68" s="17">
        <v>40.880000000000003</v>
      </c>
      <c r="D68" s="17">
        <v>39.15</v>
      </c>
      <c r="E68" s="17">
        <v>38.46</v>
      </c>
      <c r="F68" s="17">
        <v>37.69</v>
      </c>
      <c r="G68" s="17">
        <v>39.04</v>
      </c>
      <c r="I68" s="17">
        <v>37.74</v>
      </c>
      <c r="R68" s="17">
        <v>45.932478197525271</v>
      </c>
      <c r="AI68" s="27"/>
      <c r="AJ68" s="30"/>
      <c r="AL68" s="27">
        <v>38749</v>
      </c>
      <c r="AM68" s="17">
        <v>3.73</v>
      </c>
      <c r="AN68" s="17">
        <v>0.45</v>
      </c>
      <c r="AO68" s="17">
        <v>4.18</v>
      </c>
      <c r="AP68" s="17">
        <v>0.248</v>
      </c>
      <c r="AQ68" s="17">
        <v>3.9779999999999998</v>
      </c>
      <c r="AR68" s="17">
        <v>0.35</v>
      </c>
      <c r="AS68" s="17">
        <v>4.08</v>
      </c>
      <c r="AT68" s="17">
        <v>0.19</v>
      </c>
      <c r="AU68" s="17">
        <v>3.92</v>
      </c>
    </row>
    <row r="69" spans="1:47" x14ac:dyDescent="0.2">
      <c r="A69" s="27">
        <v>38443</v>
      </c>
      <c r="B69" s="17">
        <v>35.32</v>
      </c>
      <c r="C69" s="17">
        <v>38.67</v>
      </c>
      <c r="D69" s="17">
        <v>35.47</v>
      </c>
      <c r="E69" s="17">
        <v>36.42</v>
      </c>
      <c r="F69" s="17">
        <v>38.200000000000003</v>
      </c>
      <c r="G69" s="17">
        <v>37.64</v>
      </c>
      <c r="I69" s="17">
        <v>36.450000000000003</v>
      </c>
      <c r="R69" s="17">
        <v>42.693274518273711</v>
      </c>
      <c r="AI69" s="27"/>
      <c r="AJ69" s="30"/>
      <c r="AL69" s="27">
        <v>38777</v>
      </c>
      <c r="AM69" s="17">
        <v>3.6</v>
      </c>
      <c r="AN69" s="17">
        <v>0.41499999999999998</v>
      </c>
      <c r="AO69" s="17">
        <v>4.0149999999999997</v>
      </c>
      <c r="AP69" s="17">
        <v>6.8000000000000005E-2</v>
      </c>
      <c r="AQ69" s="17">
        <v>3.6680000000000001</v>
      </c>
      <c r="AR69" s="17">
        <v>0.315</v>
      </c>
      <c r="AS69" s="17">
        <v>3.915</v>
      </c>
      <c r="AT69" s="17">
        <v>0.19</v>
      </c>
      <c r="AU69" s="17">
        <v>3.79</v>
      </c>
    </row>
    <row r="70" spans="1:47" x14ac:dyDescent="0.2">
      <c r="A70" s="27">
        <v>38473</v>
      </c>
      <c r="B70" s="17">
        <v>36.25</v>
      </c>
      <c r="C70" s="17">
        <v>35.74</v>
      </c>
      <c r="D70" s="17">
        <v>32.53</v>
      </c>
      <c r="E70" s="17">
        <v>36.92</v>
      </c>
      <c r="F70" s="17">
        <v>38.96</v>
      </c>
      <c r="G70" s="17">
        <v>38.57</v>
      </c>
      <c r="I70" s="17">
        <v>36.950000000000003</v>
      </c>
      <c r="R70" s="17">
        <v>42.649692069113151</v>
      </c>
      <c r="AI70" s="27"/>
      <c r="AJ70" s="30"/>
      <c r="AL70" s="27">
        <v>38808</v>
      </c>
      <c r="AM70" s="17">
        <v>3.415</v>
      </c>
      <c r="AN70" s="17">
        <v>0.46</v>
      </c>
      <c r="AO70" s="17">
        <v>3.875</v>
      </c>
      <c r="AP70" s="17">
        <v>-0.25</v>
      </c>
      <c r="AQ70" s="17">
        <v>3.165</v>
      </c>
      <c r="AR70" s="17">
        <v>0.36</v>
      </c>
      <c r="AS70" s="17">
        <v>3.7749999999999999</v>
      </c>
      <c r="AT70" s="17">
        <v>0.13500000000000001</v>
      </c>
      <c r="AU70" s="17">
        <v>3.55</v>
      </c>
    </row>
    <row r="71" spans="1:47" x14ac:dyDescent="0.2">
      <c r="A71" s="27">
        <v>38504</v>
      </c>
      <c r="B71" s="17">
        <v>42.32</v>
      </c>
      <c r="C71" s="17">
        <v>36.659999999999997</v>
      </c>
      <c r="D71" s="17">
        <v>33.270000000000003</v>
      </c>
      <c r="E71" s="17">
        <v>42.01</v>
      </c>
      <c r="F71" s="17">
        <v>45.06</v>
      </c>
      <c r="G71" s="17">
        <v>46.45</v>
      </c>
      <c r="I71" s="17">
        <v>42.03</v>
      </c>
      <c r="R71" s="17">
        <v>43.219620734226297</v>
      </c>
      <c r="AI71" s="27"/>
      <c r="AJ71" s="30"/>
      <c r="AL71" s="27">
        <v>38838</v>
      </c>
      <c r="AM71" s="17">
        <v>3.4130000000000003</v>
      </c>
      <c r="AN71" s="17">
        <v>0.56000000000000005</v>
      </c>
      <c r="AO71" s="17">
        <v>3.9730000000000003</v>
      </c>
      <c r="AP71" s="17">
        <v>-0.25</v>
      </c>
      <c r="AQ71" s="17">
        <v>3.1630000000000003</v>
      </c>
      <c r="AR71" s="17">
        <v>0.46</v>
      </c>
      <c r="AS71" s="17">
        <v>3.8730000000000002</v>
      </c>
      <c r="AT71" s="17">
        <v>0.13500000000000001</v>
      </c>
      <c r="AU71" s="17">
        <v>3.548</v>
      </c>
    </row>
    <row r="72" spans="1:47" x14ac:dyDescent="0.2">
      <c r="A72" s="27">
        <v>38534</v>
      </c>
      <c r="B72" s="17">
        <v>53.52</v>
      </c>
      <c r="C72" s="17">
        <v>49.35</v>
      </c>
      <c r="D72" s="17">
        <v>45.42</v>
      </c>
      <c r="E72" s="17">
        <v>52.7</v>
      </c>
      <c r="F72" s="17">
        <v>58.3</v>
      </c>
      <c r="G72" s="17">
        <v>58.72</v>
      </c>
      <c r="I72" s="17">
        <v>52.71</v>
      </c>
      <c r="R72" s="17">
        <v>43.821451684008338</v>
      </c>
      <c r="AI72" s="27"/>
      <c r="AJ72" s="30"/>
      <c r="AL72" s="27">
        <v>38869</v>
      </c>
      <c r="AM72" s="17">
        <v>3.4530000000000003</v>
      </c>
      <c r="AN72" s="17">
        <v>0.77</v>
      </c>
      <c r="AO72" s="17">
        <v>4.2230000000000008</v>
      </c>
      <c r="AP72" s="17">
        <v>-0.25</v>
      </c>
      <c r="AQ72" s="17">
        <v>3.2030000000000003</v>
      </c>
      <c r="AR72" s="17">
        <v>0.77</v>
      </c>
      <c r="AS72" s="17">
        <v>4.2230000000000008</v>
      </c>
      <c r="AT72" s="17">
        <v>0.13500000000000001</v>
      </c>
      <c r="AU72" s="17">
        <v>3.5880000000000001</v>
      </c>
    </row>
    <row r="73" spans="1:47" x14ac:dyDescent="0.2">
      <c r="A73" s="27">
        <v>38565</v>
      </c>
      <c r="B73" s="17">
        <v>62.86</v>
      </c>
      <c r="C73" s="17">
        <v>54.5</v>
      </c>
      <c r="D73" s="17">
        <v>51.31</v>
      </c>
      <c r="E73" s="17">
        <v>61.34</v>
      </c>
      <c r="F73" s="17">
        <v>64.14</v>
      </c>
      <c r="G73" s="17">
        <v>69.5</v>
      </c>
      <c r="I73" s="17">
        <v>61.35</v>
      </c>
      <c r="R73" s="17">
        <v>44.425216763659137</v>
      </c>
      <c r="AI73" s="27"/>
      <c r="AJ73" s="30"/>
      <c r="AL73" s="27">
        <v>38899</v>
      </c>
      <c r="AM73" s="17">
        <v>3.4950000000000001</v>
      </c>
      <c r="AN73" s="17">
        <v>1.04</v>
      </c>
      <c r="AO73" s="17">
        <v>4.5350000000000001</v>
      </c>
      <c r="AP73" s="17">
        <v>-0.25</v>
      </c>
      <c r="AQ73" s="17">
        <v>3.2450000000000001</v>
      </c>
      <c r="AR73" s="17">
        <v>1.04</v>
      </c>
      <c r="AS73" s="17">
        <v>4.5350000000000001</v>
      </c>
      <c r="AT73" s="17">
        <v>0.13500000000000001</v>
      </c>
      <c r="AU73" s="17">
        <v>3.63</v>
      </c>
    </row>
    <row r="74" spans="1:47" x14ac:dyDescent="0.2">
      <c r="A74" s="27">
        <v>38596</v>
      </c>
      <c r="B74" s="17">
        <v>50.26</v>
      </c>
      <c r="C74" s="17">
        <v>46.04</v>
      </c>
      <c r="D74" s="17">
        <v>42.84</v>
      </c>
      <c r="E74" s="17">
        <v>56.25</v>
      </c>
      <c r="F74" s="17">
        <v>50.9</v>
      </c>
      <c r="G74" s="17">
        <v>55.46</v>
      </c>
      <c r="I74" s="17">
        <v>50.9</v>
      </c>
      <c r="R74" s="17">
        <v>44.166588025360717</v>
      </c>
      <c r="AI74" s="27"/>
      <c r="AJ74" s="30"/>
      <c r="AL74" s="27">
        <v>38930</v>
      </c>
      <c r="AM74" s="17">
        <v>3.5370000000000004</v>
      </c>
      <c r="AN74" s="17">
        <v>1.04</v>
      </c>
      <c r="AO74" s="17">
        <v>4.577</v>
      </c>
      <c r="AP74" s="17">
        <v>-0.25</v>
      </c>
      <c r="AQ74" s="17">
        <v>3.2870000000000004</v>
      </c>
      <c r="AR74" s="17">
        <v>1.04</v>
      </c>
      <c r="AS74" s="17">
        <v>4.577</v>
      </c>
      <c r="AT74" s="17">
        <v>0.13500000000000001</v>
      </c>
      <c r="AU74" s="17">
        <v>3.6720000000000006</v>
      </c>
    </row>
    <row r="75" spans="1:47" x14ac:dyDescent="0.2">
      <c r="A75" s="27">
        <v>38626</v>
      </c>
      <c r="B75" s="17">
        <v>38.119999999999997</v>
      </c>
      <c r="C75" s="17">
        <v>43.29</v>
      </c>
      <c r="D75" s="17">
        <v>41.37</v>
      </c>
      <c r="E75" s="17">
        <v>39.450000000000003</v>
      </c>
      <c r="F75" s="17">
        <v>39.19</v>
      </c>
      <c r="G75" s="17">
        <v>40.619999999999997</v>
      </c>
      <c r="I75" s="17">
        <v>39.18</v>
      </c>
      <c r="R75" s="17">
        <v>44.348473608921907</v>
      </c>
      <c r="AI75" s="27"/>
      <c r="AJ75" s="30"/>
      <c r="AL75" s="27">
        <v>38961</v>
      </c>
      <c r="AM75" s="17">
        <v>3.52</v>
      </c>
      <c r="AN75" s="17">
        <v>0.54</v>
      </c>
      <c r="AO75" s="17">
        <v>4.0599999999999996</v>
      </c>
      <c r="AP75" s="17">
        <v>-0.25</v>
      </c>
      <c r="AQ75" s="17">
        <v>3.27</v>
      </c>
      <c r="AR75" s="17">
        <v>0.54</v>
      </c>
      <c r="AS75" s="17">
        <v>4.0599999999999996</v>
      </c>
      <c r="AT75" s="17">
        <v>0.13500000000000001</v>
      </c>
      <c r="AU75" s="17">
        <v>3.6549999999999998</v>
      </c>
    </row>
    <row r="76" spans="1:47" x14ac:dyDescent="0.2">
      <c r="A76" s="27">
        <v>38657</v>
      </c>
      <c r="B76" s="17">
        <v>37.19</v>
      </c>
      <c r="C76" s="17">
        <v>40.72</v>
      </c>
      <c r="D76" s="17">
        <v>39.53</v>
      </c>
      <c r="E76" s="17">
        <v>41.48</v>
      </c>
      <c r="F76" s="17">
        <v>38.93</v>
      </c>
      <c r="G76" s="17">
        <v>39.33</v>
      </c>
      <c r="I76" s="17">
        <v>38.909999999999997</v>
      </c>
      <c r="R76" s="17">
        <v>47.07578294314149</v>
      </c>
      <c r="AI76" s="27"/>
      <c r="AJ76" s="30"/>
      <c r="AL76" s="27">
        <v>38991</v>
      </c>
      <c r="AM76" s="17">
        <v>3.5330000000000004</v>
      </c>
      <c r="AN76" s="17">
        <v>0.36</v>
      </c>
      <c r="AO76" s="17">
        <v>3.8930000000000002</v>
      </c>
      <c r="AP76" s="17">
        <v>-0.25</v>
      </c>
      <c r="AQ76" s="17">
        <v>3.2830000000000004</v>
      </c>
      <c r="AR76" s="17">
        <v>0.36</v>
      </c>
      <c r="AS76" s="17">
        <v>3.8930000000000002</v>
      </c>
      <c r="AT76" s="17">
        <v>0.13500000000000001</v>
      </c>
      <c r="AU76" s="17">
        <v>3.6680000000000001</v>
      </c>
    </row>
    <row r="77" spans="1:47" x14ac:dyDescent="0.2">
      <c r="A77" s="27">
        <v>38687</v>
      </c>
      <c r="B77" s="17">
        <v>36.72</v>
      </c>
      <c r="C77" s="17">
        <v>41.82</v>
      </c>
      <c r="D77" s="17">
        <v>40.64</v>
      </c>
      <c r="E77" s="17">
        <v>43.51</v>
      </c>
      <c r="F77" s="17">
        <v>40.200000000000003</v>
      </c>
      <c r="G77" s="17">
        <v>38.68</v>
      </c>
      <c r="I77" s="17">
        <v>40.17</v>
      </c>
      <c r="R77" s="17">
        <v>49.408600937407336</v>
      </c>
      <c r="AI77" s="27"/>
      <c r="AJ77" s="30"/>
      <c r="AL77" s="27">
        <v>39022</v>
      </c>
      <c r="AM77" s="17">
        <v>3.6850000000000001</v>
      </c>
      <c r="AN77" s="17">
        <v>0.32500000000000001</v>
      </c>
      <c r="AO77" s="17">
        <v>4.01</v>
      </c>
      <c r="AP77" s="17">
        <v>0.248</v>
      </c>
      <c r="AQ77" s="17">
        <v>3.9329999999999998</v>
      </c>
      <c r="AR77" s="17">
        <v>0.32500000000000001</v>
      </c>
      <c r="AS77" s="17">
        <v>4.01</v>
      </c>
      <c r="AT77" s="17">
        <v>0.19</v>
      </c>
      <c r="AU77" s="17">
        <v>3.875</v>
      </c>
    </row>
    <row r="78" spans="1:47" x14ac:dyDescent="0.2">
      <c r="A78" s="27">
        <v>38718</v>
      </c>
      <c r="B78" s="17">
        <v>36.979999999999997</v>
      </c>
      <c r="C78" s="17">
        <v>43.18</v>
      </c>
      <c r="D78" s="17">
        <v>42</v>
      </c>
      <c r="E78" s="17">
        <v>42.88</v>
      </c>
      <c r="F78" s="17">
        <v>40.82</v>
      </c>
      <c r="G78" s="17">
        <v>39.4</v>
      </c>
      <c r="I78" s="17">
        <v>40.85</v>
      </c>
      <c r="R78" s="17">
        <v>44.900156316647617</v>
      </c>
      <c r="AI78" s="27"/>
      <c r="AJ78" s="30"/>
      <c r="AL78" s="27">
        <v>39052</v>
      </c>
      <c r="AM78" s="17">
        <v>3.8450000000000002</v>
      </c>
      <c r="AN78" s="17">
        <v>0.33500000000000002</v>
      </c>
      <c r="AO78" s="17">
        <v>4.18</v>
      </c>
      <c r="AP78" s="17">
        <v>0.308</v>
      </c>
      <c r="AQ78" s="17">
        <v>4.1530000000000005</v>
      </c>
      <c r="AR78" s="17">
        <v>0.33500000000000002</v>
      </c>
      <c r="AS78" s="17">
        <v>4.18</v>
      </c>
      <c r="AT78" s="17">
        <v>0.19</v>
      </c>
      <c r="AU78" s="17">
        <v>4.0350000000000001</v>
      </c>
    </row>
    <row r="79" spans="1:47" x14ac:dyDescent="0.2">
      <c r="A79" s="27">
        <v>38749</v>
      </c>
      <c r="B79" s="17">
        <v>36.979999999999997</v>
      </c>
      <c r="C79" s="17">
        <v>42.02</v>
      </c>
      <c r="D79" s="17">
        <v>40.659999999999997</v>
      </c>
      <c r="E79" s="17">
        <v>40.82</v>
      </c>
      <c r="F79" s="17">
        <v>39.79</v>
      </c>
      <c r="G79" s="17">
        <v>39.4</v>
      </c>
      <c r="I79" s="17">
        <v>39.81</v>
      </c>
      <c r="R79" s="17">
        <v>43.864637706738478</v>
      </c>
      <c r="AI79" s="27"/>
      <c r="AJ79" s="30"/>
      <c r="AL79" s="27">
        <v>39083</v>
      </c>
      <c r="AM79" s="17">
        <v>3.89</v>
      </c>
      <c r="AN79" s="17">
        <v>0.45</v>
      </c>
      <c r="AO79" s="17">
        <v>4.34</v>
      </c>
      <c r="AP79" s="17">
        <v>0.378</v>
      </c>
      <c r="AQ79" s="17">
        <v>4.2679999999999998</v>
      </c>
      <c r="AR79" s="17">
        <v>0.35</v>
      </c>
      <c r="AS79" s="17">
        <v>4.24</v>
      </c>
      <c r="AT79" s="17">
        <v>0.19</v>
      </c>
      <c r="AU79" s="17">
        <v>4.08</v>
      </c>
    </row>
    <row r="80" spans="1:47" x14ac:dyDescent="0.2">
      <c r="A80" s="27">
        <v>38777</v>
      </c>
      <c r="B80" s="17">
        <v>36.979999999999997</v>
      </c>
      <c r="C80" s="17">
        <v>41.52</v>
      </c>
      <c r="D80" s="17">
        <v>39.659999999999997</v>
      </c>
      <c r="E80" s="17">
        <v>38.76</v>
      </c>
      <c r="F80" s="17">
        <v>37.99</v>
      </c>
      <c r="G80" s="17">
        <v>39.4</v>
      </c>
      <c r="I80" s="17">
        <v>38</v>
      </c>
      <c r="R80" s="17">
        <v>42.172163382905431</v>
      </c>
      <c r="AI80" s="27"/>
      <c r="AJ80" s="30"/>
      <c r="AL80" s="27">
        <v>39114</v>
      </c>
      <c r="AM80" s="17">
        <v>3.81</v>
      </c>
      <c r="AN80" s="17">
        <v>0.45</v>
      </c>
      <c r="AO80" s="17">
        <v>4.26</v>
      </c>
      <c r="AP80" s="17">
        <v>0.248</v>
      </c>
      <c r="AQ80" s="17">
        <v>4.0579999999999998</v>
      </c>
      <c r="AR80" s="17">
        <v>0.35</v>
      </c>
      <c r="AS80" s="17">
        <v>4.16</v>
      </c>
      <c r="AT80" s="17">
        <v>0.19</v>
      </c>
      <c r="AU80" s="17">
        <v>4</v>
      </c>
    </row>
    <row r="81" spans="1:47" x14ac:dyDescent="0.2">
      <c r="A81" s="27">
        <v>38808</v>
      </c>
      <c r="B81" s="17">
        <v>35.57</v>
      </c>
      <c r="C81" s="17">
        <v>39.520000000000003</v>
      </c>
      <c r="D81" s="17">
        <v>36.31</v>
      </c>
      <c r="E81" s="17">
        <v>36.700000000000003</v>
      </c>
      <c r="F81" s="17">
        <v>38.5</v>
      </c>
      <c r="G81" s="17">
        <v>37.99</v>
      </c>
      <c r="I81" s="17">
        <v>36.700000000000003</v>
      </c>
      <c r="R81" s="17">
        <v>39.299826960166214</v>
      </c>
      <c r="AI81" s="27"/>
      <c r="AJ81" s="30"/>
      <c r="AL81" s="27">
        <v>39142</v>
      </c>
      <c r="AM81" s="17">
        <v>3.68</v>
      </c>
      <c r="AN81" s="17">
        <v>0.41499999999999998</v>
      </c>
      <c r="AO81" s="17">
        <v>4.0949999999999998</v>
      </c>
      <c r="AP81" s="17">
        <v>6.8000000000000005E-2</v>
      </c>
      <c r="AQ81" s="17">
        <v>3.7480000000000002</v>
      </c>
      <c r="AR81" s="17">
        <v>0.315</v>
      </c>
      <c r="AS81" s="17">
        <v>3.9950000000000001</v>
      </c>
      <c r="AT81" s="17">
        <v>0.19</v>
      </c>
      <c r="AU81" s="17">
        <v>3.87</v>
      </c>
    </row>
    <row r="82" spans="1:47" x14ac:dyDescent="0.2">
      <c r="A82" s="27">
        <v>38838</v>
      </c>
      <c r="B82" s="17">
        <v>36.51</v>
      </c>
      <c r="C82" s="17">
        <v>36.85</v>
      </c>
      <c r="D82" s="17">
        <v>33.64</v>
      </c>
      <c r="E82" s="17">
        <v>37.21</v>
      </c>
      <c r="F82" s="17">
        <v>39.270000000000003</v>
      </c>
      <c r="G82" s="17">
        <v>38.93</v>
      </c>
      <c r="I82" s="17">
        <v>37.21</v>
      </c>
      <c r="R82" s="17">
        <v>39.287420272775059</v>
      </c>
      <c r="AI82" s="27"/>
      <c r="AJ82" s="30"/>
      <c r="AL82" s="27">
        <v>39173</v>
      </c>
      <c r="AM82" s="17">
        <v>3.4950000000000001</v>
      </c>
      <c r="AN82" s="17">
        <v>0.46</v>
      </c>
      <c r="AO82" s="17">
        <v>3.9550000000000001</v>
      </c>
      <c r="AP82" s="17">
        <v>-0.25</v>
      </c>
      <c r="AQ82" s="17">
        <v>3.2450000000000001</v>
      </c>
      <c r="AR82" s="17">
        <v>0.36</v>
      </c>
      <c r="AS82" s="17">
        <v>3.855</v>
      </c>
      <c r="AT82" s="17">
        <v>0.13500000000000001</v>
      </c>
      <c r="AU82" s="17">
        <v>3.63</v>
      </c>
    </row>
    <row r="83" spans="1:47" x14ac:dyDescent="0.2">
      <c r="A83" s="27">
        <v>38869</v>
      </c>
      <c r="B83" s="17">
        <v>42.63</v>
      </c>
      <c r="C83" s="17">
        <v>37.69</v>
      </c>
      <c r="D83" s="17">
        <v>34.31</v>
      </c>
      <c r="E83" s="17">
        <v>42.34</v>
      </c>
      <c r="F83" s="17">
        <v>45.42</v>
      </c>
      <c r="G83" s="17">
        <v>46.59</v>
      </c>
      <c r="I83" s="17">
        <v>42.32</v>
      </c>
      <c r="R83" s="17">
        <v>39.827813214963228</v>
      </c>
      <c r="AI83" s="27"/>
      <c r="AJ83" s="30"/>
      <c r="AL83" s="27">
        <v>39203</v>
      </c>
      <c r="AM83" s="17">
        <v>3.4930000000000003</v>
      </c>
      <c r="AN83" s="17">
        <v>0.56000000000000005</v>
      </c>
      <c r="AO83" s="17">
        <v>4.0530000000000008</v>
      </c>
      <c r="AP83" s="17">
        <v>-0.25</v>
      </c>
      <c r="AQ83" s="17">
        <v>3.2430000000000003</v>
      </c>
      <c r="AR83" s="17">
        <v>0.46</v>
      </c>
      <c r="AS83" s="17">
        <v>3.9530000000000003</v>
      </c>
      <c r="AT83" s="17">
        <v>0.13500000000000001</v>
      </c>
      <c r="AU83" s="17">
        <v>3.6280000000000001</v>
      </c>
    </row>
    <row r="84" spans="1:47" x14ac:dyDescent="0.2">
      <c r="A84" s="27">
        <v>38899</v>
      </c>
      <c r="B84" s="17">
        <v>53.91</v>
      </c>
      <c r="C84" s="17">
        <v>49.25</v>
      </c>
      <c r="D84" s="17">
        <v>45.35</v>
      </c>
      <c r="E84" s="17">
        <v>53.11</v>
      </c>
      <c r="F84" s="17">
        <v>58.76</v>
      </c>
      <c r="G84" s="17">
        <v>58.77</v>
      </c>
      <c r="I84" s="17">
        <v>53.08</v>
      </c>
      <c r="R84" s="17">
        <v>40.395213108089287</v>
      </c>
      <c r="AI84" s="27"/>
      <c r="AJ84" s="30"/>
      <c r="AL84" s="27">
        <v>39234</v>
      </c>
      <c r="AM84" s="17">
        <v>3.5330000000000004</v>
      </c>
      <c r="AN84" s="17">
        <v>0.77</v>
      </c>
      <c r="AO84" s="17">
        <v>4.3030000000000008</v>
      </c>
      <c r="AP84" s="17">
        <v>-0.25</v>
      </c>
      <c r="AQ84" s="17">
        <v>3.2830000000000004</v>
      </c>
      <c r="AR84" s="17">
        <v>0.77</v>
      </c>
      <c r="AS84" s="17">
        <v>4.3030000000000008</v>
      </c>
      <c r="AT84" s="17">
        <v>0.13500000000000001</v>
      </c>
      <c r="AU84" s="17">
        <v>3.6680000000000001</v>
      </c>
    </row>
    <row r="85" spans="1:47" x14ac:dyDescent="0.2">
      <c r="A85" s="27">
        <v>38930</v>
      </c>
      <c r="B85" s="17">
        <v>63.31</v>
      </c>
      <c r="C85" s="17">
        <v>53.95</v>
      </c>
      <c r="D85" s="17">
        <v>50.71</v>
      </c>
      <c r="E85" s="17">
        <v>61.83</v>
      </c>
      <c r="F85" s="17">
        <v>64.650000000000006</v>
      </c>
      <c r="G85" s="17">
        <v>69.39</v>
      </c>
      <c r="I85" s="17">
        <v>61.78</v>
      </c>
      <c r="R85" s="17">
        <v>40.964454186608201</v>
      </c>
      <c r="AI85" s="27"/>
      <c r="AJ85" s="30"/>
      <c r="AL85" s="27">
        <v>39264</v>
      </c>
      <c r="AM85" s="17">
        <v>3.5750000000000002</v>
      </c>
      <c r="AN85" s="17">
        <v>1.04</v>
      </c>
      <c r="AO85" s="17">
        <v>4.6150000000000002</v>
      </c>
      <c r="AP85" s="17">
        <v>-0.25</v>
      </c>
      <c r="AQ85" s="17">
        <v>3.3250000000000002</v>
      </c>
      <c r="AR85" s="17">
        <v>1.04</v>
      </c>
      <c r="AS85" s="17">
        <v>4.6150000000000002</v>
      </c>
      <c r="AT85" s="17">
        <v>0.13500000000000001</v>
      </c>
      <c r="AU85" s="17">
        <v>3.71</v>
      </c>
    </row>
    <row r="86" spans="1:47" x14ac:dyDescent="0.2">
      <c r="A86" s="27">
        <v>38961</v>
      </c>
      <c r="B86" s="17">
        <v>50.62</v>
      </c>
      <c r="C86" s="17">
        <v>46.25</v>
      </c>
      <c r="D86" s="17">
        <v>43.01</v>
      </c>
      <c r="E86" s="17">
        <v>56.69</v>
      </c>
      <c r="F86" s="17">
        <v>51.3</v>
      </c>
      <c r="G86" s="17">
        <v>55.48</v>
      </c>
      <c r="I86" s="17">
        <v>51.25</v>
      </c>
      <c r="R86" s="17">
        <v>40.759322909448571</v>
      </c>
      <c r="AI86" s="27"/>
      <c r="AJ86" s="30"/>
      <c r="AL86" s="27">
        <v>39295</v>
      </c>
      <c r="AM86" s="17">
        <v>3.617</v>
      </c>
      <c r="AN86" s="17">
        <v>1.04</v>
      </c>
      <c r="AO86" s="17">
        <v>4.657</v>
      </c>
      <c r="AP86" s="17">
        <v>-0.25</v>
      </c>
      <c r="AQ86" s="17">
        <v>3.367</v>
      </c>
      <c r="AR86" s="17">
        <v>1.04</v>
      </c>
      <c r="AS86" s="17">
        <v>4.657</v>
      </c>
      <c r="AT86" s="17">
        <v>0.13500000000000001</v>
      </c>
      <c r="AU86" s="17">
        <v>3.7519999999999998</v>
      </c>
    </row>
    <row r="87" spans="1:47" x14ac:dyDescent="0.2">
      <c r="A87" s="27">
        <v>38991</v>
      </c>
      <c r="B87" s="17">
        <v>38.4</v>
      </c>
      <c r="C87" s="17">
        <v>43.75</v>
      </c>
      <c r="D87" s="17">
        <v>41.68</v>
      </c>
      <c r="E87" s="17">
        <v>39.76</v>
      </c>
      <c r="F87" s="17">
        <v>39.5</v>
      </c>
      <c r="G87" s="17">
        <v>40.97</v>
      </c>
      <c r="I87" s="17">
        <v>39.450000000000003</v>
      </c>
      <c r="R87" s="17">
        <v>40.948863975828836</v>
      </c>
      <c r="AI87" s="27"/>
      <c r="AJ87" s="30"/>
      <c r="AL87" s="27">
        <v>39326</v>
      </c>
      <c r="AM87" s="17">
        <v>3.6</v>
      </c>
      <c r="AN87" s="17">
        <v>0.54</v>
      </c>
      <c r="AO87" s="17">
        <v>4.1399999999999997</v>
      </c>
      <c r="AP87" s="17">
        <v>-0.25</v>
      </c>
      <c r="AQ87" s="17">
        <v>3.35</v>
      </c>
      <c r="AR87" s="17">
        <v>0.54</v>
      </c>
      <c r="AS87" s="17">
        <v>4.1399999999999997</v>
      </c>
      <c r="AT87" s="17">
        <v>0.13500000000000001</v>
      </c>
      <c r="AU87" s="17">
        <v>3.7349999999999999</v>
      </c>
    </row>
    <row r="88" spans="1:47" x14ac:dyDescent="0.2">
      <c r="A88" s="27">
        <v>39022</v>
      </c>
      <c r="B88" s="17">
        <v>37.46</v>
      </c>
      <c r="C88" s="17">
        <v>41.41</v>
      </c>
      <c r="D88" s="17">
        <v>40.01</v>
      </c>
      <c r="E88" s="17">
        <v>41.8</v>
      </c>
      <c r="F88" s="17">
        <v>39.24</v>
      </c>
      <c r="G88" s="17">
        <v>39.72</v>
      </c>
      <c r="I88" s="17">
        <v>39.19</v>
      </c>
      <c r="R88" s="17">
        <v>43.36420214082554</v>
      </c>
      <c r="AI88" s="27"/>
      <c r="AJ88" s="30"/>
      <c r="AL88" s="27">
        <v>39356</v>
      </c>
      <c r="AM88" s="17">
        <v>3.613</v>
      </c>
      <c r="AN88" s="17">
        <v>0.36</v>
      </c>
      <c r="AO88" s="17">
        <v>3.9729999999999999</v>
      </c>
      <c r="AP88" s="17">
        <v>-0.25</v>
      </c>
      <c r="AQ88" s="17">
        <v>3.363</v>
      </c>
      <c r="AR88" s="17">
        <v>0.36</v>
      </c>
      <c r="AS88" s="17">
        <v>3.9729999999999999</v>
      </c>
      <c r="AT88" s="17">
        <v>0.13500000000000001</v>
      </c>
      <c r="AU88" s="17">
        <v>3.7480000000000002</v>
      </c>
    </row>
    <row r="89" spans="1:47" x14ac:dyDescent="0.2">
      <c r="A89" s="27">
        <v>39052</v>
      </c>
      <c r="B89" s="17">
        <v>36.99</v>
      </c>
      <c r="C89" s="17">
        <v>42.42</v>
      </c>
      <c r="D89" s="17">
        <v>41.01</v>
      </c>
      <c r="E89" s="17">
        <v>43.85</v>
      </c>
      <c r="F89" s="17">
        <v>40.520000000000003</v>
      </c>
      <c r="G89" s="17">
        <v>39.1</v>
      </c>
      <c r="I89" s="17">
        <v>40.450000000000003</v>
      </c>
      <c r="R89" s="17">
        <v>45.487761899381269</v>
      </c>
      <c r="AI89" s="27"/>
      <c r="AJ89" s="30"/>
      <c r="AL89" s="27">
        <v>39387</v>
      </c>
      <c r="AM89" s="17">
        <v>3.7650000000000001</v>
      </c>
      <c r="AN89" s="17">
        <v>0.32500000000000001</v>
      </c>
      <c r="AO89" s="17">
        <v>4.09</v>
      </c>
      <c r="AP89" s="17">
        <v>0.248</v>
      </c>
      <c r="AQ89" s="17">
        <v>4.0129999999999999</v>
      </c>
      <c r="AR89" s="17">
        <v>0.32500000000000001</v>
      </c>
      <c r="AS89" s="17">
        <v>4.09</v>
      </c>
      <c r="AT89" s="17">
        <v>0.19</v>
      </c>
      <c r="AU89" s="17">
        <v>3.9550000000000001</v>
      </c>
    </row>
    <row r="90" spans="1:47" x14ac:dyDescent="0.2">
      <c r="A90" s="27">
        <v>39083</v>
      </c>
      <c r="B90" s="17">
        <v>37.25</v>
      </c>
      <c r="C90" s="17">
        <v>43.93</v>
      </c>
      <c r="D90" s="17">
        <v>42.27</v>
      </c>
      <c r="E90" s="17">
        <v>43.26</v>
      </c>
      <c r="F90" s="17">
        <v>41.18</v>
      </c>
      <c r="G90" s="17">
        <v>39.700000000000003</v>
      </c>
      <c r="I90" s="17">
        <v>41.15</v>
      </c>
      <c r="R90" s="17">
        <v>46.071358010801532</v>
      </c>
      <c r="AI90" s="27"/>
      <c r="AJ90" s="30"/>
      <c r="AL90" s="27">
        <v>39417</v>
      </c>
      <c r="AM90" s="17">
        <v>3.9249999999999998</v>
      </c>
      <c r="AN90" s="17">
        <v>0.33500000000000002</v>
      </c>
      <c r="AO90" s="17">
        <v>4.26</v>
      </c>
      <c r="AP90" s="17">
        <v>0.308</v>
      </c>
      <c r="AQ90" s="17">
        <v>4.2329999999999997</v>
      </c>
      <c r="AR90" s="17">
        <v>0.33500000000000002</v>
      </c>
      <c r="AS90" s="17">
        <v>4.26</v>
      </c>
      <c r="AT90" s="17">
        <v>0.19</v>
      </c>
      <c r="AU90" s="17">
        <v>4.1150000000000002</v>
      </c>
    </row>
    <row r="91" spans="1:47" x14ac:dyDescent="0.2">
      <c r="A91" s="27">
        <v>39114</v>
      </c>
      <c r="B91" s="17">
        <v>37.25</v>
      </c>
      <c r="C91" s="17">
        <v>42.86</v>
      </c>
      <c r="D91" s="17">
        <v>41.05</v>
      </c>
      <c r="E91" s="17">
        <v>41.17</v>
      </c>
      <c r="F91" s="17">
        <v>40.130000000000003</v>
      </c>
      <c r="G91" s="17">
        <v>39.700000000000003</v>
      </c>
      <c r="I91" s="17">
        <v>40.1</v>
      </c>
      <c r="R91" s="17">
        <v>45.009526204423167</v>
      </c>
      <c r="AI91" s="27"/>
      <c r="AJ91" s="30"/>
      <c r="AL91" s="27">
        <v>39448</v>
      </c>
      <c r="AM91" s="17">
        <v>3.9725000000000001</v>
      </c>
      <c r="AN91" s="17">
        <v>0.45</v>
      </c>
      <c r="AO91" s="17">
        <v>4.4225000000000003</v>
      </c>
      <c r="AP91" s="17">
        <v>0.378</v>
      </c>
      <c r="AQ91" s="17">
        <v>4.3505000000000003</v>
      </c>
      <c r="AR91" s="17">
        <v>0.35</v>
      </c>
      <c r="AS91" s="17">
        <v>4.3224999999999998</v>
      </c>
      <c r="AT91" s="17">
        <v>0.19</v>
      </c>
      <c r="AU91" s="17">
        <v>4.1624999999999996</v>
      </c>
    </row>
    <row r="92" spans="1:47" x14ac:dyDescent="0.2">
      <c r="A92" s="27">
        <v>39142</v>
      </c>
      <c r="B92" s="17">
        <v>37.25</v>
      </c>
      <c r="C92" s="17">
        <v>42.41</v>
      </c>
      <c r="D92" s="17">
        <v>40.15</v>
      </c>
      <c r="E92" s="17">
        <v>39.090000000000003</v>
      </c>
      <c r="F92" s="17">
        <v>38.31</v>
      </c>
      <c r="G92" s="17">
        <v>39.700000000000003</v>
      </c>
      <c r="I92" s="17">
        <v>38.270000000000003</v>
      </c>
      <c r="R92" s="17">
        <v>43.290924050523579</v>
      </c>
      <c r="AI92" s="27"/>
      <c r="AJ92" s="30"/>
      <c r="AL92" s="27">
        <v>39479</v>
      </c>
      <c r="AM92" s="17">
        <v>3.8925000000000001</v>
      </c>
      <c r="AN92" s="17">
        <v>0.45</v>
      </c>
      <c r="AO92" s="17">
        <v>4.3425000000000002</v>
      </c>
      <c r="AP92" s="17">
        <v>0.248</v>
      </c>
      <c r="AQ92" s="17">
        <v>4.1405000000000003</v>
      </c>
      <c r="AR92" s="17">
        <v>0.35</v>
      </c>
      <c r="AS92" s="17">
        <v>4.2424999999999997</v>
      </c>
      <c r="AT92" s="17">
        <v>0.19</v>
      </c>
      <c r="AU92" s="17">
        <v>4.0824999999999996</v>
      </c>
    </row>
    <row r="93" spans="1:47" x14ac:dyDescent="0.2">
      <c r="A93" s="27">
        <v>39173</v>
      </c>
      <c r="B93" s="17">
        <v>35.83</v>
      </c>
      <c r="C93" s="17">
        <v>40.58</v>
      </c>
      <c r="D93" s="17">
        <v>37.11</v>
      </c>
      <c r="E93" s="17">
        <v>37.01</v>
      </c>
      <c r="F93" s="17">
        <v>38.82</v>
      </c>
      <c r="G93" s="17">
        <v>38.29</v>
      </c>
      <c r="I93" s="17">
        <v>36.96</v>
      </c>
      <c r="R93" s="17">
        <v>40.388026505845566</v>
      </c>
      <c r="AI93" s="27"/>
      <c r="AJ93" s="30"/>
      <c r="AL93" s="27">
        <v>39508</v>
      </c>
      <c r="AM93" s="17">
        <v>3.7625000000000002</v>
      </c>
      <c r="AN93" s="17">
        <v>0.41499999999999998</v>
      </c>
      <c r="AO93" s="17">
        <v>4.1775000000000002</v>
      </c>
      <c r="AP93" s="17">
        <v>6.8000000000000005E-2</v>
      </c>
      <c r="AQ93" s="17">
        <v>3.8305000000000002</v>
      </c>
      <c r="AR93" s="17">
        <v>0.315</v>
      </c>
      <c r="AS93" s="17">
        <v>4.0774999999999997</v>
      </c>
      <c r="AT93" s="17">
        <v>0.19</v>
      </c>
      <c r="AU93" s="17">
        <v>3.9525000000000001</v>
      </c>
    </row>
    <row r="94" spans="1:47" x14ac:dyDescent="0.2">
      <c r="A94" s="27">
        <v>39203</v>
      </c>
      <c r="B94" s="17">
        <v>36.770000000000003</v>
      </c>
      <c r="C94" s="17">
        <v>38.130000000000003</v>
      </c>
      <c r="D94" s="17">
        <v>34.68</v>
      </c>
      <c r="E94" s="17">
        <v>37.51</v>
      </c>
      <c r="F94" s="17">
        <v>39.58</v>
      </c>
      <c r="G94" s="17">
        <v>39.22</v>
      </c>
      <c r="I94" s="17">
        <v>37.47</v>
      </c>
      <c r="R94" s="17">
        <v>40.353822067332175</v>
      </c>
      <c r="AI94" s="27"/>
      <c r="AJ94" s="30"/>
      <c r="AL94" s="27">
        <v>39539</v>
      </c>
      <c r="AM94" s="17">
        <v>3.5775000000000001</v>
      </c>
      <c r="AN94" s="17">
        <v>0.46</v>
      </c>
      <c r="AO94" s="17">
        <v>4.0374999999999996</v>
      </c>
      <c r="AP94" s="17">
        <v>-0.25</v>
      </c>
      <c r="AQ94" s="17">
        <v>3.3275000000000001</v>
      </c>
      <c r="AR94" s="17">
        <v>0.36</v>
      </c>
      <c r="AS94" s="17">
        <v>3.9375</v>
      </c>
      <c r="AT94" s="17">
        <v>0.13500000000000001</v>
      </c>
      <c r="AU94" s="17">
        <v>3.7124999999999999</v>
      </c>
    </row>
    <row r="95" spans="1:47" x14ac:dyDescent="0.2">
      <c r="A95" s="27">
        <v>39234</v>
      </c>
      <c r="B95" s="17">
        <v>42.93</v>
      </c>
      <c r="C95" s="17">
        <v>38.9</v>
      </c>
      <c r="D95" s="17">
        <v>35.29</v>
      </c>
      <c r="E95" s="17">
        <v>42.67</v>
      </c>
      <c r="F95" s="17">
        <v>45.78</v>
      </c>
      <c r="G95" s="17">
        <v>46.77</v>
      </c>
      <c r="I95" s="17">
        <v>42.62</v>
      </c>
      <c r="R95" s="17">
        <v>40.871586211746354</v>
      </c>
      <c r="AI95" s="27"/>
      <c r="AJ95" s="30"/>
      <c r="AL95" s="27">
        <v>39569</v>
      </c>
      <c r="AM95" s="17">
        <v>3.5755000000000003</v>
      </c>
      <c r="AN95" s="17">
        <v>0.56000000000000005</v>
      </c>
      <c r="AO95" s="17">
        <v>4.1355000000000004</v>
      </c>
      <c r="AP95" s="17">
        <v>-0.25</v>
      </c>
      <c r="AQ95" s="17">
        <v>3.3255000000000003</v>
      </c>
      <c r="AR95" s="17">
        <v>0.46</v>
      </c>
      <c r="AS95" s="17">
        <v>4.0355000000000008</v>
      </c>
      <c r="AT95" s="17">
        <v>0.13500000000000001</v>
      </c>
      <c r="AU95" s="17">
        <v>3.7105000000000006</v>
      </c>
    </row>
    <row r="96" spans="1:47" x14ac:dyDescent="0.2">
      <c r="A96" s="27">
        <v>39264</v>
      </c>
      <c r="B96" s="17">
        <v>54.29</v>
      </c>
      <c r="C96" s="17">
        <v>49.49</v>
      </c>
      <c r="D96" s="17">
        <v>45.33</v>
      </c>
      <c r="E96" s="17">
        <v>53.52</v>
      </c>
      <c r="F96" s="17">
        <v>59.21</v>
      </c>
      <c r="G96" s="17">
        <v>58.93</v>
      </c>
      <c r="I96" s="17">
        <v>53.44</v>
      </c>
      <c r="R96" s="17">
        <v>41.415607142071778</v>
      </c>
      <c r="AI96" s="27"/>
      <c r="AJ96" s="30"/>
      <c r="AL96" s="27">
        <v>39600</v>
      </c>
      <c r="AM96" s="17">
        <v>3.6155000000000004</v>
      </c>
      <c r="AN96" s="17">
        <v>0.77</v>
      </c>
      <c r="AO96" s="17">
        <v>4.3855000000000004</v>
      </c>
      <c r="AP96" s="17">
        <v>-0.25</v>
      </c>
      <c r="AQ96" s="17">
        <v>3.3655000000000004</v>
      </c>
      <c r="AR96" s="17">
        <v>0.77</v>
      </c>
      <c r="AS96" s="17">
        <v>4.3855000000000004</v>
      </c>
      <c r="AT96" s="17">
        <v>0.13500000000000001</v>
      </c>
      <c r="AU96" s="17">
        <v>3.7505000000000006</v>
      </c>
    </row>
    <row r="97" spans="1:47" x14ac:dyDescent="0.2">
      <c r="A97" s="27">
        <v>39295</v>
      </c>
      <c r="B97" s="17">
        <v>63.76</v>
      </c>
      <c r="C97" s="17">
        <v>53.79</v>
      </c>
      <c r="D97" s="17">
        <v>50.2</v>
      </c>
      <c r="E97" s="17">
        <v>62.29</v>
      </c>
      <c r="F97" s="17">
        <v>65.13</v>
      </c>
      <c r="G97" s="17">
        <v>69.5</v>
      </c>
      <c r="I97" s="17">
        <v>62.2</v>
      </c>
      <c r="R97" s="17">
        <v>41.95902516969408</v>
      </c>
      <c r="AI97" s="27"/>
      <c r="AJ97" s="30"/>
      <c r="AL97" s="27">
        <v>39630</v>
      </c>
      <c r="AM97" s="17">
        <v>3.6575000000000002</v>
      </c>
      <c r="AN97" s="17">
        <v>1.04</v>
      </c>
      <c r="AO97" s="17">
        <v>4.6974999999999998</v>
      </c>
      <c r="AP97" s="17">
        <v>-0.25</v>
      </c>
      <c r="AQ97" s="17">
        <v>3.4075000000000002</v>
      </c>
      <c r="AR97" s="17">
        <v>1.04</v>
      </c>
      <c r="AS97" s="17">
        <v>4.6974999999999998</v>
      </c>
      <c r="AT97" s="17">
        <v>0.13500000000000001</v>
      </c>
      <c r="AU97" s="17">
        <v>3.7925</v>
      </c>
    </row>
    <row r="98" spans="1:47" x14ac:dyDescent="0.2">
      <c r="A98" s="27">
        <v>39326</v>
      </c>
      <c r="B98" s="17">
        <v>50.98</v>
      </c>
      <c r="C98" s="17">
        <v>46.74</v>
      </c>
      <c r="D98" s="17">
        <v>43.21</v>
      </c>
      <c r="E98" s="17">
        <v>57.1</v>
      </c>
      <c r="F98" s="17">
        <v>51.68</v>
      </c>
      <c r="G98" s="17">
        <v>55.62</v>
      </c>
      <c r="I98" s="17">
        <v>51.59</v>
      </c>
      <c r="R98" s="17">
        <v>41.726713559148571</v>
      </c>
      <c r="AI98" s="27"/>
      <c r="AJ98" s="30"/>
      <c r="AL98" s="27">
        <v>39661</v>
      </c>
      <c r="AM98" s="17">
        <v>3.6995</v>
      </c>
      <c r="AN98" s="17">
        <v>1.04</v>
      </c>
      <c r="AO98" s="17">
        <v>4.7394999999999996</v>
      </c>
      <c r="AP98" s="17">
        <v>-0.25</v>
      </c>
      <c r="AQ98" s="17">
        <v>3.4495</v>
      </c>
      <c r="AR98" s="17">
        <v>1.04</v>
      </c>
      <c r="AS98" s="17">
        <v>4.7394999999999996</v>
      </c>
      <c r="AT98" s="17">
        <v>0.13500000000000001</v>
      </c>
      <c r="AU98" s="17">
        <v>3.8345000000000002</v>
      </c>
    </row>
    <row r="99" spans="1:47" x14ac:dyDescent="0.2">
      <c r="A99" s="27">
        <v>39356</v>
      </c>
      <c r="B99" s="17">
        <v>38.67</v>
      </c>
      <c r="C99" s="17">
        <v>44.45</v>
      </c>
      <c r="D99" s="17">
        <v>42</v>
      </c>
      <c r="E99" s="17">
        <v>40.04</v>
      </c>
      <c r="F99" s="17">
        <v>39.78</v>
      </c>
      <c r="G99" s="17">
        <v>41.25</v>
      </c>
      <c r="I99" s="17">
        <v>39.71</v>
      </c>
      <c r="R99" s="17">
        <v>41.888869978643072</v>
      </c>
      <c r="AI99" s="27"/>
      <c r="AJ99" s="30"/>
      <c r="AL99" s="27">
        <v>39692</v>
      </c>
      <c r="AM99" s="17">
        <v>3.6825000000000001</v>
      </c>
      <c r="AN99" s="17">
        <v>0.54</v>
      </c>
      <c r="AO99" s="17">
        <v>4.2225000000000001</v>
      </c>
      <c r="AP99" s="17">
        <v>-0.25</v>
      </c>
      <c r="AQ99" s="17">
        <v>3.4325000000000001</v>
      </c>
      <c r="AR99" s="17">
        <v>0.54</v>
      </c>
      <c r="AS99" s="17">
        <v>4.2225000000000001</v>
      </c>
      <c r="AT99" s="17">
        <v>0.13500000000000001</v>
      </c>
      <c r="AU99" s="17">
        <v>3.8174999999999999</v>
      </c>
    </row>
    <row r="100" spans="1:47" x14ac:dyDescent="0.2">
      <c r="A100" s="27">
        <v>39387</v>
      </c>
      <c r="B100" s="17">
        <v>37.72</v>
      </c>
      <c r="C100" s="17">
        <v>42.31</v>
      </c>
      <c r="D100" s="17">
        <v>40.479999999999997</v>
      </c>
      <c r="E100" s="17">
        <v>42.09</v>
      </c>
      <c r="F100" s="17">
        <v>39.51</v>
      </c>
      <c r="G100" s="17">
        <v>40.03</v>
      </c>
      <c r="I100" s="17">
        <v>39.44</v>
      </c>
      <c r="R100" s="17">
        <v>44.33634824657404</v>
      </c>
      <c r="AI100" s="27"/>
      <c r="AJ100" s="30"/>
      <c r="AL100" s="27">
        <v>39722</v>
      </c>
      <c r="AM100" s="17">
        <v>3.6955</v>
      </c>
      <c r="AN100" s="17">
        <v>0.36</v>
      </c>
      <c r="AO100" s="17">
        <v>4.0555000000000003</v>
      </c>
      <c r="AP100" s="17">
        <v>-0.25</v>
      </c>
      <c r="AQ100" s="17">
        <v>3.4455</v>
      </c>
      <c r="AR100" s="17">
        <v>0.36</v>
      </c>
      <c r="AS100" s="17">
        <v>4.0555000000000003</v>
      </c>
      <c r="AT100" s="17">
        <v>0.13500000000000001</v>
      </c>
      <c r="AU100" s="17">
        <v>3.8304999999999998</v>
      </c>
    </row>
    <row r="101" spans="1:47" x14ac:dyDescent="0.2">
      <c r="A101" s="27">
        <v>39417</v>
      </c>
      <c r="B101" s="17">
        <v>37.25</v>
      </c>
      <c r="C101" s="17">
        <v>43.24</v>
      </c>
      <c r="D101" s="17">
        <v>41.39</v>
      </c>
      <c r="E101" s="17">
        <v>44.14</v>
      </c>
      <c r="F101" s="17">
        <v>40.79</v>
      </c>
      <c r="G101" s="17">
        <v>39.42</v>
      </c>
      <c r="I101" s="17">
        <v>40.71</v>
      </c>
      <c r="R101" s="17">
        <v>46.428363675581252</v>
      </c>
      <c r="AI101" s="27"/>
      <c r="AJ101" s="30"/>
      <c r="AL101" s="27">
        <v>39753</v>
      </c>
      <c r="AM101" s="17">
        <v>3.8475000000000001</v>
      </c>
      <c r="AN101" s="17">
        <v>0.32500000000000001</v>
      </c>
      <c r="AO101" s="17">
        <v>4.1725000000000003</v>
      </c>
      <c r="AP101" s="17">
        <v>0.248</v>
      </c>
      <c r="AQ101" s="17">
        <v>4.0955000000000004</v>
      </c>
      <c r="AR101" s="17">
        <v>0.32500000000000001</v>
      </c>
      <c r="AS101" s="17">
        <v>4.1725000000000003</v>
      </c>
      <c r="AT101" s="17">
        <v>0</v>
      </c>
      <c r="AU101" s="17">
        <v>3.8475000000000001</v>
      </c>
    </row>
    <row r="102" spans="1:47" x14ac:dyDescent="0.2">
      <c r="A102" s="27">
        <v>39448</v>
      </c>
      <c r="B102" s="17">
        <v>37.51</v>
      </c>
      <c r="C102" s="17">
        <v>44.66</v>
      </c>
      <c r="D102" s="17">
        <v>42.68</v>
      </c>
      <c r="E102" s="17">
        <v>43.52</v>
      </c>
      <c r="F102" s="17">
        <v>41.43</v>
      </c>
      <c r="G102" s="17">
        <v>39.97</v>
      </c>
      <c r="I102" s="17">
        <v>41.41</v>
      </c>
      <c r="R102" s="17">
        <v>47.041789769471109</v>
      </c>
      <c r="AI102" s="27"/>
      <c r="AJ102" s="30"/>
      <c r="AL102" s="27">
        <v>39783</v>
      </c>
      <c r="AM102" s="17">
        <v>4.0075000000000003</v>
      </c>
      <c r="AN102" s="17">
        <v>0.33500000000000002</v>
      </c>
      <c r="AO102" s="17">
        <v>4.3425000000000002</v>
      </c>
      <c r="AP102" s="17">
        <v>0.308</v>
      </c>
      <c r="AQ102" s="17">
        <v>4.3155000000000001</v>
      </c>
      <c r="AR102" s="17">
        <v>0.33500000000000002</v>
      </c>
      <c r="AS102" s="17">
        <v>4.3425000000000002</v>
      </c>
      <c r="AT102" s="17">
        <v>0</v>
      </c>
      <c r="AU102" s="17">
        <v>4.0075000000000003</v>
      </c>
    </row>
    <row r="103" spans="1:47" x14ac:dyDescent="0.2">
      <c r="A103" s="27">
        <v>39479</v>
      </c>
      <c r="B103" s="17">
        <v>37.51</v>
      </c>
      <c r="C103" s="17">
        <v>43.67</v>
      </c>
      <c r="D103" s="17">
        <v>41.55</v>
      </c>
      <c r="E103" s="17">
        <v>41.42</v>
      </c>
      <c r="F103" s="17">
        <v>40.369999999999997</v>
      </c>
      <c r="G103" s="17">
        <v>39.97</v>
      </c>
      <c r="I103" s="17">
        <v>40.35</v>
      </c>
      <c r="R103" s="17">
        <v>45.980996222939289</v>
      </c>
      <c r="AI103" s="27"/>
      <c r="AJ103" s="30"/>
      <c r="AL103" s="27">
        <v>39814</v>
      </c>
      <c r="AM103" s="17">
        <v>4.0575000000000001</v>
      </c>
      <c r="AN103" s="17">
        <v>0.45</v>
      </c>
      <c r="AO103" s="17">
        <v>4.5075000000000003</v>
      </c>
      <c r="AP103" s="17">
        <v>0.378</v>
      </c>
      <c r="AQ103" s="17">
        <v>4.4355000000000002</v>
      </c>
      <c r="AR103" s="17">
        <v>0.35</v>
      </c>
      <c r="AS103" s="17">
        <v>4.4074999999999998</v>
      </c>
      <c r="AT103" s="17">
        <v>0</v>
      </c>
      <c r="AU103" s="17">
        <v>4.0575000000000001</v>
      </c>
    </row>
    <row r="104" spans="1:47" x14ac:dyDescent="0.2">
      <c r="A104" s="27">
        <v>39508</v>
      </c>
      <c r="B104" s="17">
        <v>37.51</v>
      </c>
      <c r="C104" s="17">
        <v>43.25</v>
      </c>
      <c r="D104" s="17">
        <v>40.71</v>
      </c>
      <c r="E104" s="17">
        <v>39.32</v>
      </c>
      <c r="F104" s="17">
        <v>38.53</v>
      </c>
      <c r="G104" s="17">
        <v>39.97</v>
      </c>
      <c r="I104" s="17">
        <v>38.5</v>
      </c>
      <c r="R104" s="17">
        <v>44.264961353864194</v>
      </c>
      <c r="AI104" s="27"/>
      <c r="AJ104" s="30"/>
      <c r="AL104" s="27">
        <v>39845</v>
      </c>
      <c r="AM104" s="17">
        <v>3.9775</v>
      </c>
      <c r="AN104" s="17">
        <v>0.45</v>
      </c>
      <c r="AO104" s="17">
        <v>4.4275000000000002</v>
      </c>
      <c r="AP104" s="17">
        <v>0.248</v>
      </c>
      <c r="AQ104" s="17">
        <v>4.2255000000000003</v>
      </c>
      <c r="AR104" s="17">
        <v>0.35</v>
      </c>
      <c r="AS104" s="17">
        <v>4.3274999999999997</v>
      </c>
      <c r="AT104" s="17">
        <v>0</v>
      </c>
      <c r="AU104" s="17">
        <v>3.9775</v>
      </c>
    </row>
    <row r="105" spans="1:47" x14ac:dyDescent="0.2">
      <c r="A105" s="27">
        <v>39539</v>
      </c>
      <c r="B105" s="17">
        <v>36.08</v>
      </c>
      <c r="C105" s="17">
        <v>41.54</v>
      </c>
      <c r="D105" s="17">
        <v>37.880000000000003</v>
      </c>
      <c r="E105" s="17">
        <v>37.22</v>
      </c>
      <c r="F105" s="17">
        <v>39.04</v>
      </c>
      <c r="G105" s="17">
        <v>38.549999999999997</v>
      </c>
      <c r="I105" s="17">
        <v>37.18</v>
      </c>
      <c r="R105" s="17">
        <v>41.236701236463702</v>
      </c>
      <c r="AI105" s="27"/>
      <c r="AJ105" s="30"/>
      <c r="AL105" s="27">
        <v>39873</v>
      </c>
      <c r="AM105" s="17">
        <v>3.8475000000000001</v>
      </c>
      <c r="AN105" s="17">
        <v>0.41499999999999998</v>
      </c>
      <c r="AO105" s="17">
        <v>4.2625000000000002</v>
      </c>
      <c r="AP105" s="17">
        <v>6.8000000000000005E-2</v>
      </c>
      <c r="AQ105" s="17">
        <v>3.9155000000000002</v>
      </c>
      <c r="AR105" s="17">
        <v>0.315</v>
      </c>
      <c r="AS105" s="17">
        <v>4.1624999999999996</v>
      </c>
      <c r="AT105" s="17">
        <v>0</v>
      </c>
      <c r="AU105" s="17">
        <v>3.8475000000000001</v>
      </c>
    </row>
    <row r="106" spans="1:47" x14ac:dyDescent="0.2">
      <c r="A106" s="27">
        <v>39569</v>
      </c>
      <c r="B106" s="17">
        <v>37.03</v>
      </c>
      <c r="C106" s="17">
        <v>39.25</v>
      </c>
      <c r="D106" s="17">
        <v>35.619999999999997</v>
      </c>
      <c r="E106" s="17">
        <v>37.72</v>
      </c>
      <c r="F106" s="17">
        <v>39.799999999999997</v>
      </c>
      <c r="G106" s="17">
        <v>39.5</v>
      </c>
      <c r="I106" s="17">
        <v>37.68</v>
      </c>
      <c r="R106" s="17">
        <v>41.201222794067988</v>
      </c>
      <c r="AI106" s="27"/>
      <c r="AJ106" s="30"/>
      <c r="AL106" s="27">
        <v>39904</v>
      </c>
      <c r="AM106" s="17">
        <v>3.6625000000000001</v>
      </c>
      <c r="AN106" s="17">
        <v>0.46</v>
      </c>
      <c r="AO106" s="17">
        <v>4.1224999999999996</v>
      </c>
      <c r="AP106" s="17">
        <v>-0.25</v>
      </c>
      <c r="AQ106" s="17">
        <v>3.4125000000000001</v>
      </c>
      <c r="AR106" s="17">
        <v>0.36</v>
      </c>
      <c r="AS106" s="17">
        <v>4.0225</v>
      </c>
      <c r="AT106" s="17">
        <v>0</v>
      </c>
      <c r="AU106" s="17">
        <v>3.6625000000000001</v>
      </c>
    </row>
    <row r="107" spans="1:47" x14ac:dyDescent="0.2">
      <c r="A107" s="27">
        <v>39600</v>
      </c>
      <c r="B107" s="17">
        <v>43.23</v>
      </c>
      <c r="C107" s="17">
        <v>39.97</v>
      </c>
      <c r="D107" s="17">
        <v>36.19</v>
      </c>
      <c r="E107" s="17">
        <v>42.91</v>
      </c>
      <c r="F107" s="17">
        <v>46.03</v>
      </c>
      <c r="G107" s="17">
        <v>46.97</v>
      </c>
      <c r="I107" s="17">
        <v>42.86</v>
      </c>
      <c r="R107" s="17">
        <v>41.716232237618186</v>
      </c>
      <c r="AI107" s="27"/>
      <c r="AJ107" s="30"/>
      <c r="AL107" s="27">
        <v>39934</v>
      </c>
      <c r="AM107" s="17">
        <v>3.6605000000000003</v>
      </c>
      <c r="AN107" s="17">
        <v>0.56000000000000005</v>
      </c>
      <c r="AO107" s="17">
        <v>4.2205000000000004</v>
      </c>
      <c r="AP107" s="17">
        <v>-0.25</v>
      </c>
      <c r="AQ107" s="17">
        <v>3.4105000000000003</v>
      </c>
      <c r="AR107" s="17">
        <v>0.46</v>
      </c>
      <c r="AS107" s="17">
        <v>4.1205000000000007</v>
      </c>
      <c r="AT107" s="17">
        <v>0</v>
      </c>
      <c r="AU107" s="17">
        <v>3.6605000000000003</v>
      </c>
    </row>
    <row r="108" spans="1:47" x14ac:dyDescent="0.2">
      <c r="A108" s="27">
        <v>39630</v>
      </c>
      <c r="B108" s="17">
        <v>54.67</v>
      </c>
      <c r="C108" s="17">
        <v>49.88</v>
      </c>
      <c r="D108" s="17">
        <v>45.54</v>
      </c>
      <c r="E108" s="17">
        <v>53.81</v>
      </c>
      <c r="F108" s="17">
        <v>59.53</v>
      </c>
      <c r="G108" s="17">
        <v>59.14</v>
      </c>
      <c r="I108" s="17">
        <v>53.74</v>
      </c>
      <c r="R108" s="17">
        <v>42.257443523589465</v>
      </c>
      <c r="AI108" s="27"/>
      <c r="AJ108" s="30"/>
      <c r="AL108" s="27">
        <v>39965</v>
      </c>
      <c r="AM108" s="17">
        <v>3.7005000000000003</v>
      </c>
      <c r="AN108" s="17">
        <v>0.77</v>
      </c>
      <c r="AO108" s="17">
        <v>4.4705000000000004</v>
      </c>
      <c r="AP108" s="17">
        <v>-0.25</v>
      </c>
      <c r="AQ108" s="17">
        <v>3.4505000000000003</v>
      </c>
      <c r="AR108" s="17">
        <v>0.77</v>
      </c>
      <c r="AS108" s="17">
        <v>4.4705000000000004</v>
      </c>
      <c r="AT108" s="17">
        <v>0</v>
      </c>
      <c r="AU108" s="17">
        <v>3.7005000000000003</v>
      </c>
    </row>
    <row r="109" spans="1:47" x14ac:dyDescent="0.2">
      <c r="A109" s="27">
        <v>39661</v>
      </c>
      <c r="B109" s="17">
        <v>64.209999999999994</v>
      </c>
      <c r="C109" s="17">
        <v>53.91</v>
      </c>
      <c r="D109" s="17">
        <v>50.07</v>
      </c>
      <c r="E109" s="17">
        <v>62.62</v>
      </c>
      <c r="F109" s="17">
        <v>65.48</v>
      </c>
      <c r="G109" s="17">
        <v>69.69</v>
      </c>
      <c r="I109" s="17">
        <v>62.54</v>
      </c>
      <c r="R109" s="17">
        <v>42.797973603802397</v>
      </c>
      <c r="AI109" s="27"/>
      <c r="AJ109" s="30"/>
      <c r="AL109" s="27">
        <v>39995</v>
      </c>
      <c r="AM109" s="17">
        <v>3.7425000000000002</v>
      </c>
      <c r="AN109" s="17">
        <v>1.04</v>
      </c>
      <c r="AO109" s="17">
        <v>4.7824999999999998</v>
      </c>
      <c r="AP109" s="17">
        <v>-0.25</v>
      </c>
      <c r="AQ109" s="17">
        <v>3.4925000000000002</v>
      </c>
      <c r="AR109" s="17">
        <v>1.04</v>
      </c>
      <c r="AS109" s="17">
        <v>4.7824999999999998</v>
      </c>
      <c r="AT109" s="17">
        <v>0</v>
      </c>
      <c r="AU109" s="17">
        <v>3.7425000000000002</v>
      </c>
    </row>
    <row r="110" spans="1:47" x14ac:dyDescent="0.2">
      <c r="A110" s="27">
        <v>39692</v>
      </c>
      <c r="B110" s="17">
        <v>51.34</v>
      </c>
      <c r="C110" s="17">
        <v>47.32</v>
      </c>
      <c r="D110" s="17">
        <v>43.56</v>
      </c>
      <c r="E110" s="17">
        <v>57.4</v>
      </c>
      <c r="F110" s="17">
        <v>51.95</v>
      </c>
      <c r="G110" s="17">
        <v>55.81</v>
      </c>
      <c r="I110" s="17">
        <v>51.87</v>
      </c>
      <c r="R110" s="17">
        <v>42.564824953141382</v>
      </c>
      <c r="AI110" s="27"/>
      <c r="AJ110" s="30"/>
      <c r="AL110" s="27">
        <v>40026</v>
      </c>
      <c r="AM110" s="17">
        <v>3.7845</v>
      </c>
      <c r="AN110" s="17">
        <v>1.04</v>
      </c>
      <c r="AO110" s="17">
        <v>4.8245000000000005</v>
      </c>
      <c r="AP110" s="17">
        <v>-0.25</v>
      </c>
      <c r="AQ110" s="17">
        <v>3.5345</v>
      </c>
      <c r="AR110" s="17">
        <v>1.04</v>
      </c>
      <c r="AS110" s="17">
        <v>4.8245000000000005</v>
      </c>
      <c r="AT110" s="17">
        <v>0</v>
      </c>
      <c r="AU110" s="17">
        <v>3.7845</v>
      </c>
    </row>
    <row r="111" spans="1:47" x14ac:dyDescent="0.2">
      <c r="A111" s="27">
        <v>39722</v>
      </c>
      <c r="B111" s="17">
        <v>38.94</v>
      </c>
      <c r="C111" s="17">
        <v>45.17</v>
      </c>
      <c r="D111" s="17">
        <v>42.43</v>
      </c>
      <c r="E111" s="17">
        <v>40.24</v>
      </c>
      <c r="F111" s="17">
        <v>39.99</v>
      </c>
      <c r="G111" s="17">
        <v>41.52</v>
      </c>
      <c r="I111" s="17">
        <v>39.92</v>
      </c>
      <c r="R111" s="17">
        <v>42.725131422778986</v>
      </c>
      <c r="AI111" s="27"/>
      <c r="AJ111" s="30"/>
      <c r="AL111" s="27">
        <v>40057</v>
      </c>
      <c r="AM111" s="17">
        <v>3.7675000000000001</v>
      </c>
      <c r="AN111" s="17">
        <v>0.54</v>
      </c>
      <c r="AO111" s="17">
        <v>4.3075000000000001</v>
      </c>
      <c r="AP111" s="17">
        <v>-0.25</v>
      </c>
      <c r="AQ111" s="17">
        <v>3.5175000000000001</v>
      </c>
      <c r="AR111" s="17">
        <v>0.54</v>
      </c>
      <c r="AS111" s="17">
        <v>4.3075000000000001</v>
      </c>
      <c r="AT111" s="17">
        <v>0</v>
      </c>
      <c r="AU111" s="17">
        <v>3.7675000000000001</v>
      </c>
    </row>
    <row r="112" spans="1:47" x14ac:dyDescent="0.2">
      <c r="A112" s="27">
        <v>39753</v>
      </c>
      <c r="B112" s="17">
        <v>37.99</v>
      </c>
      <c r="C112" s="17">
        <v>43.17</v>
      </c>
      <c r="D112" s="17">
        <v>41.02</v>
      </c>
      <c r="E112" s="17">
        <v>42.31</v>
      </c>
      <c r="F112" s="17">
        <v>39.71</v>
      </c>
      <c r="G112" s="17">
        <v>40.32</v>
      </c>
      <c r="I112" s="17">
        <v>39.64</v>
      </c>
      <c r="R112" s="17">
        <v>45.16442738630419</v>
      </c>
      <c r="AI112" s="27"/>
      <c r="AJ112" s="30"/>
      <c r="AL112" s="27">
        <v>40087</v>
      </c>
      <c r="AM112" s="17">
        <v>3.7805</v>
      </c>
      <c r="AN112" s="17">
        <v>0.36</v>
      </c>
      <c r="AO112" s="17">
        <v>4.1405000000000003</v>
      </c>
      <c r="AP112" s="17">
        <v>-0.25</v>
      </c>
      <c r="AQ112" s="17">
        <v>3.5305</v>
      </c>
      <c r="AR112" s="17">
        <v>0.36</v>
      </c>
      <c r="AS112" s="17">
        <v>4.1405000000000003</v>
      </c>
      <c r="AT112" s="17">
        <v>0</v>
      </c>
      <c r="AU112" s="17">
        <v>3.7805</v>
      </c>
    </row>
    <row r="113" spans="1:47" x14ac:dyDescent="0.2">
      <c r="A113" s="27">
        <v>39783</v>
      </c>
      <c r="B113" s="17">
        <v>37.51</v>
      </c>
      <c r="C113" s="17">
        <v>44.04</v>
      </c>
      <c r="D113" s="17">
        <v>41.88</v>
      </c>
      <c r="E113" s="17">
        <v>44.36</v>
      </c>
      <c r="F113" s="17">
        <v>40.99</v>
      </c>
      <c r="G113" s="17">
        <v>39.71</v>
      </c>
      <c r="I113" s="17">
        <v>40.92</v>
      </c>
      <c r="R113" s="17">
        <v>47.25152438908863</v>
      </c>
      <c r="AI113" s="27"/>
      <c r="AJ113" s="30"/>
      <c r="AL113" s="27">
        <v>40118</v>
      </c>
      <c r="AM113" s="17">
        <v>3.9325000000000001</v>
      </c>
      <c r="AN113" s="17">
        <v>0.32500000000000001</v>
      </c>
      <c r="AO113" s="17">
        <v>4.2575000000000003</v>
      </c>
      <c r="AP113" s="17">
        <v>0.248</v>
      </c>
      <c r="AQ113" s="17">
        <v>4.1805000000000003</v>
      </c>
      <c r="AR113" s="17">
        <v>0.32500000000000001</v>
      </c>
      <c r="AS113" s="17">
        <v>4.2575000000000003</v>
      </c>
      <c r="AT113" s="17">
        <v>0</v>
      </c>
      <c r="AU113" s="17">
        <v>3.9325000000000001</v>
      </c>
    </row>
    <row r="114" spans="1:47" x14ac:dyDescent="0.2">
      <c r="A114" s="27">
        <v>39814</v>
      </c>
      <c r="B114" s="17">
        <v>37.770000000000003</v>
      </c>
      <c r="C114" s="17">
        <v>45.51</v>
      </c>
      <c r="D114" s="17">
        <v>43.11</v>
      </c>
      <c r="E114" s="17">
        <v>43.71</v>
      </c>
      <c r="F114" s="17">
        <v>41.62</v>
      </c>
      <c r="G114" s="17">
        <v>40.24</v>
      </c>
      <c r="I114" s="17">
        <v>41.6</v>
      </c>
      <c r="R114" s="17">
        <v>47.919573583417773</v>
      </c>
      <c r="AI114" s="27"/>
      <c r="AJ114" s="30"/>
      <c r="AL114" s="27">
        <v>40148</v>
      </c>
      <c r="AM114" s="17">
        <v>4.0925000000000002</v>
      </c>
      <c r="AN114" s="17">
        <v>0.33500000000000002</v>
      </c>
      <c r="AO114" s="17">
        <v>4.4275000000000002</v>
      </c>
      <c r="AP114" s="17">
        <v>0.308</v>
      </c>
      <c r="AQ114" s="17">
        <v>4.4005000000000001</v>
      </c>
      <c r="AR114" s="17">
        <v>0.33500000000000002</v>
      </c>
      <c r="AS114" s="17">
        <v>4.4275000000000002</v>
      </c>
      <c r="AT114" s="17">
        <v>0</v>
      </c>
      <c r="AU114" s="17">
        <v>4.0925000000000002</v>
      </c>
    </row>
    <row r="115" spans="1:47" x14ac:dyDescent="0.2">
      <c r="A115" s="27">
        <v>39845</v>
      </c>
      <c r="B115" s="17">
        <v>37.770000000000003</v>
      </c>
      <c r="C115" s="17">
        <v>44.58</v>
      </c>
      <c r="D115" s="17">
        <v>42.06</v>
      </c>
      <c r="E115" s="17">
        <v>41.6</v>
      </c>
      <c r="F115" s="17">
        <v>40.549999999999997</v>
      </c>
      <c r="G115" s="17">
        <v>40.24</v>
      </c>
      <c r="I115" s="17">
        <v>40.53</v>
      </c>
      <c r="R115" s="17">
        <v>46.884762415133991</v>
      </c>
      <c r="AI115" s="27"/>
      <c r="AJ115" s="30"/>
      <c r="AL115" s="27">
        <v>40179</v>
      </c>
      <c r="AM115" s="17">
        <v>4.1449999999999996</v>
      </c>
      <c r="AN115" s="17">
        <v>0.45</v>
      </c>
      <c r="AO115" s="17">
        <v>4.5949999999999998</v>
      </c>
      <c r="AP115" s="17">
        <v>0.378</v>
      </c>
      <c r="AQ115" s="17">
        <v>4.5229999999999997</v>
      </c>
      <c r="AR115" s="17">
        <v>0.35</v>
      </c>
      <c r="AS115" s="17">
        <v>4.4950000000000001</v>
      </c>
      <c r="AT115" s="17">
        <v>0</v>
      </c>
      <c r="AU115" s="17">
        <v>4.1449999999999996</v>
      </c>
    </row>
    <row r="116" spans="1:47" x14ac:dyDescent="0.2">
      <c r="A116" s="27">
        <v>39873</v>
      </c>
      <c r="B116" s="17">
        <v>37.770000000000003</v>
      </c>
      <c r="C116" s="17">
        <v>44.18</v>
      </c>
      <c r="D116" s="17">
        <v>41.27</v>
      </c>
      <c r="E116" s="17">
        <v>39.49</v>
      </c>
      <c r="F116" s="17">
        <v>38.71</v>
      </c>
      <c r="G116" s="17">
        <v>40.24</v>
      </c>
      <c r="I116" s="17">
        <v>38.68</v>
      </c>
      <c r="R116" s="17">
        <v>45.193044742524094</v>
      </c>
      <c r="AI116" s="27"/>
      <c r="AJ116" s="30"/>
      <c r="AL116" s="27">
        <v>40210</v>
      </c>
      <c r="AM116" s="17">
        <v>4.0650000000000004</v>
      </c>
      <c r="AN116" s="17">
        <v>0.45</v>
      </c>
      <c r="AO116" s="17">
        <v>4.5149999999999997</v>
      </c>
      <c r="AP116" s="17">
        <v>0.248</v>
      </c>
      <c r="AQ116" s="17">
        <v>4.3130000000000006</v>
      </c>
      <c r="AR116" s="17">
        <v>0.35</v>
      </c>
      <c r="AS116" s="17">
        <v>4.415</v>
      </c>
      <c r="AT116" s="17">
        <v>0</v>
      </c>
      <c r="AU116" s="17">
        <v>4.0650000000000004</v>
      </c>
    </row>
    <row r="117" spans="1:47" x14ac:dyDescent="0.2">
      <c r="A117" s="27">
        <v>39904</v>
      </c>
      <c r="B117" s="17">
        <v>36.33</v>
      </c>
      <c r="C117" s="17">
        <v>42.58</v>
      </c>
      <c r="D117" s="17">
        <v>38.64</v>
      </c>
      <c r="E117" s="17">
        <v>37.380000000000003</v>
      </c>
      <c r="F117" s="17">
        <v>39.21</v>
      </c>
      <c r="G117" s="17">
        <v>38.799999999999997</v>
      </c>
      <c r="I117" s="17">
        <v>37.35</v>
      </c>
      <c r="R117" s="17">
        <v>41.469575377769409</v>
      </c>
      <c r="AI117" s="27"/>
      <c r="AJ117" s="30"/>
      <c r="AL117" s="27">
        <v>40238</v>
      </c>
      <c r="AM117" s="17">
        <v>3.9350000000000001</v>
      </c>
      <c r="AN117" s="17">
        <v>0.41499999999999998</v>
      </c>
      <c r="AO117" s="17">
        <v>4.3499999999999996</v>
      </c>
      <c r="AP117" s="17">
        <v>6.8000000000000005E-2</v>
      </c>
      <c r="AQ117" s="17">
        <v>4.0030000000000001</v>
      </c>
      <c r="AR117" s="17">
        <v>0.315</v>
      </c>
      <c r="AS117" s="17">
        <v>4.25</v>
      </c>
      <c r="AT117" s="17">
        <v>0</v>
      </c>
      <c r="AU117" s="17">
        <v>3.9350000000000001</v>
      </c>
    </row>
    <row r="118" spans="1:47" x14ac:dyDescent="0.2">
      <c r="A118" s="27">
        <v>39934</v>
      </c>
      <c r="B118" s="17">
        <v>37.29</v>
      </c>
      <c r="C118" s="17">
        <v>40.44</v>
      </c>
      <c r="D118" s="17">
        <v>36.53</v>
      </c>
      <c r="E118" s="17">
        <v>37.89</v>
      </c>
      <c r="F118" s="17">
        <v>39.979999999999997</v>
      </c>
      <c r="G118" s="17">
        <v>39.76</v>
      </c>
      <c r="I118" s="17">
        <v>37.86</v>
      </c>
      <c r="R118" s="17">
        <v>41.455910560798763</v>
      </c>
      <c r="AI118" s="27"/>
      <c r="AJ118" s="30"/>
      <c r="AL118" s="27">
        <v>40269</v>
      </c>
      <c r="AM118" s="17">
        <v>3.75</v>
      </c>
      <c r="AN118" s="17">
        <v>0.46</v>
      </c>
      <c r="AO118" s="17">
        <v>4.21</v>
      </c>
      <c r="AP118" s="17">
        <v>-0.25</v>
      </c>
      <c r="AQ118" s="17">
        <v>3.5</v>
      </c>
      <c r="AR118" s="17">
        <v>0.36</v>
      </c>
      <c r="AS118" s="17">
        <v>4.1100000000000003</v>
      </c>
      <c r="AT118" s="17">
        <v>0</v>
      </c>
      <c r="AU118" s="17">
        <v>3.75</v>
      </c>
    </row>
    <row r="119" spans="1:47" x14ac:dyDescent="0.2">
      <c r="A119" s="27">
        <v>39965</v>
      </c>
      <c r="B119" s="17">
        <v>43.53</v>
      </c>
      <c r="C119" s="17">
        <v>41.12</v>
      </c>
      <c r="D119" s="17">
        <v>37.06</v>
      </c>
      <c r="E119" s="17">
        <v>43.1</v>
      </c>
      <c r="F119" s="17">
        <v>46.23</v>
      </c>
      <c r="G119" s="17">
        <v>47.18</v>
      </c>
      <c r="I119" s="17">
        <v>43.06</v>
      </c>
      <c r="R119" s="17">
        <v>41.994146658467386</v>
      </c>
      <c r="AI119" s="27"/>
      <c r="AJ119" s="30"/>
      <c r="AL119" s="27">
        <v>40299</v>
      </c>
      <c r="AM119" s="17">
        <v>3.7480000000000002</v>
      </c>
      <c r="AN119" s="17">
        <v>0.56000000000000005</v>
      </c>
      <c r="AO119" s="17">
        <v>4.3079999999999998</v>
      </c>
      <c r="AP119" s="17">
        <v>-0.25</v>
      </c>
      <c r="AQ119" s="17">
        <v>3.4980000000000002</v>
      </c>
      <c r="AR119" s="17">
        <v>0.46</v>
      </c>
      <c r="AS119" s="17">
        <v>4.2080000000000002</v>
      </c>
      <c r="AT119" s="17">
        <v>0</v>
      </c>
      <c r="AU119" s="17">
        <v>3.7480000000000002</v>
      </c>
    </row>
    <row r="120" spans="1:47" x14ac:dyDescent="0.2">
      <c r="A120" s="27">
        <v>39995</v>
      </c>
      <c r="B120" s="17">
        <v>55.06</v>
      </c>
      <c r="C120" s="17">
        <v>50.4</v>
      </c>
      <c r="D120" s="17">
        <v>45.77</v>
      </c>
      <c r="E120" s="17">
        <v>54.05</v>
      </c>
      <c r="F120" s="17">
        <v>59.79</v>
      </c>
      <c r="G120" s="17">
        <v>59.36</v>
      </c>
      <c r="I120" s="17">
        <v>53.99</v>
      </c>
      <c r="R120" s="17">
        <v>42.558938195379305</v>
      </c>
      <c r="AI120" s="27"/>
      <c r="AJ120" s="30"/>
      <c r="AL120" s="27">
        <v>40330</v>
      </c>
      <c r="AM120" s="17">
        <v>3.7880000000000003</v>
      </c>
      <c r="AN120" s="17">
        <v>0.77</v>
      </c>
      <c r="AO120" s="17">
        <v>4.5579999999999998</v>
      </c>
      <c r="AP120" s="17">
        <v>-0.25</v>
      </c>
      <c r="AQ120" s="17">
        <v>3.5380000000000003</v>
      </c>
      <c r="AR120" s="17">
        <v>0.77</v>
      </c>
      <c r="AS120" s="17">
        <v>4.5579999999999998</v>
      </c>
      <c r="AT120" s="17">
        <v>0</v>
      </c>
      <c r="AU120" s="17">
        <v>3.7880000000000003</v>
      </c>
    </row>
    <row r="121" spans="1:47" x14ac:dyDescent="0.2">
      <c r="A121" s="27">
        <v>40026</v>
      </c>
      <c r="B121" s="17">
        <v>64.66</v>
      </c>
      <c r="C121" s="17">
        <v>54.18</v>
      </c>
      <c r="D121" s="17">
        <v>49.99</v>
      </c>
      <c r="E121" s="17">
        <v>62.9</v>
      </c>
      <c r="F121" s="17">
        <v>65.77</v>
      </c>
      <c r="G121" s="17">
        <v>69.89</v>
      </c>
      <c r="I121" s="17">
        <v>62.82</v>
      </c>
      <c r="R121" s="17">
        <v>43.124975884962318</v>
      </c>
      <c r="AI121" s="27"/>
      <c r="AJ121" s="30"/>
      <c r="AL121" s="27">
        <v>40360</v>
      </c>
      <c r="AM121" s="17">
        <v>3.83</v>
      </c>
      <c r="AN121" s="17">
        <v>1.04</v>
      </c>
      <c r="AO121" s="17">
        <v>4.87</v>
      </c>
      <c r="AP121" s="17">
        <v>-0.25</v>
      </c>
      <c r="AQ121" s="17">
        <v>3.58</v>
      </c>
      <c r="AR121" s="17">
        <v>1.04</v>
      </c>
      <c r="AS121" s="17">
        <v>4.87</v>
      </c>
      <c r="AT121" s="17">
        <v>0</v>
      </c>
      <c r="AU121" s="17">
        <v>3.83</v>
      </c>
    </row>
    <row r="122" spans="1:47" x14ac:dyDescent="0.2">
      <c r="A122" s="27">
        <v>40057</v>
      </c>
      <c r="B122" s="17">
        <v>51.7</v>
      </c>
      <c r="C122" s="17">
        <v>48</v>
      </c>
      <c r="D122" s="17">
        <v>43.93</v>
      </c>
      <c r="E122" s="17">
        <v>57.66</v>
      </c>
      <c r="F122" s="17">
        <v>52.18</v>
      </c>
      <c r="G122" s="17">
        <v>56.01</v>
      </c>
      <c r="I122" s="17">
        <v>52.11</v>
      </c>
      <c r="R122" s="17">
        <v>42.916898689806509</v>
      </c>
      <c r="AI122" s="27"/>
      <c r="AJ122" s="30"/>
      <c r="AL122" s="27">
        <v>40391</v>
      </c>
      <c r="AM122" s="17">
        <v>3.8720000000000003</v>
      </c>
      <c r="AN122" s="17">
        <v>1.04</v>
      </c>
      <c r="AO122" s="17">
        <v>4.9120000000000008</v>
      </c>
      <c r="AP122" s="17">
        <v>-0.25</v>
      </c>
      <c r="AQ122" s="17">
        <v>3.6220000000000003</v>
      </c>
      <c r="AR122" s="17">
        <v>1.04</v>
      </c>
      <c r="AS122" s="17">
        <v>4.9120000000000008</v>
      </c>
      <c r="AT122" s="17">
        <v>0</v>
      </c>
      <c r="AU122" s="17">
        <v>3.8720000000000003</v>
      </c>
    </row>
    <row r="123" spans="1:47" x14ac:dyDescent="0.2">
      <c r="A123" s="27">
        <v>40087</v>
      </c>
      <c r="B123" s="17">
        <v>39.21</v>
      </c>
      <c r="C123" s="17">
        <v>45.99</v>
      </c>
      <c r="D123" s="17">
        <v>42.88</v>
      </c>
      <c r="E123" s="17">
        <v>40.42</v>
      </c>
      <c r="F123" s="17">
        <v>40.159999999999997</v>
      </c>
      <c r="G123" s="17">
        <v>41.78</v>
      </c>
      <c r="I123" s="17">
        <v>40.1</v>
      </c>
      <c r="R123" s="17">
        <v>43.102761999382622</v>
      </c>
      <c r="AI123" s="27"/>
      <c r="AJ123" s="30"/>
      <c r="AL123" s="27">
        <v>40422</v>
      </c>
      <c r="AM123" s="17">
        <v>3.855</v>
      </c>
      <c r="AN123" s="17">
        <v>0.54</v>
      </c>
      <c r="AO123" s="17">
        <v>4.3949999999999996</v>
      </c>
      <c r="AP123" s="17">
        <v>-0.25</v>
      </c>
      <c r="AQ123" s="17">
        <v>3.605</v>
      </c>
      <c r="AR123" s="17">
        <v>0.54</v>
      </c>
      <c r="AS123" s="17">
        <v>4.3949999999999996</v>
      </c>
      <c r="AT123" s="17">
        <v>0</v>
      </c>
      <c r="AU123" s="17">
        <v>3.855</v>
      </c>
    </row>
    <row r="124" spans="1:47" x14ac:dyDescent="0.2">
      <c r="A124" s="27">
        <v>40118</v>
      </c>
      <c r="B124" s="17">
        <v>38.25</v>
      </c>
      <c r="C124" s="17">
        <v>44.12</v>
      </c>
      <c r="D124" s="17">
        <v>41.56</v>
      </c>
      <c r="E124" s="17">
        <v>42.49</v>
      </c>
      <c r="F124" s="17">
        <v>39.89</v>
      </c>
      <c r="G124" s="17">
        <v>40.590000000000003</v>
      </c>
      <c r="I124" s="17">
        <v>39.82</v>
      </c>
      <c r="R124" s="17">
        <v>45.773892895149153</v>
      </c>
      <c r="AI124" s="27"/>
      <c r="AJ124" s="30"/>
      <c r="AL124" s="27">
        <v>40452</v>
      </c>
      <c r="AM124" s="17">
        <v>3.8680000000000003</v>
      </c>
      <c r="AN124" s="17">
        <v>0.36</v>
      </c>
      <c r="AO124" s="17">
        <v>4.2280000000000006</v>
      </c>
      <c r="AP124" s="17">
        <v>-0.25</v>
      </c>
      <c r="AQ124" s="17">
        <v>3.6180000000000003</v>
      </c>
      <c r="AR124" s="17">
        <v>0.36</v>
      </c>
      <c r="AS124" s="17">
        <v>4.2280000000000006</v>
      </c>
      <c r="AT124" s="17">
        <v>0</v>
      </c>
      <c r="AU124" s="17">
        <v>3.8680000000000003</v>
      </c>
    </row>
    <row r="125" spans="1:47" x14ac:dyDescent="0.2">
      <c r="A125" s="27">
        <v>40148</v>
      </c>
      <c r="B125" s="17">
        <v>37.770000000000003</v>
      </c>
      <c r="C125" s="17">
        <v>44.93</v>
      </c>
      <c r="D125" s="17">
        <v>42.36</v>
      </c>
      <c r="E125" s="17">
        <v>44.56</v>
      </c>
      <c r="F125" s="17">
        <v>41.17</v>
      </c>
      <c r="G125" s="17">
        <v>39.99</v>
      </c>
      <c r="I125" s="17">
        <v>41.1</v>
      </c>
      <c r="R125" s="17">
        <v>47.894634291924788</v>
      </c>
      <c r="AI125" s="27"/>
      <c r="AJ125" s="30"/>
      <c r="AL125" s="27">
        <v>40483</v>
      </c>
      <c r="AM125" s="17">
        <v>4.0199999999999996</v>
      </c>
      <c r="AN125" s="17">
        <v>0.32500000000000001</v>
      </c>
      <c r="AO125" s="17">
        <v>4.3449999999999998</v>
      </c>
      <c r="AP125" s="17">
        <v>0.248</v>
      </c>
      <c r="AQ125" s="17">
        <v>4.2679999999999998</v>
      </c>
      <c r="AR125" s="17">
        <v>0.32500000000000001</v>
      </c>
      <c r="AS125" s="17">
        <v>4.3449999999999998</v>
      </c>
      <c r="AT125" s="17">
        <v>0</v>
      </c>
      <c r="AU125" s="17">
        <v>4.0199999999999996</v>
      </c>
    </row>
    <row r="126" spans="1:47" x14ac:dyDescent="0.2">
      <c r="A126" s="27">
        <v>40179</v>
      </c>
      <c r="B126" s="17">
        <v>38.04</v>
      </c>
      <c r="C126" s="17">
        <v>46.36</v>
      </c>
      <c r="D126" s="17">
        <v>43.53</v>
      </c>
      <c r="E126" s="17">
        <v>43.9</v>
      </c>
      <c r="F126" s="17">
        <v>41.8</v>
      </c>
      <c r="G126" s="17">
        <v>40.46</v>
      </c>
      <c r="I126" s="17">
        <v>41.79</v>
      </c>
      <c r="R126" s="17">
        <v>48.603991532276815</v>
      </c>
      <c r="AI126" s="27"/>
      <c r="AJ126" s="30"/>
      <c r="AL126" s="27">
        <v>40513</v>
      </c>
      <c r="AM126" s="17">
        <v>4.18</v>
      </c>
      <c r="AN126" s="17">
        <v>0.33500000000000002</v>
      </c>
      <c r="AO126" s="17">
        <v>4.5149999999999997</v>
      </c>
      <c r="AP126" s="17">
        <v>0.308</v>
      </c>
      <c r="AQ126" s="17">
        <v>4.4879999999999995</v>
      </c>
      <c r="AR126" s="17">
        <v>0.33500000000000002</v>
      </c>
      <c r="AS126" s="17">
        <v>4.5149999999999997</v>
      </c>
      <c r="AT126" s="17">
        <v>0</v>
      </c>
      <c r="AU126" s="17">
        <v>4.18</v>
      </c>
    </row>
    <row r="127" spans="1:47" x14ac:dyDescent="0.2">
      <c r="A127" s="27">
        <v>40210</v>
      </c>
      <c r="B127" s="17">
        <v>38.04</v>
      </c>
      <c r="C127" s="17">
        <v>45.48</v>
      </c>
      <c r="D127" s="17">
        <v>42.56</v>
      </c>
      <c r="E127" s="17">
        <v>41.78</v>
      </c>
      <c r="F127" s="17">
        <v>40.729999999999997</v>
      </c>
      <c r="G127" s="17">
        <v>40.46</v>
      </c>
      <c r="I127" s="17">
        <v>40.71</v>
      </c>
      <c r="R127" s="17">
        <v>47.570785263008311</v>
      </c>
      <c r="AI127" s="27"/>
      <c r="AJ127" s="30"/>
      <c r="AL127" s="27">
        <v>40544</v>
      </c>
      <c r="AM127" s="17">
        <v>4.2350000000000003</v>
      </c>
      <c r="AN127" s="17">
        <v>0.45</v>
      </c>
      <c r="AO127" s="17">
        <v>4.6849999999999996</v>
      </c>
      <c r="AP127" s="17">
        <v>0.378</v>
      </c>
      <c r="AQ127" s="17">
        <v>4.6130000000000004</v>
      </c>
      <c r="AR127" s="17">
        <v>0.35</v>
      </c>
      <c r="AS127" s="17">
        <v>4.585</v>
      </c>
      <c r="AT127" s="17">
        <v>0</v>
      </c>
      <c r="AU127" s="17">
        <v>4.2350000000000003</v>
      </c>
    </row>
    <row r="128" spans="1:47" x14ac:dyDescent="0.2">
      <c r="A128" s="27">
        <v>40238</v>
      </c>
      <c r="B128" s="17">
        <v>38.04</v>
      </c>
      <c r="C128" s="17">
        <v>45.11</v>
      </c>
      <c r="D128" s="17">
        <v>41.82</v>
      </c>
      <c r="E128" s="17">
        <v>39.659999999999997</v>
      </c>
      <c r="F128" s="17">
        <v>38.880000000000003</v>
      </c>
      <c r="G128" s="17">
        <v>40.47</v>
      </c>
      <c r="I128" s="17">
        <v>38.85</v>
      </c>
      <c r="R128" s="17">
        <v>45.87712139863266</v>
      </c>
      <c r="AI128" s="27"/>
      <c r="AJ128" s="30"/>
      <c r="AL128" s="27">
        <v>40575</v>
      </c>
      <c r="AM128" s="17">
        <v>4.1550000000000002</v>
      </c>
      <c r="AN128" s="17">
        <v>0.45</v>
      </c>
      <c r="AO128" s="17">
        <v>4.6050000000000004</v>
      </c>
      <c r="AP128" s="17">
        <v>0.248</v>
      </c>
      <c r="AQ128" s="17">
        <v>4.4030000000000005</v>
      </c>
      <c r="AR128" s="17">
        <v>0.35</v>
      </c>
      <c r="AS128" s="17">
        <v>4.5049999999999999</v>
      </c>
      <c r="AT128" s="17">
        <v>0</v>
      </c>
      <c r="AU128" s="17">
        <v>4.1550000000000002</v>
      </c>
    </row>
    <row r="129" spans="1:38" x14ac:dyDescent="0.2">
      <c r="A129" s="27">
        <v>40269</v>
      </c>
      <c r="B129" s="17">
        <v>36.590000000000003</v>
      </c>
      <c r="C129" s="17">
        <v>43.61</v>
      </c>
      <c r="D129" s="17">
        <v>39.369999999999997</v>
      </c>
      <c r="E129" s="17">
        <v>37.549999999999997</v>
      </c>
      <c r="F129" s="17">
        <v>39.39</v>
      </c>
      <c r="G129" s="17">
        <v>39.020000000000003</v>
      </c>
      <c r="I129" s="17">
        <v>37.520000000000003</v>
      </c>
      <c r="R129" s="17">
        <v>41.879671427042382</v>
      </c>
      <c r="AI129" s="27"/>
      <c r="AJ129" s="30"/>
      <c r="AL129" s="27"/>
    </row>
    <row r="130" spans="1:38" x14ac:dyDescent="0.2">
      <c r="A130" s="27">
        <v>40299</v>
      </c>
      <c r="B130" s="17">
        <v>37.549999999999997</v>
      </c>
      <c r="C130" s="17">
        <v>41.6</v>
      </c>
      <c r="D130" s="17">
        <v>37.409999999999997</v>
      </c>
      <c r="E130" s="17">
        <v>38.06</v>
      </c>
      <c r="F130" s="17">
        <v>40.159999999999997</v>
      </c>
      <c r="G130" s="17">
        <v>39.979999999999997</v>
      </c>
      <c r="I130" s="17">
        <v>38.03</v>
      </c>
      <c r="R130" s="17">
        <v>41.870778320664769</v>
      </c>
      <c r="AI130" s="27"/>
      <c r="AJ130" s="30"/>
      <c r="AL130" s="27"/>
    </row>
    <row r="131" spans="1:38" x14ac:dyDescent="0.2">
      <c r="A131" s="27">
        <v>40330</v>
      </c>
      <c r="B131" s="17">
        <v>43.84</v>
      </c>
      <c r="C131" s="17">
        <v>42.24</v>
      </c>
      <c r="D131" s="17">
        <v>37.909999999999997</v>
      </c>
      <c r="E131" s="17">
        <v>43.29</v>
      </c>
      <c r="F131" s="17">
        <v>46.44</v>
      </c>
      <c r="G131" s="17">
        <v>47.34</v>
      </c>
      <c r="I131" s="17">
        <v>43.25</v>
      </c>
      <c r="R131" s="17">
        <v>42.416464738252529</v>
      </c>
      <c r="AI131" s="27"/>
      <c r="AJ131" s="30"/>
      <c r="AL131" s="27"/>
    </row>
    <row r="132" spans="1:38" x14ac:dyDescent="0.2">
      <c r="A132" s="27">
        <v>40360</v>
      </c>
      <c r="B132" s="17">
        <v>55.44</v>
      </c>
      <c r="C132" s="17">
        <v>50.95</v>
      </c>
      <c r="D132" s="17">
        <v>46.01</v>
      </c>
      <c r="E132" s="17">
        <v>54.29</v>
      </c>
      <c r="F132" s="17">
        <v>60.06</v>
      </c>
      <c r="G132" s="17">
        <v>59.53</v>
      </c>
      <c r="I132" s="17">
        <v>54.23</v>
      </c>
      <c r="R132" s="17">
        <v>42.98879461367801</v>
      </c>
      <c r="AI132" s="27"/>
      <c r="AJ132" s="30"/>
      <c r="AL132" s="27"/>
    </row>
    <row r="133" spans="1:38" x14ac:dyDescent="0.2">
      <c r="A133" s="27">
        <v>40391</v>
      </c>
      <c r="B133" s="17">
        <v>65.11</v>
      </c>
      <c r="C133" s="17">
        <v>54.49</v>
      </c>
      <c r="D133" s="17">
        <v>49.95</v>
      </c>
      <c r="E133" s="17">
        <v>63.18</v>
      </c>
      <c r="F133" s="17">
        <v>66.06</v>
      </c>
      <c r="G133" s="17">
        <v>70.05</v>
      </c>
      <c r="I133" s="17">
        <v>63.11</v>
      </c>
      <c r="R133" s="17">
        <v>43.562675137756443</v>
      </c>
      <c r="AI133" s="27"/>
      <c r="AJ133" s="30"/>
      <c r="AL133" s="27"/>
    </row>
    <row r="134" spans="1:38" x14ac:dyDescent="0.2">
      <c r="A134" s="27">
        <v>40422</v>
      </c>
      <c r="B134" s="17">
        <v>52.06</v>
      </c>
      <c r="C134" s="17">
        <v>48.7</v>
      </c>
      <c r="D134" s="17">
        <v>44.3</v>
      </c>
      <c r="E134" s="17">
        <v>57.91</v>
      </c>
      <c r="F134" s="17">
        <v>52.41</v>
      </c>
      <c r="G134" s="17">
        <v>56.16</v>
      </c>
      <c r="I134" s="17">
        <v>52.35</v>
      </c>
      <c r="R134" s="17">
        <v>43.358772453290605</v>
      </c>
      <c r="AI134" s="27"/>
      <c r="AJ134" s="30"/>
      <c r="AL134" s="27"/>
    </row>
    <row r="135" spans="1:38" x14ac:dyDescent="0.2">
      <c r="A135" s="27">
        <v>40452</v>
      </c>
      <c r="B135" s="17">
        <v>39.49</v>
      </c>
      <c r="C135" s="17">
        <v>46.81</v>
      </c>
      <c r="D135" s="17">
        <v>43.33</v>
      </c>
      <c r="E135" s="17">
        <v>40.6</v>
      </c>
      <c r="F135" s="17">
        <v>40.340000000000003</v>
      </c>
      <c r="G135" s="17">
        <v>42.01</v>
      </c>
      <c r="I135" s="17">
        <v>40.29</v>
      </c>
      <c r="R135" s="17">
        <v>43.550577843442838</v>
      </c>
      <c r="AI135" s="27"/>
      <c r="AJ135" s="30"/>
      <c r="AL135" s="27"/>
    </row>
    <row r="136" spans="1:38" x14ac:dyDescent="0.2">
      <c r="A136" s="27">
        <v>40483</v>
      </c>
      <c r="B136" s="17">
        <v>38.520000000000003</v>
      </c>
      <c r="C136" s="17">
        <v>45.06</v>
      </c>
      <c r="D136" s="17">
        <v>42.1</v>
      </c>
      <c r="E136" s="17">
        <v>42.68</v>
      </c>
      <c r="F136" s="17">
        <v>40.06</v>
      </c>
      <c r="G136" s="17">
        <v>40.83</v>
      </c>
      <c r="I136" s="17">
        <v>40</v>
      </c>
      <c r="R136" s="17">
        <v>45.712188436402784</v>
      </c>
      <c r="AI136" s="27"/>
      <c r="AJ136" s="30"/>
      <c r="AL136" s="27"/>
    </row>
    <row r="137" spans="1:38" x14ac:dyDescent="0.2">
      <c r="A137" s="27">
        <v>40513</v>
      </c>
      <c r="B137" s="17">
        <v>38.04</v>
      </c>
      <c r="C137" s="17">
        <v>45.82</v>
      </c>
      <c r="D137" s="17">
        <v>42.84</v>
      </c>
      <c r="E137" s="17">
        <v>44.76</v>
      </c>
      <c r="F137" s="17">
        <v>41.35</v>
      </c>
      <c r="G137" s="17">
        <v>40.24</v>
      </c>
      <c r="I137" s="17">
        <v>41.29</v>
      </c>
      <c r="R137" s="17">
        <v>47.84916764027269</v>
      </c>
      <c r="AI137" s="27"/>
      <c r="AJ137" s="30"/>
      <c r="AL137" s="27"/>
    </row>
    <row r="138" spans="1:38" x14ac:dyDescent="0.2">
      <c r="A138" s="27">
        <v>40544</v>
      </c>
      <c r="B138" s="17">
        <v>38.299999999999997</v>
      </c>
      <c r="C138" s="17">
        <v>47.2</v>
      </c>
      <c r="D138" s="17">
        <v>43.97</v>
      </c>
      <c r="E138" s="17">
        <v>44.11</v>
      </c>
      <c r="F138" s="17">
        <v>42</v>
      </c>
      <c r="G138" s="17">
        <v>40.67</v>
      </c>
      <c r="I138" s="17">
        <v>41.99</v>
      </c>
      <c r="R138" s="17">
        <v>43.646292886716182</v>
      </c>
      <c r="AI138" s="27"/>
      <c r="AJ138" s="30"/>
      <c r="AL138" s="27"/>
    </row>
    <row r="139" spans="1:38" x14ac:dyDescent="0.2">
      <c r="A139" s="27">
        <v>40575</v>
      </c>
      <c r="B139" s="17">
        <v>38.299999999999997</v>
      </c>
      <c r="C139" s="17">
        <v>46.38</v>
      </c>
      <c r="D139" s="17">
        <v>43.06</v>
      </c>
      <c r="E139" s="17">
        <v>41.98</v>
      </c>
      <c r="F139" s="17">
        <v>40.92</v>
      </c>
      <c r="G139" s="17">
        <v>40.67</v>
      </c>
      <c r="I139" s="17">
        <v>40.909999999999997</v>
      </c>
      <c r="R139" s="17">
        <v>42.703762142891115</v>
      </c>
      <c r="AI139" s="27"/>
      <c r="AJ139" s="30"/>
      <c r="AL139" s="27"/>
    </row>
    <row r="140" spans="1:38" x14ac:dyDescent="0.2">
      <c r="A140" s="27">
        <v>40603</v>
      </c>
      <c r="B140" s="17">
        <v>38.299999999999997</v>
      </c>
      <c r="C140" s="17">
        <v>46.04</v>
      </c>
      <c r="D140" s="17">
        <v>42.38</v>
      </c>
      <c r="E140" s="17">
        <v>39.85</v>
      </c>
      <c r="F140" s="17">
        <v>39.06</v>
      </c>
      <c r="G140" s="17">
        <v>40.68</v>
      </c>
      <c r="I140" s="17">
        <v>39.04</v>
      </c>
      <c r="R140" s="17">
        <v>41.16290525500937</v>
      </c>
      <c r="AI140" s="27"/>
      <c r="AJ140" s="30"/>
      <c r="AL140" s="27"/>
    </row>
    <row r="141" spans="1:38" x14ac:dyDescent="0.2">
      <c r="A141" s="27">
        <v>40634</v>
      </c>
      <c r="B141" s="17">
        <v>36.840000000000003</v>
      </c>
      <c r="C141" s="17">
        <v>44.63</v>
      </c>
      <c r="D141" s="17">
        <v>40.1</v>
      </c>
      <c r="E141" s="17">
        <v>37.72</v>
      </c>
      <c r="F141" s="17">
        <v>39.56</v>
      </c>
      <c r="G141" s="17">
        <v>39.22</v>
      </c>
      <c r="I141" s="17">
        <v>37.700000000000003</v>
      </c>
      <c r="R141" s="17">
        <v>37.771480367517562</v>
      </c>
      <c r="AI141" s="27"/>
      <c r="AJ141" s="30"/>
      <c r="AL141" s="27"/>
    </row>
    <row r="142" spans="1:38" x14ac:dyDescent="0.2">
      <c r="A142" s="27">
        <v>40664</v>
      </c>
      <c r="B142" s="17">
        <v>37.81</v>
      </c>
      <c r="C142" s="17">
        <v>42.75</v>
      </c>
      <c r="D142" s="17">
        <v>38.270000000000003</v>
      </c>
      <c r="E142" s="17">
        <v>38.229999999999997</v>
      </c>
      <c r="F142" s="17">
        <v>40.340000000000003</v>
      </c>
      <c r="G142" s="17">
        <v>40.19</v>
      </c>
      <c r="I142" s="17">
        <v>38.200000000000003</v>
      </c>
      <c r="R142" s="17">
        <v>37.75903412563467</v>
      </c>
      <c r="AI142" s="27"/>
      <c r="AJ142" s="30"/>
      <c r="AL142" s="27"/>
    </row>
    <row r="143" spans="1:38" x14ac:dyDescent="0.2">
      <c r="A143" s="27">
        <v>40695</v>
      </c>
      <c r="B143" s="17">
        <v>44.14</v>
      </c>
      <c r="C143" s="17">
        <v>43.35</v>
      </c>
      <c r="D143" s="17">
        <v>38.729999999999997</v>
      </c>
      <c r="E143" s="17">
        <v>43.48</v>
      </c>
      <c r="F143" s="17">
        <v>46.64</v>
      </c>
      <c r="G143" s="17">
        <v>47.5</v>
      </c>
      <c r="I143" s="17">
        <v>43.45</v>
      </c>
      <c r="R143" s="17">
        <v>38.249272427111904</v>
      </c>
      <c r="AI143" s="27"/>
      <c r="AJ143" s="30"/>
      <c r="AL143" s="27"/>
    </row>
    <row r="144" spans="1:38" x14ac:dyDescent="0.2">
      <c r="A144" s="27">
        <v>40725</v>
      </c>
      <c r="B144" s="17">
        <v>55.82</v>
      </c>
      <c r="C144" s="17">
        <v>51.51</v>
      </c>
      <c r="D144" s="17">
        <v>46.28</v>
      </c>
      <c r="E144" s="17">
        <v>54.52</v>
      </c>
      <c r="F144" s="17">
        <v>60.31</v>
      </c>
      <c r="G144" s="17">
        <v>59.71</v>
      </c>
      <c r="I144" s="17">
        <v>54.47</v>
      </c>
      <c r="R144" s="17">
        <v>38.763698057320902</v>
      </c>
      <c r="AI144" s="27"/>
      <c r="AJ144" s="30"/>
      <c r="AL144" s="27"/>
    </row>
    <row r="145" spans="1:38" x14ac:dyDescent="0.2">
      <c r="A145" s="27">
        <v>40756</v>
      </c>
      <c r="B145" s="17">
        <v>65.56</v>
      </c>
      <c r="C145" s="17">
        <v>54.82</v>
      </c>
      <c r="D145" s="17">
        <v>49.94</v>
      </c>
      <c r="E145" s="17">
        <v>63.44</v>
      </c>
      <c r="F145" s="17">
        <v>66.34</v>
      </c>
      <c r="G145" s="17">
        <v>70.23</v>
      </c>
      <c r="I145" s="17">
        <v>63.38</v>
      </c>
      <c r="R145" s="17">
        <v>39.279258713165497</v>
      </c>
      <c r="AI145" s="27"/>
      <c r="AJ145" s="30"/>
      <c r="AL145" s="27"/>
    </row>
    <row r="146" spans="1:38" x14ac:dyDescent="0.2">
      <c r="A146" s="27">
        <v>40787</v>
      </c>
      <c r="B146" s="17">
        <v>52.42</v>
      </c>
      <c r="C146" s="17">
        <v>49.4</v>
      </c>
      <c r="D146" s="17">
        <v>44.69</v>
      </c>
      <c r="E146" s="17">
        <v>58.15</v>
      </c>
      <c r="F146" s="17">
        <v>52.62</v>
      </c>
      <c r="G146" s="17">
        <v>56.32</v>
      </c>
      <c r="I146" s="17">
        <v>52.57</v>
      </c>
      <c r="R146" s="17">
        <v>39.089737030819819</v>
      </c>
      <c r="AI146" s="27"/>
      <c r="AJ146" s="30"/>
      <c r="AL146" s="27"/>
    </row>
    <row r="147" spans="1:38" x14ac:dyDescent="0.2">
      <c r="A147" s="27">
        <v>40817</v>
      </c>
      <c r="B147" s="17">
        <v>39.76</v>
      </c>
      <c r="C147" s="17">
        <v>47.64</v>
      </c>
      <c r="D147" s="17">
        <v>43.78</v>
      </c>
      <c r="E147" s="17">
        <v>40.76</v>
      </c>
      <c r="F147" s="17">
        <v>40.5</v>
      </c>
      <c r="G147" s="17">
        <v>42.22</v>
      </c>
      <c r="I147" s="17">
        <v>40.450000000000003</v>
      </c>
      <c r="R147" s="17">
        <v>39.259025775272683</v>
      </c>
      <c r="AI147" s="27"/>
      <c r="AJ147" s="30"/>
      <c r="AL147" s="27"/>
    </row>
    <row r="148" spans="1:38" x14ac:dyDescent="0.2">
      <c r="A148" s="27">
        <v>40848</v>
      </c>
      <c r="B148" s="17">
        <v>38.79</v>
      </c>
      <c r="C148" s="17">
        <v>45.99</v>
      </c>
      <c r="D148" s="17">
        <v>42.64</v>
      </c>
      <c r="E148" s="17">
        <v>42.85</v>
      </c>
      <c r="F148" s="17">
        <v>40.22</v>
      </c>
      <c r="G148" s="17">
        <v>41.06</v>
      </c>
      <c r="I148" s="17">
        <v>40.17</v>
      </c>
      <c r="R148" s="17">
        <v>41.69195563455937</v>
      </c>
      <c r="AI148" s="27"/>
      <c r="AJ148" s="30"/>
      <c r="AL148" s="27"/>
    </row>
    <row r="149" spans="1:38" x14ac:dyDescent="0.2">
      <c r="A149" s="27">
        <v>40878</v>
      </c>
      <c r="B149" s="17">
        <v>38.299999999999997</v>
      </c>
      <c r="C149" s="17">
        <v>46.71</v>
      </c>
      <c r="D149" s="17">
        <v>43.33</v>
      </c>
      <c r="E149" s="17">
        <v>44.93</v>
      </c>
      <c r="F149" s="17">
        <v>41.51</v>
      </c>
      <c r="G149" s="17">
        <v>40.46</v>
      </c>
      <c r="I149" s="17">
        <v>41.45</v>
      </c>
      <c r="R149" s="17">
        <v>43.623577583980961</v>
      </c>
      <c r="AI149" s="27"/>
      <c r="AJ149" s="30"/>
      <c r="AL149" s="27"/>
    </row>
    <row r="150" spans="1:38" x14ac:dyDescent="0.2">
      <c r="A150" s="27">
        <v>40909</v>
      </c>
      <c r="B150" s="17">
        <v>38.56</v>
      </c>
      <c r="C150" s="17">
        <v>48.05</v>
      </c>
      <c r="D150" s="17">
        <v>44.4</v>
      </c>
      <c r="E150" s="17">
        <v>44.26</v>
      </c>
      <c r="F150" s="17">
        <v>42.14</v>
      </c>
      <c r="G150" s="17">
        <v>40.880000000000003</v>
      </c>
      <c r="I150" s="17">
        <v>42.14</v>
      </c>
      <c r="R150" s="17">
        <v>43.646292886716182</v>
      </c>
      <c r="AI150" s="27"/>
      <c r="AJ150" s="30"/>
      <c r="AL150" s="27"/>
    </row>
    <row r="151" spans="1:38" x14ac:dyDescent="0.2">
      <c r="A151" s="27">
        <v>40940</v>
      </c>
      <c r="B151" s="17">
        <v>38.56</v>
      </c>
      <c r="C151" s="17">
        <v>47.28</v>
      </c>
      <c r="D151" s="17">
        <v>43.56</v>
      </c>
      <c r="E151" s="17">
        <v>42.12</v>
      </c>
      <c r="F151" s="17">
        <v>41.06</v>
      </c>
      <c r="G151" s="17">
        <v>40.880000000000003</v>
      </c>
      <c r="I151" s="17">
        <v>41.05</v>
      </c>
      <c r="R151" s="17">
        <v>42.703762142891115</v>
      </c>
      <c r="AI151" s="27"/>
      <c r="AJ151" s="30"/>
      <c r="AL151" s="27"/>
    </row>
    <row r="152" spans="1:38" x14ac:dyDescent="0.2">
      <c r="A152" s="27">
        <v>40969</v>
      </c>
      <c r="B152" s="17">
        <v>38.56</v>
      </c>
      <c r="C152" s="17">
        <v>46.96</v>
      </c>
      <c r="D152" s="17">
        <v>42.92</v>
      </c>
      <c r="E152" s="17">
        <v>39.979999999999997</v>
      </c>
      <c r="F152" s="17">
        <v>39.18</v>
      </c>
      <c r="G152" s="17">
        <v>40.880000000000003</v>
      </c>
      <c r="I152" s="17">
        <v>39.17</v>
      </c>
      <c r="R152" s="17">
        <v>41.16290525500937</v>
      </c>
      <c r="AI152" s="27"/>
      <c r="AJ152" s="30"/>
      <c r="AL152" s="27"/>
    </row>
    <row r="153" spans="1:38" x14ac:dyDescent="0.2">
      <c r="AI153" s="27"/>
      <c r="AJ153" s="30"/>
      <c r="AL153" s="27"/>
    </row>
    <row r="154" spans="1:38" x14ac:dyDescent="0.2">
      <c r="AI154" s="27"/>
      <c r="AJ154" s="30"/>
      <c r="AL154" s="27"/>
    </row>
    <row r="155" spans="1:38" x14ac:dyDescent="0.2">
      <c r="AI155" s="27"/>
      <c r="AJ155" s="30"/>
      <c r="AL155" s="27"/>
    </row>
    <row r="156" spans="1:38" x14ac:dyDescent="0.2">
      <c r="AI156" s="27"/>
      <c r="AJ156" s="30"/>
      <c r="AL156" s="27"/>
    </row>
    <row r="157" spans="1:38" x14ac:dyDescent="0.2">
      <c r="AI157" s="27"/>
      <c r="AJ157" s="30"/>
      <c r="AL157" s="27"/>
    </row>
    <row r="158" spans="1:38" x14ac:dyDescent="0.2">
      <c r="AI158" s="27"/>
      <c r="AJ158" s="30"/>
      <c r="AL158" s="27"/>
    </row>
    <row r="159" spans="1:38" x14ac:dyDescent="0.2">
      <c r="AI159" s="27"/>
      <c r="AJ159" s="30"/>
      <c r="AL159" s="27"/>
    </row>
    <row r="160" spans="1:38" x14ac:dyDescent="0.2">
      <c r="AI160" s="27"/>
      <c r="AJ160" s="30"/>
      <c r="AL160" s="27"/>
    </row>
    <row r="161" spans="35:38" ht="12" customHeight="1" x14ac:dyDescent="0.2">
      <c r="AI161" s="27"/>
      <c r="AJ161" s="30"/>
      <c r="AL161" s="27"/>
    </row>
  </sheetData>
  <pageMargins left="0.75" right="0.75" top="1" bottom="1" header="0.5" footer="0.5"/>
  <pageSetup scale="4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>
    <pageSetUpPr fitToPage="1"/>
  </sheetPr>
  <dimension ref="A1:BV121"/>
  <sheetViews>
    <sheetView zoomScaleNormal="100" workbookViewId="0">
      <pane xSplit="1" ySplit="8" topLeftCell="AT16" activePane="bottomRight" state="frozen"/>
      <selection activeCell="E45" sqref="E45"/>
      <selection pane="topRight" activeCell="E45" sqref="E45"/>
      <selection pane="bottomLeft" activeCell="E45" sqref="E45"/>
      <selection pane="bottomRight" activeCell="AZ9" sqref="AZ9:AZ25"/>
    </sheetView>
  </sheetViews>
  <sheetFormatPr defaultRowHeight="11.25" x14ac:dyDescent="0.2"/>
  <cols>
    <col min="1" max="1" width="22.28515625" style="2" customWidth="1"/>
    <col min="2" max="5" width="12.140625" style="2" customWidth="1"/>
    <col min="6" max="13" width="12.140625" style="2" hidden="1" customWidth="1"/>
    <col min="14" max="17" width="10" style="2" hidden="1" customWidth="1"/>
    <col min="18" max="18" width="11.28515625" style="2" hidden="1" customWidth="1"/>
    <col min="19" max="19" width="11.85546875" style="2" hidden="1" customWidth="1"/>
    <col min="20" max="28" width="10" style="2" hidden="1" customWidth="1"/>
    <col min="29" max="29" width="12.85546875" style="2" customWidth="1"/>
    <col min="30" max="30" width="6.85546875" style="2" hidden="1" customWidth="1"/>
    <col min="31" max="32" width="9.140625" style="2"/>
    <col min="33" max="33" width="0" style="2" hidden="1" customWidth="1"/>
    <col min="34" max="51" width="9.140625" style="2"/>
    <col min="52" max="52" width="0" style="2" hidden="1" customWidth="1"/>
    <col min="53" max="65" width="9.140625" style="2"/>
    <col min="66" max="70" width="0" style="2" hidden="1" customWidth="1"/>
    <col min="71" max="16384" width="9.140625" style="2"/>
  </cols>
  <sheetData>
    <row r="1" spans="1:74" x14ac:dyDescent="0.2">
      <c r="A1" s="1" t="s">
        <v>4</v>
      </c>
    </row>
    <row r="2" spans="1:74" x14ac:dyDescent="0.2">
      <c r="A2" s="3" t="e">
        <f>PrReportDate</f>
        <v>#REF!</v>
      </c>
    </row>
    <row r="3" spans="1:74" x14ac:dyDescent="0.2">
      <c r="A3" s="1" t="s">
        <v>29</v>
      </c>
    </row>
    <row r="4" spans="1:74" x14ac:dyDescent="0.2">
      <c r="A4" s="4"/>
    </row>
    <row r="5" spans="1:74" x14ac:dyDescent="0.2">
      <c r="A5" s="4"/>
    </row>
    <row r="7" spans="1:74" x14ac:dyDescent="0.2">
      <c r="B7" s="34" t="e">
        <f>WORKDAY(A2, 1, Holidays)</f>
        <v>#REF!</v>
      </c>
      <c r="C7" s="34" t="e">
        <f>WORKDAY(B7, 1, Holidays)</f>
        <v>#REF!</v>
      </c>
      <c r="D7" s="34" t="e">
        <f>WORKDAY(C7, 1, Holidays)</f>
        <v>#REF!</v>
      </c>
      <c r="E7" s="34" t="e">
        <f>WORKDAY(D7, 1, Holidays)</f>
        <v>#REF!</v>
      </c>
      <c r="F7" s="34" t="e">
        <f>WORKDAY(E7, 1, Holidays)</f>
        <v>#REF!</v>
      </c>
      <c r="G7" s="34" t="e">
        <f>WORKDAY(F7, 1, Holidays)</f>
        <v>#REF!</v>
      </c>
      <c r="H7" s="34" t="e">
        <f>WORKDAY(G7, 1, Holidays)</f>
        <v>#REF!</v>
      </c>
      <c r="I7" s="34" t="e">
        <f>WORKDAY(H7, 1, Holidays)</f>
        <v>#REF!</v>
      </c>
      <c r="J7" s="34" t="e">
        <f>WORKDAY(I7, 1, Holidays)</f>
        <v>#REF!</v>
      </c>
      <c r="K7" s="34" t="e">
        <f>WORKDAY(J7, 1, Holidays)</f>
        <v>#REF!</v>
      </c>
      <c r="L7" s="34" t="e">
        <f>WORKDAY(K7, 1, Holidays)</f>
        <v>#REF!</v>
      </c>
      <c r="M7" s="34" t="e">
        <f>WORKDAY(L7, 1, Holidays)</f>
        <v>#REF!</v>
      </c>
      <c r="N7" s="34" t="e">
        <f>WORKDAY(M7, 1, Holidays)</f>
        <v>#REF!</v>
      </c>
      <c r="O7" s="34" t="e">
        <f>WORKDAY(N7, 1, Holidays)</f>
        <v>#REF!</v>
      </c>
      <c r="P7" s="34" t="e">
        <f>WORKDAY(O7, 1, Holidays)</f>
        <v>#REF!</v>
      </c>
      <c r="Q7" s="34" t="e">
        <f>WORKDAY(P7, 1, Holidays)</f>
        <v>#REF!</v>
      </c>
      <c r="R7" s="34" t="e">
        <f>WORKDAY(Q7, 1, Holidays)</f>
        <v>#REF!</v>
      </c>
      <c r="S7" s="34" t="e">
        <f>WORKDAY(R7, 1, Holidays)</f>
        <v>#REF!</v>
      </c>
      <c r="T7" s="34" t="e">
        <f>WORKDAY(S7, 1, Holidays)</f>
        <v>#REF!</v>
      </c>
      <c r="U7" s="34" t="e">
        <f>WORKDAY(T7, 1, Holidays)</f>
        <v>#REF!</v>
      </c>
      <c r="V7" s="34" t="e">
        <f>WORKDAY(U7, 1, Holidays)</f>
        <v>#REF!</v>
      </c>
      <c r="W7" s="34" t="e">
        <f>WORKDAY(V7, 1, Holidays)</f>
        <v>#REF!</v>
      </c>
      <c r="X7" s="34" t="e">
        <f>WORKDAY(W7, 1, Holidays)</f>
        <v>#REF!</v>
      </c>
      <c r="Y7" s="34" t="e">
        <f>WORKDAY(X7, 1, Holidays)</f>
        <v>#REF!</v>
      </c>
      <c r="Z7" s="34" t="e">
        <f>WORKDAY(Y7, 1, Holidays)</f>
        <v>#REF!</v>
      </c>
      <c r="AA7" s="34" t="e">
        <f>WORKDAY(Z7, 1, Holidays)</f>
        <v>#REF!</v>
      </c>
      <c r="AB7" s="34" t="e">
        <f>WORKDAY(AA7, 1, Holidays)</f>
        <v>#REF!</v>
      </c>
      <c r="AC7" s="34"/>
    </row>
    <row r="8" spans="1:74" s="35" customFormat="1" ht="22.5" customHeight="1" x14ac:dyDescent="0.15">
      <c r="A8" s="64" t="s">
        <v>51</v>
      </c>
      <c r="B8" s="36" t="e">
        <f t="shared" ref="B8:AB8" si="0">B7</f>
        <v>#REF!</v>
      </c>
      <c r="C8" s="36" t="e">
        <f t="shared" si="0"/>
        <v>#REF!</v>
      </c>
      <c r="D8" s="36" t="e">
        <f t="shared" si="0"/>
        <v>#REF!</v>
      </c>
      <c r="E8" s="36" t="e">
        <f t="shared" si="0"/>
        <v>#REF!</v>
      </c>
      <c r="F8" s="36" t="e">
        <f t="shared" si="0"/>
        <v>#REF!</v>
      </c>
      <c r="G8" s="36" t="e">
        <f t="shared" si="0"/>
        <v>#REF!</v>
      </c>
      <c r="H8" s="36" t="e">
        <f t="shared" si="0"/>
        <v>#REF!</v>
      </c>
      <c r="I8" s="36" t="e">
        <f t="shared" si="0"/>
        <v>#REF!</v>
      </c>
      <c r="J8" s="36" t="e">
        <f t="shared" si="0"/>
        <v>#REF!</v>
      </c>
      <c r="K8" s="36" t="e">
        <f t="shared" si="0"/>
        <v>#REF!</v>
      </c>
      <c r="L8" s="36" t="e">
        <f t="shared" si="0"/>
        <v>#REF!</v>
      </c>
      <c r="M8" s="36" t="e">
        <f t="shared" si="0"/>
        <v>#REF!</v>
      </c>
      <c r="N8" s="36" t="e">
        <f t="shared" si="0"/>
        <v>#REF!</v>
      </c>
      <c r="O8" s="36" t="e">
        <f t="shared" si="0"/>
        <v>#REF!</v>
      </c>
      <c r="P8" s="36" t="e">
        <f t="shared" si="0"/>
        <v>#REF!</v>
      </c>
      <c r="Q8" s="36" t="e">
        <f t="shared" si="0"/>
        <v>#REF!</v>
      </c>
      <c r="R8" s="36" t="e">
        <f t="shared" si="0"/>
        <v>#REF!</v>
      </c>
      <c r="S8" s="36" t="e">
        <f t="shared" si="0"/>
        <v>#REF!</v>
      </c>
      <c r="T8" s="36" t="e">
        <f t="shared" si="0"/>
        <v>#REF!</v>
      </c>
      <c r="U8" s="36" t="e">
        <f t="shared" si="0"/>
        <v>#REF!</v>
      </c>
      <c r="V8" s="36" t="e">
        <f t="shared" si="0"/>
        <v>#REF!</v>
      </c>
      <c r="W8" s="36" t="e">
        <f t="shared" si="0"/>
        <v>#REF!</v>
      </c>
      <c r="X8" s="36" t="e">
        <f t="shared" si="0"/>
        <v>#REF!</v>
      </c>
      <c r="Y8" s="36" t="e">
        <f t="shared" si="0"/>
        <v>#REF!</v>
      </c>
      <c r="Z8" s="36" t="e">
        <f t="shared" si="0"/>
        <v>#REF!</v>
      </c>
      <c r="AA8" s="36" t="e">
        <f t="shared" si="0"/>
        <v>#REF!</v>
      </c>
      <c r="AB8" s="36" t="e">
        <f t="shared" si="0"/>
        <v>#REF!</v>
      </c>
      <c r="AC8" s="37" t="s">
        <v>32</v>
      </c>
      <c r="AD8" s="38" t="e">
        <f>#REF!</f>
        <v>#REF!</v>
      </c>
      <c r="AE8" s="38"/>
      <c r="AG8" s="35">
        <v>37154</v>
      </c>
    </row>
    <row r="9" spans="1:74" s="16" customFormat="1" ht="14.1" hidden="1" customHeight="1" x14ac:dyDescent="0.2">
      <c r="A9" s="28" t="s">
        <v>54</v>
      </c>
      <c r="B9" s="47" t="e">
        <f>VLOOKUP(B$8,#REF!,4)</f>
        <v>#REF!</v>
      </c>
      <c r="C9" s="48" t="e">
        <f>VLOOKUP(C$8,#REF!,4)</f>
        <v>#REF!</v>
      </c>
      <c r="D9" s="48" t="e">
        <f>VLOOKUP(D$8,#REF!,4)</f>
        <v>#REF!</v>
      </c>
      <c r="E9" s="48" t="e">
        <f>VLOOKUP(E$8,#REF!,4)</f>
        <v>#REF!</v>
      </c>
      <c r="F9" s="48" t="e">
        <f>VLOOKUP(F$8,#REF!,4)</f>
        <v>#REF!</v>
      </c>
      <c r="G9" s="48" t="e">
        <f>VLOOKUP(G$8,#REF!,4)</f>
        <v>#REF!</v>
      </c>
      <c r="H9" s="48" t="e">
        <f>VLOOKUP(H$8,#REF!,4)</f>
        <v>#REF!</v>
      </c>
      <c r="I9" s="48" t="e">
        <f>VLOOKUP(I$8,#REF!,4)</f>
        <v>#REF!</v>
      </c>
      <c r="J9" s="48" t="e">
        <f>VLOOKUP(J$8,#REF!,4)</f>
        <v>#REF!</v>
      </c>
      <c r="K9" s="48" t="e">
        <f>VLOOKUP(K$8,#REF!,4)</f>
        <v>#REF!</v>
      </c>
      <c r="L9" s="48" t="e">
        <f>VLOOKUP(L$8,#REF!,4)</f>
        <v>#REF!</v>
      </c>
      <c r="M9" s="48" t="e">
        <f>VLOOKUP(M$8,#REF!,4)</f>
        <v>#REF!</v>
      </c>
      <c r="N9" s="48" t="e">
        <f>VLOOKUP(N$8,#REF!,4)</f>
        <v>#REF!</v>
      </c>
      <c r="O9" s="48" t="e">
        <f>VLOOKUP(O$8,#REF!,4)</f>
        <v>#REF!</v>
      </c>
      <c r="P9" s="48" t="e">
        <f>VLOOKUP(P$8,#REF!,4)</f>
        <v>#REF!</v>
      </c>
      <c r="Q9" s="48" t="e">
        <f>VLOOKUP(Q$8,#REF!,4)</f>
        <v>#REF!</v>
      </c>
      <c r="R9" s="48" t="e">
        <f>VLOOKUP(R$8,#REF!,4)</f>
        <v>#REF!</v>
      </c>
      <c r="S9" s="48" t="e">
        <f>VLOOKUP(S$8,#REF!,4)</f>
        <v>#REF!</v>
      </c>
      <c r="T9" s="48" t="e">
        <f>VLOOKUP(T$8,#REF!,4)</f>
        <v>#REF!</v>
      </c>
      <c r="U9" s="48" t="e">
        <f>VLOOKUP(U$8,#REF!,4)</f>
        <v>#REF!</v>
      </c>
      <c r="V9" s="48" t="e">
        <f>VLOOKUP(V$8,#REF!,4)</f>
        <v>#REF!</v>
      </c>
      <c r="W9" s="49" t="e">
        <f>VLOOKUP(W$8,#REF!,4)</f>
        <v>#REF!</v>
      </c>
      <c r="X9" s="48" t="e">
        <f>VLOOKUP(X$8,#REF!,4)</f>
        <v>#REF!</v>
      </c>
      <c r="Y9" s="48" t="e">
        <f>VLOOKUP(Y$8,#REF!,4)</f>
        <v>#REF!</v>
      </c>
      <c r="Z9" s="48" t="e">
        <f>VLOOKUP(Z$8,#REF!,4)</f>
        <v>#REF!</v>
      </c>
      <c r="AA9" s="48" t="e">
        <f>VLOOKUP(AA$8,#REF!,4)</f>
        <v>#REF!</v>
      </c>
      <c r="AB9" s="49" t="e">
        <f>VLOOKUP(AB$8,#REF!,4)</f>
        <v>#REF!</v>
      </c>
      <c r="AC9" s="50" t="e">
        <f t="shared" ref="AC9:AC15" si="1">AVERAGE(B9:B9)</f>
        <v>#REF!</v>
      </c>
      <c r="AD9" s="41">
        <v>14.369999885559082</v>
      </c>
      <c r="AE9" s="42"/>
      <c r="AR9" s="42"/>
      <c r="AS9" s="42"/>
      <c r="AT9" s="42"/>
      <c r="AU9" s="42"/>
      <c r="AV9" s="42"/>
      <c r="AW9" s="42"/>
      <c r="AX9" s="42"/>
      <c r="AY9" s="42"/>
      <c r="AZ9" s="42">
        <v>20</v>
      </c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</row>
    <row r="10" spans="1:74" s="16" customFormat="1" ht="14.1" hidden="1" customHeight="1" x14ac:dyDescent="0.2">
      <c r="A10" s="8" t="s">
        <v>55</v>
      </c>
      <c r="B10" s="44" t="e">
        <f>VLOOKUP(B$8,#REF!,3)</f>
        <v>#REF!</v>
      </c>
      <c r="C10" s="11" t="e">
        <f>VLOOKUP(C$8,#REF!,3)</f>
        <v>#REF!</v>
      </c>
      <c r="D10" s="11" t="e">
        <f>VLOOKUP(D$8,#REF!,3)</f>
        <v>#REF!</v>
      </c>
      <c r="E10" s="11" t="e">
        <f>VLOOKUP(E$8,#REF!,3)</f>
        <v>#REF!</v>
      </c>
      <c r="F10" s="11" t="e">
        <f>VLOOKUP(F$8,#REF!,3)</f>
        <v>#REF!</v>
      </c>
      <c r="G10" s="11" t="e">
        <f>VLOOKUP(G$8,#REF!,3)</f>
        <v>#REF!</v>
      </c>
      <c r="H10" s="11" t="e">
        <f>VLOOKUP(H$8,#REF!,3)</f>
        <v>#REF!</v>
      </c>
      <c r="I10" s="11" t="e">
        <f>VLOOKUP(I$8,#REF!,3)</f>
        <v>#REF!</v>
      </c>
      <c r="J10" s="11" t="e">
        <f>VLOOKUP(J$8,#REF!,3)</f>
        <v>#REF!</v>
      </c>
      <c r="K10" s="11" t="e">
        <f>VLOOKUP(K$8,#REF!,3)</f>
        <v>#REF!</v>
      </c>
      <c r="L10" s="11" t="e">
        <f>VLOOKUP(L$8,#REF!,3)</f>
        <v>#REF!</v>
      </c>
      <c r="M10" s="11" t="e">
        <f>VLOOKUP(M$8,#REF!,3)</f>
        <v>#REF!</v>
      </c>
      <c r="N10" s="11" t="e">
        <f>VLOOKUP(N$8,#REF!,3)</f>
        <v>#REF!</v>
      </c>
      <c r="O10" s="11" t="e">
        <f>VLOOKUP(O$8,#REF!,3)</f>
        <v>#REF!</v>
      </c>
      <c r="P10" s="11" t="e">
        <f>VLOOKUP(P$8,#REF!,3)</f>
        <v>#REF!</v>
      </c>
      <c r="Q10" s="11" t="e">
        <f>VLOOKUP(Q$8,#REF!,3)</f>
        <v>#REF!</v>
      </c>
      <c r="R10" s="11" t="e">
        <f>VLOOKUP(R$8,#REF!,3)</f>
        <v>#REF!</v>
      </c>
      <c r="S10" s="11" t="e">
        <f>VLOOKUP(S$8,#REF!,3)</f>
        <v>#REF!</v>
      </c>
      <c r="T10" s="11" t="e">
        <f>VLOOKUP(T$8,#REF!,3)</f>
        <v>#REF!</v>
      </c>
      <c r="U10" s="11" t="e">
        <f>VLOOKUP(U$8,#REF!,3)</f>
        <v>#REF!</v>
      </c>
      <c r="V10" s="11" t="e">
        <f>VLOOKUP(V$8,#REF!,3)</f>
        <v>#REF!</v>
      </c>
      <c r="W10" s="39" t="e">
        <f>VLOOKUP(W$8,#REF!,3)</f>
        <v>#REF!</v>
      </c>
      <c r="X10" s="11" t="e">
        <f>VLOOKUP(X$8,#REF!,3)</f>
        <v>#REF!</v>
      </c>
      <c r="Y10" s="11" t="e">
        <f>VLOOKUP(Y$8,#REF!,3)</f>
        <v>#REF!</v>
      </c>
      <c r="Z10" s="11" t="e">
        <f>VLOOKUP(Z$8,#REF!,3)</f>
        <v>#REF!</v>
      </c>
      <c r="AA10" s="11" t="e">
        <f>VLOOKUP(AA$8,#REF!,3)</f>
        <v>#REF!</v>
      </c>
      <c r="AB10" s="39" t="e">
        <f>VLOOKUP(AB$8,#REF!,3)</f>
        <v>#REF!</v>
      </c>
      <c r="AC10" s="51" t="e">
        <f t="shared" si="1"/>
        <v>#REF!</v>
      </c>
      <c r="AD10" s="43">
        <v>7.4600000381469727</v>
      </c>
      <c r="AE10" s="42"/>
      <c r="AR10" s="42"/>
      <c r="AS10" s="42"/>
      <c r="AT10" s="42"/>
      <c r="AU10" s="42"/>
      <c r="AV10" s="42"/>
      <c r="AW10" s="42"/>
      <c r="AX10" s="42"/>
      <c r="AY10" s="42"/>
      <c r="AZ10" s="42">
        <v>23.75</v>
      </c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</row>
    <row r="11" spans="1:74" s="16" customFormat="1" ht="14.1" hidden="1" customHeight="1" x14ac:dyDescent="0.2">
      <c r="A11" s="8" t="s">
        <v>57</v>
      </c>
      <c r="B11" s="44" t="e">
        <f>VLOOKUP(B$8,#REF!,5)</f>
        <v>#REF!</v>
      </c>
      <c r="C11" s="11" t="e">
        <f>VLOOKUP(C$8,#REF!,5)</f>
        <v>#REF!</v>
      </c>
      <c r="D11" s="11" t="e">
        <f>VLOOKUP(D$8,#REF!,5)</f>
        <v>#REF!</v>
      </c>
      <c r="E11" s="11" t="e">
        <f>VLOOKUP(E$8,#REF!,5)</f>
        <v>#REF!</v>
      </c>
      <c r="F11" s="11" t="e">
        <f>VLOOKUP(F$8,#REF!,5)</f>
        <v>#REF!</v>
      </c>
      <c r="G11" s="11" t="e">
        <f>VLOOKUP(G$8,#REF!,5)</f>
        <v>#REF!</v>
      </c>
      <c r="H11" s="11" t="e">
        <f>VLOOKUP(H$8,#REF!,5)</f>
        <v>#REF!</v>
      </c>
      <c r="I11" s="11" t="e">
        <f>VLOOKUP(I$8,#REF!,5)</f>
        <v>#REF!</v>
      </c>
      <c r="J11" s="11" t="e">
        <f>VLOOKUP(J$8,#REF!,5)</f>
        <v>#REF!</v>
      </c>
      <c r="K11" s="11" t="e">
        <f>VLOOKUP(K$8,#REF!,5)</f>
        <v>#REF!</v>
      </c>
      <c r="L11" s="11" t="e">
        <f>VLOOKUP(L$8,#REF!,5)</f>
        <v>#REF!</v>
      </c>
      <c r="M11" s="11" t="e">
        <f>VLOOKUP(M$8,#REF!,5)</f>
        <v>#REF!</v>
      </c>
      <c r="N11" s="11" t="e">
        <f>VLOOKUP(N$8,#REF!,5)</f>
        <v>#REF!</v>
      </c>
      <c r="O11" s="11" t="e">
        <f>VLOOKUP(O$8,#REF!,5)</f>
        <v>#REF!</v>
      </c>
      <c r="P11" s="11" t="e">
        <f>VLOOKUP(P$8,#REF!,5)</f>
        <v>#REF!</v>
      </c>
      <c r="Q11" s="11" t="e">
        <f>VLOOKUP(Q$8,#REF!,5)</f>
        <v>#REF!</v>
      </c>
      <c r="R11" s="11" t="e">
        <f>VLOOKUP(R$8,#REF!,5)</f>
        <v>#REF!</v>
      </c>
      <c r="S11" s="11" t="e">
        <f>VLOOKUP(S$8,#REF!,5)</f>
        <v>#REF!</v>
      </c>
      <c r="T11" s="11" t="e">
        <f>VLOOKUP(T$8,#REF!,5)</f>
        <v>#REF!</v>
      </c>
      <c r="U11" s="11" t="e">
        <f>VLOOKUP(U$8,#REF!,5)</f>
        <v>#REF!</v>
      </c>
      <c r="V11" s="11" t="e">
        <f>VLOOKUP(V$8,#REF!,5)</f>
        <v>#REF!</v>
      </c>
      <c r="W11" s="39" t="e">
        <f>VLOOKUP(W$8,#REF!,5)</f>
        <v>#REF!</v>
      </c>
      <c r="X11" s="11" t="e">
        <f>VLOOKUP(X$8,#REF!,5)</f>
        <v>#REF!</v>
      </c>
      <c r="Y11" s="11" t="e">
        <f>VLOOKUP(Y$8,#REF!,5)</f>
        <v>#REF!</v>
      </c>
      <c r="Z11" s="11" t="e">
        <f>VLOOKUP(Z$8,#REF!,5)</f>
        <v>#REF!</v>
      </c>
      <c r="AA11" s="11" t="e">
        <f>VLOOKUP(AA$8,#REF!,5)</f>
        <v>#REF!</v>
      </c>
      <c r="AB11" s="39" t="e">
        <f>VLOOKUP(AB$8,#REF!,5)</f>
        <v>#REF!</v>
      </c>
      <c r="AC11" s="51" t="e">
        <f t="shared" si="1"/>
        <v>#REF!</v>
      </c>
      <c r="AD11" s="43"/>
      <c r="AE11" s="42"/>
      <c r="AR11" s="42"/>
      <c r="AS11" s="42"/>
      <c r="AT11" s="42"/>
      <c r="AU11" s="42"/>
      <c r="AV11" s="42"/>
      <c r="AW11" s="42"/>
      <c r="AX11" s="42"/>
      <c r="AY11" s="42"/>
      <c r="AZ11" s="42">
        <v>25.99</v>
      </c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</row>
    <row r="12" spans="1:74" s="16" customFormat="1" ht="14.1" hidden="1" customHeight="1" x14ac:dyDescent="0.2">
      <c r="A12" s="8" t="s">
        <v>59</v>
      </c>
      <c r="B12" s="44" t="e">
        <f>VLOOKUP(B$8,#REF!,9)</f>
        <v>#REF!</v>
      </c>
      <c r="C12" s="11" t="e">
        <f>VLOOKUP(C$8,#REF!,9)</f>
        <v>#REF!</v>
      </c>
      <c r="D12" s="11" t="e">
        <f>VLOOKUP(D$8,#REF!,9)</f>
        <v>#REF!</v>
      </c>
      <c r="E12" s="11" t="e">
        <f>VLOOKUP(E$8,#REF!,9)</f>
        <v>#REF!</v>
      </c>
      <c r="F12" s="11" t="e">
        <f>VLOOKUP(F$8,#REF!,9)</f>
        <v>#REF!</v>
      </c>
      <c r="G12" s="11" t="e">
        <f>VLOOKUP(G$8,#REF!,9)</f>
        <v>#REF!</v>
      </c>
      <c r="H12" s="11" t="e">
        <f>VLOOKUP(H$8,#REF!,9)</f>
        <v>#REF!</v>
      </c>
      <c r="I12" s="11" t="e">
        <f>VLOOKUP(I$8,#REF!,9)</f>
        <v>#REF!</v>
      </c>
      <c r="J12" s="11" t="e">
        <f>VLOOKUP(J$8,#REF!,9)</f>
        <v>#REF!</v>
      </c>
      <c r="K12" s="11" t="e">
        <f>VLOOKUP(K$8,#REF!,9)</f>
        <v>#REF!</v>
      </c>
      <c r="L12" s="11" t="e">
        <f>VLOOKUP(L$8,#REF!,9)</f>
        <v>#REF!</v>
      </c>
      <c r="M12" s="11" t="e">
        <f>VLOOKUP(M$8,#REF!,9)</f>
        <v>#REF!</v>
      </c>
      <c r="N12" s="11" t="e">
        <f>VLOOKUP(N$8,#REF!,9)</f>
        <v>#REF!</v>
      </c>
      <c r="O12" s="11" t="e">
        <f>VLOOKUP(O$8,#REF!,9)</f>
        <v>#REF!</v>
      </c>
      <c r="P12" s="11" t="e">
        <f>VLOOKUP(P$8,#REF!,9)</f>
        <v>#REF!</v>
      </c>
      <c r="Q12" s="11" t="e">
        <f>VLOOKUP(Q$8,#REF!,9)</f>
        <v>#REF!</v>
      </c>
      <c r="R12" s="11" t="e">
        <f>VLOOKUP(R$8,#REF!,9)</f>
        <v>#REF!</v>
      </c>
      <c r="S12" s="11" t="e">
        <f>VLOOKUP(S$8,#REF!,9)</f>
        <v>#REF!</v>
      </c>
      <c r="T12" s="11" t="e">
        <f>VLOOKUP(T$8,#REF!,9)</f>
        <v>#REF!</v>
      </c>
      <c r="U12" s="11" t="e">
        <f>VLOOKUP(U$8,#REF!,9)</f>
        <v>#REF!</v>
      </c>
      <c r="V12" s="11" t="e">
        <f>VLOOKUP(V$8,#REF!,9)</f>
        <v>#REF!</v>
      </c>
      <c r="W12" s="39" t="e">
        <f>VLOOKUP(W$8,#REF!,9)</f>
        <v>#REF!</v>
      </c>
      <c r="X12" s="11" t="e">
        <f>VLOOKUP(X$8,#REF!,9)</f>
        <v>#REF!</v>
      </c>
      <c r="Y12" s="11" t="e">
        <f>VLOOKUP(Y$8,#REF!,9)</f>
        <v>#REF!</v>
      </c>
      <c r="Z12" s="11" t="e">
        <f>VLOOKUP(Z$8,#REF!,9)</f>
        <v>#REF!</v>
      </c>
      <c r="AA12" s="11" t="e">
        <f>VLOOKUP(AA$8,#REF!,9)</f>
        <v>#REF!</v>
      </c>
      <c r="AB12" s="39" t="e">
        <f>VLOOKUP(AB$8,#REF!,9)</f>
        <v>#REF!</v>
      </c>
      <c r="AC12" s="51" t="e">
        <f t="shared" si="1"/>
        <v>#REF!</v>
      </c>
      <c r="AD12" s="43"/>
      <c r="AE12" s="42"/>
      <c r="AR12" s="42"/>
      <c r="AS12" s="42"/>
      <c r="AT12" s="42"/>
      <c r="AU12" s="42"/>
      <c r="AV12" s="42"/>
      <c r="AW12" s="42"/>
      <c r="AX12" s="42"/>
      <c r="AY12" s="42"/>
      <c r="AZ12" s="42">
        <v>24.78</v>
      </c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</row>
    <row r="13" spans="1:74" s="16" customFormat="1" ht="14.1" hidden="1" customHeight="1" x14ac:dyDescent="0.2">
      <c r="A13" s="8" t="s">
        <v>58</v>
      </c>
      <c r="B13" s="44" t="e">
        <f>VLOOKUP(B$8,#REF!,6)</f>
        <v>#REF!</v>
      </c>
      <c r="C13" s="11" t="e">
        <f>VLOOKUP(C$8,#REF!,6)</f>
        <v>#REF!</v>
      </c>
      <c r="D13" s="11" t="e">
        <f>VLOOKUP(D$8,#REF!,6)</f>
        <v>#REF!</v>
      </c>
      <c r="E13" s="11" t="e">
        <f>VLOOKUP(E$8,#REF!,6)</f>
        <v>#REF!</v>
      </c>
      <c r="F13" s="11" t="e">
        <f>VLOOKUP(F$8,#REF!,6)</f>
        <v>#REF!</v>
      </c>
      <c r="G13" s="11" t="e">
        <f>VLOOKUP(G$8,#REF!,6)</f>
        <v>#REF!</v>
      </c>
      <c r="H13" s="11" t="e">
        <f>VLOOKUP(H$8,#REF!,6)</f>
        <v>#REF!</v>
      </c>
      <c r="I13" s="11" t="e">
        <f>VLOOKUP(I$8,#REF!,6)</f>
        <v>#REF!</v>
      </c>
      <c r="J13" s="11" t="e">
        <f>VLOOKUP(J$8,#REF!,6)</f>
        <v>#REF!</v>
      </c>
      <c r="K13" s="11" t="e">
        <f>VLOOKUP(K$8,#REF!,6)</f>
        <v>#REF!</v>
      </c>
      <c r="L13" s="11" t="e">
        <f>VLOOKUP(L$8,#REF!,6)</f>
        <v>#REF!</v>
      </c>
      <c r="M13" s="11" t="e">
        <f>VLOOKUP(M$8,#REF!,6)</f>
        <v>#REF!</v>
      </c>
      <c r="N13" s="11" t="e">
        <f>VLOOKUP(N$8,#REF!,6)</f>
        <v>#REF!</v>
      </c>
      <c r="O13" s="11" t="e">
        <f>VLOOKUP(O$8,#REF!,6)</f>
        <v>#REF!</v>
      </c>
      <c r="P13" s="11" t="e">
        <f>VLOOKUP(P$8,#REF!,6)</f>
        <v>#REF!</v>
      </c>
      <c r="Q13" s="11" t="e">
        <f>VLOOKUP(Q$8,#REF!,6)</f>
        <v>#REF!</v>
      </c>
      <c r="R13" s="11" t="e">
        <f>VLOOKUP(R$8,#REF!,6)</f>
        <v>#REF!</v>
      </c>
      <c r="S13" s="11" t="e">
        <f>VLOOKUP(S$8,#REF!,6)</f>
        <v>#REF!</v>
      </c>
      <c r="T13" s="11" t="e">
        <f>VLOOKUP(T$8,#REF!,6)</f>
        <v>#REF!</v>
      </c>
      <c r="U13" s="11" t="e">
        <f>VLOOKUP(U$8,#REF!,6)</f>
        <v>#REF!</v>
      </c>
      <c r="V13" s="11" t="e">
        <f>VLOOKUP(V$8,#REF!,6)</f>
        <v>#REF!</v>
      </c>
      <c r="W13" s="39" t="e">
        <f>VLOOKUP(W$8,#REF!,6)</f>
        <v>#REF!</v>
      </c>
      <c r="X13" s="11" t="e">
        <f>VLOOKUP(X$8,#REF!,6)</f>
        <v>#REF!</v>
      </c>
      <c r="Y13" s="11" t="e">
        <f>VLOOKUP(Y$8,#REF!,6)</f>
        <v>#REF!</v>
      </c>
      <c r="Z13" s="11" t="e">
        <f>VLOOKUP(Z$8,#REF!,6)</f>
        <v>#REF!</v>
      </c>
      <c r="AA13" s="11" t="e">
        <f>VLOOKUP(AA$8,#REF!,6)</f>
        <v>#REF!</v>
      </c>
      <c r="AB13" s="39" t="e">
        <f>VLOOKUP(AB$8,#REF!,6)</f>
        <v>#REF!</v>
      </c>
      <c r="AC13" s="51" t="e">
        <f t="shared" si="1"/>
        <v>#REF!</v>
      </c>
      <c r="AD13" s="43"/>
      <c r="AE13" s="42"/>
      <c r="AR13" s="42"/>
      <c r="AS13" s="42"/>
      <c r="AT13" s="42"/>
      <c r="AU13" s="42"/>
      <c r="AV13" s="42"/>
      <c r="AW13" s="42"/>
      <c r="AX13" s="42"/>
      <c r="AY13" s="42"/>
      <c r="AZ13" s="42">
        <v>24.78</v>
      </c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  <c r="BU13" s="42"/>
      <c r="BV13" s="42"/>
    </row>
    <row r="14" spans="1:74" s="16" customFormat="1" ht="14.1" hidden="1" customHeight="1" x14ac:dyDescent="0.2">
      <c r="A14" s="8" t="s">
        <v>56</v>
      </c>
      <c r="B14" s="44" t="e">
        <f>VLOOKUP(B$8,#REF!,2)</f>
        <v>#REF!</v>
      </c>
      <c r="C14" s="11" t="e">
        <f>VLOOKUP(C$8,#REF!,2)</f>
        <v>#REF!</v>
      </c>
      <c r="D14" s="11" t="e">
        <f>VLOOKUP(D$8,#REF!,2)</f>
        <v>#REF!</v>
      </c>
      <c r="E14" s="11" t="e">
        <f>VLOOKUP(E$8,#REF!,2)</f>
        <v>#REF!</v>
      </c>
      <c r="F14" s="11" t="e">
        <f>VLOOKUP(F$8,#REF!,2)</f>
        <v>#REF!</v>
      </c>
      <c r="G14" s="11" t="e">
        <f>VLOOKUP(G$8,#REF!,2)</f>
        <v>#REF!</v>
      </c>
      <c r="H14" s="11" t="e">
        <f>VLOOKUP(H$8,#REF!,2)</f>
        <v>#REF!</v>
      </c>
      <c r="I14" s="11" t="e">
        <f>VLOOKUP(I$8,#REF!,2)</f>
        <v>#REF!</v>
      </c>
      <c r="J14" s="11" t="e">
        <f>VLOOKUP(J$8,#REF!,2)</f>
        <v>#REF!</v>
      </c>
      <c r="K14" s="11" t="e">
        <f>VLOOKUP(K$8,#REF!,2)</f>
        <v>#REF!</v>
      </c>
      <c r="L14" s="11" t="e">
        <f>VLOOKUP(L$8,#REF!,2)</f>
        <v>#REF!</v>
      </c>
      <c r="M14" s="11" t="e">
        <f>VLOOKUP(M$8,#REF!,2)</f>
        <v>#REF!</v>
      </c>
      <c r="N14" s="11" t="e">
        <f>VLOOKUP(N$8,#REF!,2)</f>
        <v>#REF!</v>
      </c>
      <c r="O14" s="11" t="e">
        <f>VLOOKUP(O$8,#REF!,2)</f>
        <v>#REF!</v>
      </c>
      <c r="P14" s="11" t="e">
        <f>VLOOKUP(P$8,#REF!,2)</f>
        <v>#REF!</v>
      </c>
      <c r="Q14" s="11" t="e">
        <f>VLOOKUP(Q$8,#REF!,2)</f>
        <v>#REF!</v>
      </c>
      <c r="R14" s="11" t="e">
        <f>VLOOKUP(R$8,#REF!,2)</f>
        <v>#REF!</v>
      </c>
      <c r="S14" s="11" t="e">
        <f>VLOOKUP(S$8,#REF!,2)</f>
        <v>#REF!</v>
      </c>
      <c r="T14" s="11" t="e">
        <f>VLOOKUP(T$8,#REF!,2)</f>
        <v>#REF!</v>
      </c>
      <c r="U14" s="11" t="e">
        <f>VLOOKUP(U$8,#REF!,2)</f>
        <v>#REF!</v>
      </c>
      <c r="V14" s="11" t="e">
        <f>VLOOKUP(V$8,#REF!,2)</f>
        <v>#REF!</v>
      </c>
      <c r="W14" s="39" t="e">
        <f>VLOOKUP(W$8,#REF!,2)</f>
        <v>#REF!</v>
      </c>
      <c r="X14" s="11" t="e">
        <f>VLOOKUP(X$8,#REF!,2)</f>
        <v>#REF!</v>
      </c>
      <c r="Y14" s="11" t="e">
        <f>VLOOKUP(Y$8,#REF!,2)</f>
        <v>#REF!</v>
      </c>
      <c r="Z14" s="11" t="e">
        <f>VLOOKUP(Z$8,#REF!,2)</f>
        <v>#REF!</v>
      </c>
      <c r="AA14" s="11" t="e">
        <f>VLOOKUP(AA$8,#REF!,2)</f>
        <v>#REF!</v>
      </c>
      <c r="AB14" s="39" t="e">
        <f>VLOOKUP(AB$8,#REF!,2)</f>
        <v>#REF!</v>
      </c>
      <c r="AC14" s="51" t="e">
        <f t="shared" si="1"/>
        <v>#REF!</v>
      </c>
      <c r="AD14" s="43"/>
      <c r="AE14" s="42"/>
      <c r="AR14" s="42"/>
      <c r="AS14" s="42"/>
      <c r="AT14" s="42"/>
      <c r="AU14" s="42"/>
      <c r="AV14" s="42"/>
      <c r="AW14" s="42"/>
      <c r="AX14" s="42"/>
      <c r="AY14" s="42"/>
      <c r="AZ14" s="42">
        <v>22.6</v>
      </c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  <c r="BU14" s="42"/>
      <c r="BV14" s="42"/>
    </row>
    <row r="15" spans="1:74" ht="14.1" hidden="1" customHeight="1" x14ac:dyDescent="0.2">
      <c r="A15" s="8" t="s">
        <v>60</v>
      </c>
      <c r="B15" s="44" t="e">
        <f>VLOOKUP(B$8,#REF!,7)</f>
        <v>#REF!</v>
      </c>
      <c r="C15" s="11" t="e">
        <f>VLOOKUP(C$8,#REF!,7)</f>
        <v>#REF!</v>
      </c>
      <c r="D15" s="11" t="e">
        <f>VLOOKUP(D$8,#REF!,7)</f>
        <v>#REF!</v>
      </c>
      <c r="E15" s="11" t="e">
        <f>VLOOKUP(E$8,#REF!,7)</f>
        <v>#REF!</v>
      </c>
      <c r="F15" s="11" t="e">
        <f>VLOOKUP(F$8,#REF!,7)</f>
        <v>#REF!</v>
      </c>
      <c r="G15" s="11" t="e">
        <f>VLOOKUP(G$8,#REF!,7)</f>
        <v>#REF!</v>
      </c>
      <c r="H15" s="11" t="e">
        <f>VLOOKUP(H$8,#REF!,7)</f>
        <v>#REF!</v>
      </c>
      <c r="I15" s="11" t="e">
        <f>VLOOKUP(I$8,#REF!,7)</f>
        <v>#REF!</v>
      </c>
      <c r="J15" s="11" t="e">
        <f>VLOOKUP(J$8,#REF!,7)</f>
        <v>#REF!</v>
      </c>
      <c r="K15" s="11" t="e">
        <f>VLOOKUP(K$8,#REF!,7)</f>
        <v>#REF!</v>
      </c>
      <c r="L15" s="11" t="e">
        <f>VLOOKUP(L$8,#REF!,7)</f>
        <v>#REF!</v>
      </c>
      <c r="M15" s="11" t="e">
        <f>VLOOKUP(M$8,#REF!,7)</f>
        <v>#REF!</v>
      </c>
      <c r="N15" s="11" t="e">
        <f>VLOOKUP(N$8,#REF!,7)</f>
        <v>#REF!</v>
      </c>
      <c r="O15" s="11" t="e">
        <f>VLOOKUP(O$8,#REF!,7)</f>
        <v>#REF!</v>
      </c>
      <c r="P15" s="11" t="e">
        <f>VLOOKUP(P$8,#REF!,7)</f>
        <v>#REF!</v>
      </c>
      <c r="Q15" s="11" t="e">
        <f>VLOOKUP(Q$8,#REF!,7)</f>
        <v>#REF!</v>
      </c>
      <c r="R15" s="11" t="e">
        <f>VLOOKUP(R$8,#REF!,7)</f>
        <v>#REF!</v>
      </c>
      <c r="S15" s="11" t="e">
        <f>VLOOKUP(S$8,#REF!,7)</f>
        <v>#REF!</v>
      </c>
      <c r="T15" s="11" t="e">
        <f>VLOOKUP(T$8,#REF!,7)</f>
        <v>#REF!</v>
      </c>
      <c r="U15" s="11" t="e">
        <f>VLOOKUP(U$8,#REF!,7)</f>
        <v>#REF!</v>
      </c>
      <c r="V15" s="11" t="e">
        <f>VLOOKUP(V$8,#REF!,7)</f>
        <v>#REF!</v>
      </c>
      <c r="W15" s="39" t="e">
        <f>VLOOKUP(W$8,#REF!,7)</f>
        <v>#REF!</v>
      </c>
      <c r="X15" s="11" t="e">
        <f>VLOOKUP(X$8,#REF!,7)</f>
        <v>#REF!</v>
      </c>
      <c r="Y15" s="11" t="e">
        <f>VLOOKUP(Y$8,#REF!,7)</f>
        <v>#REF!</v>
      </c>
      <c r="Z15" s="11" t="e">
        <f>VLOOKUP(Z$8,#REF!,7)</f>
        <v>#REF!</v>
      </c>
      <c r="AA15" s="11" t="e">
        <f>VLOOKUP(AA$8,#REF!,7)</f>
        <v>#REF!</v>
      </c>
      <c r="AB15" s="39" t="e">
        <f>VLOOKUP(AB$8,#REF!,7)</f>
        <v>#REF!</v>
      </c>
      <c r="AC15" s="51" t="e">
        <f t="shared" si="1"/>
        <v>#REF!</v>
      </c>
      <c r="AD15" s="39">
        <v>67.5</v>
      </c>
      <c r="AE15" s="40"/>
      <c r="AR15" s="40"/>
      <c r="AS15" s="40"/>
      <c r="AT15" s="40"/>
      <c r="AU15" s="40"/>
      <c r="AV15" s="40"/>
      <c r="AW15" s="40"/>
      <c r="AX15" s="40"/>
      <c r="AY15" s="40"/>
      <c r="AZ15" s="40">
        <v>23.6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</row>
    <row r="16" spans="1:74" ht="14.1" customHeight="1" x14ac:dyDescent="0.2">
      <c r="A16" s="7"/>
      <c r="B16" s="4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9"/>
      <c r="X16" s="11"/>
      <c r="Y16" s="11"/>
      <c r="Z16" s="11"/>
      <c r="AA16" s="11"/>
      <c r="AB16" s="39"/>
      <c r="AC16" s="51"/>
      <c r="AD16" s="39"/>
      <c r="AE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</row>
    <row r="17" spans="1:74" s="16" customFormat="1" ht="14.1" customHeight="1" x14ac:dyDescent="0.2">
      <c r="A17" s="7" t="s">
        <v>53</v>
      </c>
      <c r="B17" s="71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3"/>
      <c r="X17" s="9"/>
      <c r="Y17" s="9"/>
      <c r="Z17" s="9"/>
      <c r="AA17" s="9"/>
      <c r="AB17" s="43"/>
      <c r="AC17" s="51"/>
      <c r="AD17" s="43"/>
      <c r="AE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</row>
    <row r="18" spans="1:74" s="16" customFormat="1" ht="14.1" customHeight="1" x14ac:dyDescent="0.2">
      <c r="A18" s="8" t="s">
        <v>53</v>
      </c>
      <c r="B18" s="71">
        <f>IF(ISNUMBER(VLOOKUP(B$8,#REF!,18,FALSE)),VLOOKUP(B$8,#REF!,18,FALSE),0)</f>
        <v>0</v>
      </c>
      <c r="C18" s="71">
        <f>IF(ISNUMBER(VLOOKUP(C$8,#REF!,18,FALSE)),VLOOKUP(C$8,#REF!,18,FALSE),0)</f>
        <v>0</v>
      </c>
      <c r="D18" s="71">
        <f>IF(ISNUMBER(VLOOKUP(D$8,#REF!,18,FALSE)),VLOOKUP(D$8,#REF!,18,FALSE),0)</f>
        <v>0</v>
      </c>
      <c r="E18" s="71">
        <f>IF(ISNUMBER(VLOOKUP(E$8,#REF!,18,FALSE)),VLOOKUP(E$8,#REF!,18,FALSE),0)</f>
        <v>0</v>
      </c>
      <c r="F18" s="71">
        <f>IF(ISNUMBER(VLOOKUP(F$8,#REF!,18,FALSE)),VLOOKUP(F$8,#REF!,18,FALSE),0)</f>
        <v>0</v>
      </c>
      <c r="G18" s="71">
        <f>IF(ISNUMBER(VLOOKUP(G$8,#REF!,18,FALSE)),VLOOKUP(G$8,#REF!,18,FALSE),0)</f>
        <v>0</v>
      </c>
      <c r="H18" s="71">
        <f>IF(ISNUMBER(VLOOKUP(H$8,#REF!,18,FALSE)),VLOOKUP(H$8,#REF!,18,FALSE),0)</f>
        <v>0</v>
      </c>
      <c r="I18" s="71">
        <f>IF(ISNUMBER(VLOOKUP(I$8,#REF!,18,FALSE)),VLOOKUP(I$8,#REF!,18,FALSE),0)</f>
        <v>0</v>
      </c>
      <c r="J18" s="71">
        <f>IF(ISNUMBER(VLOOKUP(J$8,#REF!,18,FALSE)),VLOOKUP(J$8,#REF!,18,FALSE),0)</f>
        <v>0</v>
      </c>
      <c r="K18" s="71">
        <f>IF(ISNUMBER(VLOOKUP(K$8,#REF!,18,FALSE)),VLOOKUP(K$8,#REF!,18,FALSE),0)</f>
        <v>0</v>
      </c>
      <c r="L18" s="71">
        <f>IF(ISNUMBER(VLOOKUP(L$8,#REF!,18,FALSE)),VLOOKUP(L$8,#REF!,18,FALSE),0)</f>
        <v>0</v>
      </c>
      <c r="M18" s="71">
        <f>IF(ISNUMBER(VLOOKUP(M$8,#REF!,18,FALSE)),VLOOKUP(M$8,#REF!,18,FALSE),0)</f>
        <v>0</v>
      </c>
      <c r="N18" s="71">
        <f>IF(ISNUMBER(VLOOKUP(N$8,#REF!,18,FALSE)),VLOOKUP(N$8,#REF!,18,FALSE),0)</f>
        <v>0</v>
      </c>
      <c r="O18" s="71">
        <f>IF(ISNUMBER(VLOOKUP(O$8,#REF!,18,FALSE)),VLOOKUP(O$8,#REF!,18,FALSE),0)</f>
        <v>0</v>
      </c>
      <c r="P18" s="71">
        <f>IF(ISNUMBER(VLOOKUP(P$8,#REF!,18,FALSE)),VLOOKUP(P$8,#REF!,18,FALSE),0)</f>
        <v>0</v>
      </c>
      <c r="Q18" s="71">
        <f>IF(ISNUMBER(VLOOKUP(Q$8,#REF!,18,FALSE)),VLOOKUP(Q$8,#REF!,18,FALSE),0)</f>
        <v>0</v>
      </c>
      <c r="R18" s="71">
        <f>IF(ISNUMBER(VLOOKUP(R$8,#REF!,18,FALSE)),VLOOKUP(R$8,#REF!,18,FALSE),0)</f>
        <v>0</v>
      </c>
      <c r="S18" s="71">
        <f>IF(ISNUMBER(VLOOKUP(S$8,#REF!,18,FALSE)),VLOOKUP(S$8,#REF!,18,FALSE),0)</f>
        <v>0</v>
      </c>
      <c r="T18" s="71">
        <f>IF(ISNUMBER(VLOOKUP(T$8,#REF!,18,FALSE)),VLOOKUP(T$8,#REF!,18,FALSE),0)</f>
        <v>0</v>
      </c>
      <c r="U18" s="71">
        <f>IF(ISNUMBER(VLOOKUP(U$8,#REF!,18,FALSE)),VLOOKUP(U$8,#REF!,18,FALSE),0)</f>
        <v>0</v>
      </c>
      <c r="V18" s="71">
        <f>IF(ISNUMBER(VLOOKUP(V$8,#REF!,18,FALSE)),VLOOKUP(V$8,#REF!,18,FALSE),0)</f>
        <v>0</v>
      </c>
      <c r="W18" s="71">
        <f>IF(ISNUMBER(VLOOKUP(W$8,#REF!,18,FALSE)),VLOOKUP(W$8,#REF!,18,FALSE),0)</f>
        <v>0</v>
      </c>
      <c r="X18" s="71">
        <f>IF(ISNUMBER(VLOOKUP(X$8,#REF!,18,FALSE)),VLOOKUP(X$8,#REF!,18,FALSE),0)</f>
        <v>0</v>
      </c>
      <c r="Y18" s="71">
        <f>IF(ISNUMBER(VLOOKUP(Y$8,#REF!,18,FALSE)),VLOOKUP(Y$8,#REF!,18,FALSE),0)</f>
        <v>0</v>
      </c>
      <c r="Z18" s="71">
        <f>IF(ISNUMBER(VLOOKUP(Z$8,#REF!,18,FALSE)),VLOOKUP(Z$8,#REF!,18,FALSE),0)</f>
        <v>0</v>
      </c>
      <c r="AA18" s="71">
        <f>IF(ISNUMBER(VLOOKUP(AA$8,#REF!,18,FALSE)),VLOOKUP(AA$8,#REF!,18,FALSE),0)</f>
        <v>0</v>
      </c>
      <c r="AB18" s="71">
        <f>IF(ISNUMBER(VLOOKUP(AB$8,#REF!,18,FALSE)),VLOOKUP(AB$8,#REF!,18,FALSE),0)</f>
        <v>0</v>
      </c>
      <c r="AC18" s="51">
        <f>AVERAGE(B18:E18)</f>
        <v>0</v>
      </c>
      <c r="AD18" s="43">
        <v>44</v>
      </c>
      <c r="AE18" s="42"/>
      <c r="AG18" s="71" t="str">
        <f>IF(ISNUMBER(VLOOKUP(AG$8,#REF!,18,FALSE)),VLOOKUP(AG$8,#REF!,18,FALSE),"")</f>
        <v/>
      </c>
      <c r="AR18" s="42"/>
      <c r="AS18" s="42"/>
      <c r="AT18" s="42"/>
      <c r="AU18" s="42"/>
      <c r="AV18" s="42"/>
      <c r="AW18" s="42"/>
      <c r="AX18" s="42"/>
      <c r="AY18" s="42"/>
      <c r="AZ18" s="42">
        <v>39.74999923706055</v>
      </c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</row>
    <row r="19" spans="1:74" s="16" customFormat="1" ht="14.1" customHeight="1" x14ac:dyDescent="0.2">
      <c r="A19" s="70"/>
      <c r="B19" s="7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3"/>
      <c r="X19" s="9"/>
      <c r="Y19" s="9"/>
      <c r="Z19" s="9"/>
      <c r="AA19" s="9"/>
      <c r="AB19" s="43"/>
      <c r="AC19" s="51"/>
      <c r="AD19" s="43"/>
      <c r="AE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  <c r="BU19" s="42"/>
      <c r="BV19" s="42"/>
    </row>
    <row r="20" spans="1:74" ht="14.1" customHeight="1" x14ac:dyDescent="0.2">
      <c r="A20" s="7"/>
      <c r="B20" s="44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9"/>
      <c r="X20" s="11"/>
      <c r="Y20" s="11"/>
      <c r="Z20" s="11"/>
      <c r="AA20" s="11"/>
      <c r="AB20" s="39"/>
      <c r="AC20" s="51"/>
      <c r="AD20" s="39"/>
      <c r="AE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</row>
    <row r="21" spans="1:74" ht="14.1" customHeight="1" x14ac:dyDescent="0.2">
      <c r="A21" s="7"/>
      <c r="B21" s="44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39"/>
      <c r="X21" s="11"/>
      <c r="Y21" s="11"/>
      <c r="Z21" s="11"/>
      <c r="AA21" s="11"/>
      <c r="AB21" s="39"/>
      <c r="AC21" s="51"/>
      <c r="AD21" s="39"/>
      <c r="AE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</row>
    <row r="22" spans="1:74" ht="14.1" customHeight="1" x14ac:dyDescent="0.2">
      <c r="A22" s="7"/>
      <c r="B22" s="4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39"/>
      <c r="X22" s="11"/>
      <c r="Y22" s="11"/>
      <c r="Z22" s="11"/>
      <c r="AA22" s="11"/>
      <c r="AB22" s="39"/>
      <c r="AC22" s="51"/>
      <c r="AD22" s="39"/>
      <c r="AE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</row>
    <row r="23" spans="1:74" ht="14.1" customHeight="1" x14ac:dyDescent="0.2">
      <c r="A23" s="7"/>
      <c r="B23" s="44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39"/>
      <c r="X23" s="11"/>
      <c r="Y23" s="11"/>
      <c r="Z23" s="11"/>
      <c r="AA23" s="11"/>
      <c r="AB23" s="39"/>
      <c r="AC23" s="51"/>
      <c r="AD23" s="39"/>
      <c r="AE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</row>
    <row r="24" spans="1:74" ht="14.1" customHeight="1" x14ac:dyDescent="0.2">
      <c r="A24" s="7"/>
      <c r="B24" s="44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39"/>
      <c r="X24" s="11"/>
      <c r="Y24" s="11"/>
      <c r="Z24" s="11"/>
      <c r="AA24" s="11"/>
      <c r="AB24" s="39"/>
      <c r="AC24" s="51"/>
      <c r="AD24" s="39"/>
      <c r="AE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</row>
    <row r="25" spans="1:74" ht="14.1" customHeight="1" thickBot="1" x14ac:dyDescent="0.25">
      <c r="A25" s="12"/>
      <c r="B25" s="54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6"/>
      <c r="X25" s="45"/>
      <c r="Y25" s="45"/>
      <c r="Z25" s="45"/>
      <c r="AA25" s="45"/>
      <c r="AB25" s="46"/>
      <c r="AC25" s="55"/>
      <c r="AD25" s="46"/>
      <c r="AE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</row>
    <row r="26" spans="1:74" x14ac:dyDescent="0.2">
      <c r="A26" s="13"/>
    </row>
    <row r="27" spans="1:74" s="6" customFormat="1" ht="12" hidden="1" thickBot="1" x14ac:dyDescent="0.25">
      <c r="A27" s="14" t="s">
        <v>31</v>
      </c>
      <c r="K27" s="10"/>
      <c r="L27" s="10"/>
      <c r="W27" s="10"/>
      <c r="X27" s="10"/>
    </row>
    <row r="28" spans="1:74" s="16" customFormat="1" ht="14.1" hidden="1" customHeight="1" x14ac:dyDescent="0.2">
      <c r="A28" s="28" t="s">
        <v>54</v>
      </c>
      <c r="B28" s="47" t="e">
        <f t="shared" ref="B28:AC28" si="2">B9-B47</f>
        <v>#REF!</v>
      </c>
      <c r="C28" s="48" t="e">
        <f t="shared" si="2"/>
        <v>#REF!</v>
      </c>
      <c r="D28" s="48" t="e">
        <f t="shared" si="2"/>
        <v>#REF!</v>
      </c>
      <c r="E28" s="48" t="e">
        <f t="shared" si="2"/>
        <v>#REF!</v>
      </c>
      <c r="F28" s="48" t="e">
        <f t="shared" si="2"/>
        <v>#REF!</v>
      </c>
      <c r="G28" s="48" t="e">
        <f t="shared" si="2"/>
        <v>#REF!</v>
      </c>
      <c r="H28" s="48" t="e">
        <f t="shared" si="2"/>
        <v>#REF!</v>
      </c>
      <c r="I28" s="48" t="e">
        <f t="shared" si="2"/>
        <v>#REF!</v>
      </c>
      <c r="J28" s="48" t="e">
        <f t="shared" si="2"/>
        <v>#REF!</v>
      </c>
      <c r="K28" s="48" t="e">
        <f t="shared" si="2"/>
        <v>#REF!</v>
      </c>
      <c r="L28" s="48" t="e">
        <f t="shared" si="2"/>
        <v>#REF!</v>
      </c>
      <c r="M28" s="48" t="e">
        <f t="shared" si="2"/>
        <v>#REF!</v>
      </c>
      <c r="N28" s="48" t="e">
        <f t="shared" si="2"/>
        <v>#REF!</v>
      </c>
      <c r="O28" s="48" t="e">
        <f t="shared" si="2"/>
        <v>#REF!</v>
      </c>
      <c r="P28" s="48" t="e">
        <f t="shared" si="2"/>
        <v>#REF!</v>
      </c>
      <c r="Q28" s="48" t="e">
        <f t="shared" si="2"/>
        <v>#REF!</v>
      </c>
      <c r="R28" s="48" t="e">
        <f t="shared" si="2"/>
        <v>#REF!</v>
      </c>
      <c r="S28" s="48" t="e">
        <f t="shared" si="2"/>
        <v>#REF!</v>
      </c>
      <c r="T28" s="48" t="e">
        <f t="shared" si="2"/>
        <v>#REF!</v>
      </c>
      <c r="U28" s="48" t="e">
        <f t="shared" si="2"/>
        <v>#REF!</v>
      </c>
      <c r="V28" s="48" t="e">
        <f t="shared" si="2"/>
        <v>#REF!</v>
      </c>
      <c r="W28" s="11" t="e">
        <f t="shared" si="2"/>
        <v>#REF!</v>
      </c>
      <c r="X28" s="11" t="e">
        <f t="shared" si="2"/>
        <v>#REF!</v>
      </c>
      <c r="Y28" s="48" t="e">
        <f t="shared" si="2"/>
        <v>#REF!</v>
      </c>
      <c r="Z28" s="48" t="e">
        <f t="shared" si="2"/>
        <v>#REF!</v>
      </c>
      <c r="AA28" s="48" t="e">
        <f t="shared" si="2"/>
        <v>#REF!</v>
      </c>
      <c r="AB28" s="48" t="e">
        <f t="shared" si="2"/>
        <v>#REF!</v>
      </c>
      <c r="AC28" s="65" t="e">
        <f t="shared" si="2"/>
        <v>#REF!</v>
      </c>
      <c r="AD28" s="41"/>
      <c r="AE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2"/>
      <c r="BU28" s="42"/>
      <c r="BV28" s="42"/>
    </row>
    <row r="29" spans="1:74" s="16" customFormat="1" ht="14.1" hidden="1" customHeight="1" x14ac:dyDescent="0.2">
      <c r="A29" s="8" t="s">
        <v>55</v>
      </c>
      <c r="B29" s="44" t="e">
        <f t="shared" ref="B29:AC29" si="3">B10-B48</f>
        <v>#REF!</v>
      </c>
      <c r="C29" s="11" t="e">
        <f t="shared" si="3"/>
        <v>#REF!</v>
      </c>
      <c r="D29" s="11" t="e">
        <f t="shared" si="3"/>
        <v>#REF!</v>
      </c>
      <c r="E29" s="11" t="e">
        <f t="shared" si="3"/>
        <v>#REF!</v>
      </c>
      <c r="F29" s="11" t="e">
        <f t="shared" si="3"/>
        <v>#REF!</v>
      </c>
      <c r="G29" s="11" t="e">
        <f t="shared" si="3"/>
        <v>#REF!</v>
      </c>
      <c r="H29" s="11" t="e">
        <f t="shared" si="3"/>
        <v>#REF!</v>
      </c>
      <c r="I29" s="11" t="e">
        <f t="shared" si="3"/>
        <v>#REF!</v>
      </c>
      <c r="J29" s="11" t="e">
        <f t="shared" si="3"/>
        <v>#REF!</v>
      </c>
      <c r="K29" s="11" t="e">
        <f t="shared" si="3"/>
        <v>#REF!</v>
      </c>
      <c r="L29" s="11" t="e">
        <f t="shared" si="3"/>
        <v>#REF!</v>
      </c>
      <c r="M29" s="11" t="e">
        <f t="shared" si="3"/>
        <v>#REF!</v>
      </c>
      <c r="N29" s="11" t="e">
        <f t="shared" si="3"/>
        <v>#REF!</v>
      </c>
      <c r="O29" s="11" t="e">
        <f t="shared" si="3"/>
        <v>#REF!</v>
      </c>
      <c r="P29" s="11" t="e">
        <f t="shared" si="3"/>
        <v>#REF!</v>
      </c>
      <c r="Q29" s="11" t="e">
        <f t="shared" si="3"/>
        <v>#REF!</v>
      </c>
      <c r="R29" s="11" t="e">
        <f t="shared" si="3"/>
        <v>#REF!</v>
      </c>
      <c r="S29" s="11" t="e">
        <f t="shared" si="3"/>
        <v>#REF!</v>
      </c>
      <c r="T29" s="11" t="e">
        <f t="shared" si="3"/>
        <v>#REF!</v>
      </c>
      <c r="U29" s="11" t="e">
        <f t="shared" si="3"/>
        <v>#REF!</v>
      </c>
      <c r="V29" s="11" t="e">
        <f t="shared" si="3"/>
        <v>#REF!</v>
      </c>
      <c r="W29" s="11" t="e">
        <f t="shared" si="3"/>
        <v>#REF!</v>
      </c>
      <c r="X29" s="11" t="e">
        <f t="shared" si="3"/>
        <v>#REF!</v>
      </c>
      <c r="Y29" s="11" t="e">
        <f t="shared" si="3"/>
        <v>#REF!</v>
      </c>
      <c r="Z29" s="11" t="e">
        <f t="shared" si="3"/>
        <v>#REF!</v>
      </c>
      <c r="AA29" s="11" t="e">
        <f t="shared" si="3"/>
        <v>#REF!</v>
      </c>
      <c r="AB29" s="11" t="e">
        <f t="shared" si="3"/>
        <v>#REF!</v>
      </c>
      <c r="AC29" s="66" t="e">
        <f t="shared" si="3"/>
        <v>#REF!</v>
      </c>
      <c r="AD29" s="43"/>
      <c r="AE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</row>
    <row r="30" spans="1:74" s="16" customFormat="1" ht="14.1" hidden="1" customHeight="1" x14ac:dyDescent="0.2">
      <c r="A30" s="8" t="s">
        <v>57</v>
      </c>
      <c r="B30" s="44" t="e">
        <f t="shared" ref="B30:AC30" si="4">B11-B49</f>
        <v>#REF!</v>
      </c>
      <c r="C30" s="11" t="e">
        <f t="shared" si="4"/>
        <v>#REF!</v>
      </c>
      <c r="D30" s="11" t="e">
        <f t="shared" si="4"/>
        <v>#REF!</v>
      </c>
      <c r="E30" s="11" t="e">
        <f t="shared" si="4"/>
        <v>#REF!</v>
      </c>
      <c r="F30" s="11" t="e">
        <f t="shared" si="4"/>
        <v>#REF!</v>
      </c>
      <c r="G30" s="11" t="e">
        <f t="shared" si="4"/>
        <v>#REF!</v>
      </c>
      <c r="H30" s="11" t="e">
        <f t="shared" si="4"/>
        <v>#REF!</v>
      </c>
      <c r="I30" s="11" t="e">
        <f t="shared" si="4"/>
        <v>#REF!</v>
      </c>
      <c r="J30" s="11" t="e">
        <f t="shared" si="4"/>
        <v>#REF!</v>
      </c>
      <c r="K30" s="11" t="e">
        <f t="shared" si="4"/>
        <v>#REF!</v>
      </c>
      <c r="L30" s="11" t="e">
        <f t="shared" si="4"/>
        <v>#REF!</v>
      </c>
      <c r="M30" s="11" t="e">
        <f t="shared" si="4"/>
        <v>#REF!</v>
      </c>
      <c r="N30" s="11" t="e">
        <f t="shared" si="4"/>
        <v>#REF!</v>
      </c>
      <c r="O30" s="11" t="e">
        <f t="shared" si="4"/>
        <v>#REF!</v>
      </c>
      <c r="P30" s="11" t="e">
        <f t="shared" si="4"/>
        <v>#REF!</v>
      </c>
      <c r="Q30" s="11" t="e">
        <f t="shared" si="4"/>
        <v>#REF!</v>
      </c>
      <c r="R30" s="11" t="e">
        <f t="shared" si="4"/>
        <v>#REF!</v>
      </c>
      <c r="S30" s="11" t="e">
        <f t="shared" si="4"/>
        <v>#REF!</v>
      </c>
      <c r="T30" s="11" t="e">
        <f t="shared" si="4"/>
        <v>#REF!</v>
      </c>
      <c r="U30" s="11" t="e">
        <f t="shared" si="4"/>
        <v>#REF!</v>
      </c>
      <c r="V30" s="11" t="e">
        <f t="shared" si="4"/>
        <v>#REF!</v>
      </c>
      <c r="W30" s="11" t="e">
        <f t="shared" si="4"/>
        <v>#REF!</v>
      </c>
      <c r="X30" s="11" t="e">
        <f t="shared" si="4"/>
        <v>#REF!</v>
      </c>
      <c r="Y30" s="11" t="e">
        <f t="shared" si="4"/>
        <v>#REF!</v>
      </c>
      <c r="Z30" s="11" t="e">
        <f t="shared" si="4"/>
        <v>#REF!</v>
      </c>
      <c r="AA30" s="11" t="e">
        <f t="shared" si="4"/>
        <v>#REF!</v>
      </c>
      <c r="AB30" s="11" t="e">
        <f t="shared" si="4"/>
        <v>#REF!</v>
      </c>
      <c r="AC30" s="66" t="e">
        <f t="shared" si="4"/>
        <v>#REF!</v>
      </c>
      <c r="AD30" s="43"/>
      <c r="AE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</row>
    <row r="31" spans="1:74" s="16" customFormat="1" ht="14.1" hidden="1" customHeight="1" x14ac:dyDescent="0.2">
      <c r="A31" s="8" t="s">
        <v>59</v>
      </c>
      <c r="B31" s="44" t="e">
        <f t="shared" ref="B31:AC31" si="5">B12-B50</f>
        <v>#REF!</v>
      </c>
      <c r="C31" s="11" t="e">
        <f t="shared" si="5"/>
        <v>#REF!</v>
      </c>
      <c r="D31" s="11" t="e">
        <f t="shared" si="5"/>
        <v>#REF!</v>
      </c>
      <c r="E31" s="11" t="e">
        <f t="shared" si="5"/>
        <v>#REF!</v>
      </c>
      <c r="F31" s="11" t="e">
        <f t="shared" si="5"/>
        <v>#REF!</v>
      </c>
      <c r="G31" s="11" t="e">
        <f t="shared" si="5"/>
        <v>#REF!</v>
      </c>
      <c r="H31" s="11" t="e">
        <f t="shared" si="5"/>
        <v>#REF!</v>
      </c>
      <c r="I31" s="11" t="e">
        <f t="shared" si="5"/>
        <v>#REF!</v>
      </c>
      <c r="J31" s="11" t="e">
        <f t="shared" si="5"/>
        <v>#REF!</v>
      </c>
      <c r="K31" s="11" t="e">
        <f t="shared" si="5"/>
        <v>#REF!</v>
      </c>
      <c r="L31" s="11" t="e">
        <f t="shared" si="5"/>
        <v>#REF!</v>
      </c>
      <c r="M31" s="11" t="e">
        <f t="shared" si="5"/>
        <v>#REF!</v>
      </c>
      <c r="N31" s="11" t="e">
        <f t="shared" si="5"/>
        <v>#REF!</v>
      </c>
      <c r="O31" s="11" t="e">
        <f t="shared" si="5"/>
        <v>#REF!</v>
      </c>
      <c r="P31" s="11" t="e">
        <f t="shared" si="5"/>
        <v>#REF!</v>
      </c>
      <c r="Q31" s="11" t="e">
        <f t="shared" si="5"/>
        <v>#REF!</v>
      </c>
      <c r="R31" s="11" t="e">
        <f t="shared" si="5"/>
        <v>#REF!</v>
      </c>
      <c r="S31" s="11" t="e">
        <f t="shared" si="5"/>
        <v>#REF!</v>
      </c>
      <c r="T31" s="11" t="e">
        <f t="shared" si="5"/>
        <v>#REF!</v>
      </c>
      <c r="U31" s="11" t="e">
        <f t="shared" si="5"/>
        <v>#REF!</v>
      </c>
      <c r="V31" s="11" t="e">
        <f t="shared" si="5"/>
        <v>#REF!</v>
      </c>
      <c r="W31" s="11" t="e">
        <f t="shared" si="5"/>
        <v>#REF!</v>
      </c>
      <c r="X31" s="11" t="e">
        <f t="shared" si="5"/>
        <v>#REF!</v>
      </c>
      <c r="Y31" s="11" t="e">
        <f t="shared" si="5"/>
        <v>#REF!</v>
      </c>
      <c r="Z31" s="11" t="e">
        <f t="shared" si="5"/>
        <v>#REF!</v>
      </c>
      <c r="AA31" s="11" t="e">
        <f t="shared" si="5"/>
        <v>#REF!</v>
      </c>
      <c r="AB31" s="11" t="e">
        <f t="shared" si="5"/>
        <v>#REF!</v>
      </c>
      <c r="AC31" s="66" t="e">
        <f t="shared" si="5"/>
        <v>#REF!</v>
      </c>
      <c r="AD31" s="43"/>
      <c r="AE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</row>
    <row r="32" spans="1:74" s="16" customFormat="1" ht="14.1" hidden="1" customHeight="1" x14ac:dyDescent="0.2">
      <c r="A32" s="8" t="s">
        <v>58</v>
      </c>
      <c r="B32" s="44" t="e">
        <f t="shared" ref="B32:AC32" si="6">B13-B51</f>
        <v>#REF!</v>
      </c>
      <c r="C32" s="11" t="e">
        <f t="shared" si="6"/>
        <v>#REF!</v>
      </c>
      <c r="D32" s="11" t="e">
        <f t="shared" si="6"/>
        <v>#REF!</v>
      </c>
      <c r="E32" s="11" t="e">
        <f t="shared" si="6"/>
        <v>#REF!</v>
      </c>
      <c r="F32" s="11" t="e">
        <f t="shared" si="6"/>
        <v>#REF!</v>
      </c>
      <c r="G32" s="11" t="e">
        <f t="shared" si="6"/>
        <v>#REF!</v>
      </c>
      <c r="H32" s="11" t="e">
        <f t="shared" si="6"/>
        <v>#REF!</v>
      </c>
      <c r="I32" s="11" t="e">
        <f t="shared" si="6"/>
        <v>#REF!</v>
      </c>
      <c r="J32" s="11" t="e">
        <f t="shared" si="6"/>
        <v>#REF!</v>
      </c>
      <c r="K32" s="11" t="e">
        <f t="shared" si="6"/>
        <v>#REF!</v>
      </c>
      <c r="L32" s="11" t="e">
        <f t="shared" si="6"/>
        <v>#REF!</v>
      </c>
      <c r="M32" s="11" t="e">
        <f t="shared" si="6"/>
        <v>#REF!</v>
      </c>
      <c r="N32" s="11" t="e">
        <f t="shared" si="6"/>
        <v>#REF!</v>
      </c>
      <c r="O32" s="11" t="e">
        <f t="shared" si="6"/>
        <v>#REF!</v>
      </c>
      <c r="P32" s="11" t="e">
        <f t="shared" si="6"/>
        <v>#REF!</v>
      </c>
      <c r="Q32" s="11" t="e">
        <f t="shared" si="6"/>
        <v>#REF!</v>
      </c>
      <c r="R32" s="11" t="e">
        <f t="shared" si="6"/>
        <v>#REF!</v>
      </c>
      <c r="S32" s="11" t="e">
        <f t="shared" si="6"/>
        <v>#REF!</v>
      </c>
      <c r="T32" s="11" t="e">
        <f t="shared" si="6"/>
        <v>#REF!</v>
      </c>
      <c r="U32" s="11" t="e">
        <f t="shared" si="6"/>
        <v>#REF!</v>
      </c>
      <c r="V32" s="11" t="e">
        <f t="shared" si="6"/>
        <v>#REF!</v>
      </c>
      <c r="W32" s="11" t="e">
        <f t="shared" si="6"/>
        <v>#REF!</v>
      </c>
      <c r="X32" s="11" t="e">
        <f t="shared" si="6"/>
        <v>#REF!</v>
      </c>
      <c r="Y32" s="11" t="e">
        <f t="shared" si="6"/>
        <v>#REF!</v>
      </c>
      <c r="Z32" s="11" t="e">
        <f t="shared" si="6"/>
        <v>#REF!</v>
      </c>
      <c r="AA32" s="11" t="e">
        <f t="shared" si="6"/>
        <v>#REF!</v>
      </c>
      <c r="AB32" s="11" t="e">
        <f t="shared" si="6"/>
        <v>#REF!</v>
      </c>
      <c r="AC32" s="66" t="e">
        <f t="shared" si="6"/>
        <v>#REF!</v>
      </c>
      <c r="AD32" s="43"/>
      <c r="AE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</row>
    <row r="33" spans="1:74" ht="14.1" hidden="1" customHeight="1" x14ac:dyDescent="0.2">
      <c r="A33" s="33" t="s">
        <v>56</v>
      </c>
      <c r="B33" s="54" t="e">
        <f t="shared" ref="B33:AC33" si="7">B14-B52</f>
        <v>#REF!</v>
      </c>
      <c r="C33" s="45" t="e">
        <f t="shared" si="7"/>
        <v>#REF!</v>
      </c>
      <c r="D33" s="45" t="e">
        <f t="shared" si="7"/>
        <v>#REF!</v>
      </c>
      <c r="E33" s="45" t="e">
        <f t="shared" si="7"/>
        <v>#REF!</v>
      </c>
      <c r="F33" s="45" t="e">
        <f t="shared" si="7"/>
        <v>#REF!</v>
      </c>
      <c r="G33" s="45" t="e">
        <f t="shared" si="7"/>
        <v>#REF!</v>
      </c>
      <c r="H33" s="45" t="e">
        <f t="shared" si="7"/>
        <v>#REF!</v>
      </c>
      <c r="I33" s="45" t="e">
        <f t="shared" si="7"/>
        <v>#REF!</v>
      </c>
      <c r="J33" s="45" t="e">
        <f t="shared" si="7"/>
        <v>#REF!</v>
      </c>
      <c r="K33" s="45" t="e">
        <f t="shared" si="7"/>
        <v>#REF!</v>
      </c>
      <c r="L33" s="45" t="e">
        <f t="shared" si="7"/>
        <v>#REF!</v>
      </c>
      <c r="M33" s="45" t="e">
        <f t="shared" si="7"/>
        <v>#REF!</v>
      </c>
      <c r="N33" s="45" t="e">
        <f t="shared" si="7"/>
        <v>#REF!</v>
      </c>
      <c r="O33" s="45" t="e">
        <f t="shared" si="7"/>
        <v>#REF!</v>
      </c>
      <c r="P33" s="45" t="e">
        <f t="shared" si="7"/>
        <v>#REF!</v>
      </c>
      <c r="Q33" s="45" t="e">
        <f t="shared" si="7"/>
        <v>#REF!</v>
      </c>
      <c r="R33" s="45" t="e">
        <f t="shared" si="7"/>
        <v>#REF!</v>
      </c>
      <c r="S33" s="45" t="e">
        <f t="shared" si="7"/>
        <v>#REF!</v>
      </c>
      <c r="T33" s="45" t="e">
        <f t="shared" si="7"/>
        <v>#REF!</v>
      </c>
      <c r="U33" s="45" t="e">
        <f t="shared" si="7"/>
        <v>#REF!</v>
      </c>
      <c r="V33" s="45" t="e">
        <f t="shared" si="7"/>
        <v>#REF!</v>
      </c>
      <c r="W33" s="45" t="e">
        <f t="shared" si="7"/>
        <v>#REF!</v>
      </c>
      <c r="X33" s="45" t="e">
        <f t="shared" si="7"/>
        <v>#REF!</v>
      </c>
      <c r="Y33" s="45" t="e">
        <f t="shared" si="7"/>
        <v>#REF!</v>
      </c>
      <c r="Z33" s="45" t="e">
        <f t="shared" si="7"/>
        <v>#REF!</v>
      </c>
      <c r="AA33" s="45" t="e">
        <f t="shared" si="7"/>
        <v>#REF!</v>
      </c>
      <c r="AB33" s="45" t="e">
        <f t="shared" si="7"/>
        <v>#REF!</v>
      </c>
      <c r="AC33" s="67" t="e">
        <f t="shared" si="7"/>
        <v>#REF!</v>
      </c>
      <c r="AD33" s="39"/>
      <c r="AE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pans="1:74" ht="14.1" hidden="1" customHeight="1" x14ac:dyDescent="0.2">
      <c r="A34" s="8" t="s">
        <v>60</v>
      </c>
      <c r="B34" s="47" t="e">
        <f t="shared" ref="B34:AB34" si="8">B15-B53</f>
        <v>#REF!</v>
      </c>
      <c r="C34" s="48" t="e">
        <f t="shared" si="8"/>
        <v>#REF!</v>
      </c>
      <c r="D34" s="48" t="e">
        <f t="shared" si="8"/>
        <v>#REF!</v>
      </c>
      <c r="E34" s="48" t="e">
        <f t="shared" si="8"/>
        <v>#REF!</v>
      </c>
      <c r="F34" s="48" t="e">
        <f t="shared" si="8"/>
        <v>#REF!</v>
      </c>
      <c r="G34" s="48" t="e">
        <f t="shared" si="8"/>
        <v>#REF!</v>
      </c>
      <c r="H34" s="48" t="e">
        <f t="shared" si="8"/>
        <v>#REF!</v>
      </c>
      <c r="I34" s="48" t="e">
        <f t="shared" si="8"/>
        <v>#REF!</v>
      </c>
      <c r="J34" s="48" t="e">
        <f t="shared" si="8"/>
        <v>#REF!</v>
      </c>
      <c r="K34" s="48" t="e">
        <f t="shared" si="8"/>
        <v>#REF!</v>
      </c>
      <c r="L34" s="48" t="e">
        <f t="shared" si="8"/>
        <v>#REF!</v>
      </c>
      <c r="M34" s="48" t="e">
        <f t="shared" si="8"/>
        <v>#REF!</v>
      </c>
      <c r="N34" s="48" t="e">
        <f t="shared" si="8"/>
        <v>#REF!</v>
      </c>
      <c r="O34" s="48" t="e">
        <f t="shared" si="8"/>
        <v>#REF!</v>
      </c>
      <c r="P34" s="48" t="e">
        <f t="shared" si="8"/>
        <v>#REF!</v>
      </c>
      <c r="Q34" s="48" t="e">
        <f t="shared" si="8"/>
        <v>#REF!</v>
      </c>
      <c r="R34" s="48" t="e">
        <f t="shared" si="8"/>
        <v>#REF!</v>
      </c>
      <c r="S34" s="48" t="e">
        <f t="shared" si="8"/>
        <v>#REF!</v>
      </c>
      <c r="T34" s="48" t="e">
        <f t="shared" si="8"/>
        <v>#REF!</v>
      </c>
      <c r="U34" s="48" t="e">
        <f t="shared" si="8"/>
        <v>#REF!</v>
      </c>
      <c r="V34" s="48" t="e">
        <f t="shared" si="8"/>
        <v>#REF!</v>
      </c>
      <c r="W34" s="11" t="e">
        <f t="shared" si="8"/>
        <v>#REF!</v>
      </c>
      <c r="X34" s="11" t="e">
        <f t="shared" si="8"/>
        <v>#REF!</v>
      </c>
      <c r="Y34" s="48" t="e">
        <f t="shared" si="8"/>
        <v>#REF!</v>
      </c>
      <c r="Z34" s="48" t="e">
        <f t="shared" si="8"/>
        <v>#REF!</v>
      </c>
      <c r="AA34" s="48" t="e">
        <f t="shared" si="8"/>
        <v>#REF!</v>
      </c>
      <c r="AB34" s="48" t="e">
        <f t="shared" si="8"/>
        <v>#REF!</v>
      </c>
      <c r="AC34" s="66">
        <v>0</v>
      </c>
      <c r="AD34" s="39"/>
      <c r="AE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pans="1:74" ht="14.1" hidden="1" customHeight="1" x14ac:dyDescent="0.2">
      <c r="A35" s="7"/>
      <c r="B35" s="44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66"/>
      <c r="AD35" s="39"/>
      <c r="AE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</row>
    <row r="36" spans="1:74" ht="14.1" hidden="1" customHeight="1" x14ac:dyDescent="0.2">
      <c r="A36" s="7" t="s">
        <v>53</v>
      </c>
      <c r="B36" s="44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66"/>
      <c r="AD36" s="39"/>
      <c r="AE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pans="1:74" ht="14.1" hidden="1" customHeight="1" x14ac:dyDescent="0.2">
      <c r="A37" s="8" t="s">
        <v>53</v>
      </c>
      <c r="B37" s="44">
        <f t="shared" ref="B37:AC37" si="9">B18-B56</f>
        <v>-34</v>
      </c>
      <c r="C37" s="11">
        <f t="shared" si="9"/>
        <v>-32.5</v>
      </c>
      <c r="D37" s="11">
        <f t="shared" si="9"/>
        <v>-32.5</v>
      </c>
      <c r="E37" s="11">
        <f t="shared" si="9"/>
        <v>-33.4</v>
      </c>
      <c r="F37" s="11">
        <f t="shared" si="9"/>
        <v>-33.4</v>
      </c>
      <c r="G37" s="11">
        <f t="shared" si="9"/>
        <v>-33.4</v>
      </c>
      <c r="H37" s="11">
        <f t="shared" si="9"/>
        <v>-33.4</v>
      </c>
      <c r="I37" s="11">
        <f t="shared" si="9"/>
        <v>-33.4</v>
      </c>
      <c r="J37" s="11">
        <f t="shared" si="9"/>
        <v>-34</v>
      </c>
      <c r="K37" s="11">
        <f t="shared" si="9"/>
        <v>-34</v>
      </c>
      <c r="L37" s="11">
        <f t="shared" si="9"/>
        <v>-34</v>
      </c>
      <c r="M37" s="11">
        <f t="shared" si="9"/>
        <v>-34</v>
      </c>
      <c r="N37" s="11">
        <f t="shared" si="9"/>
        <v>-34</v>
      </c>
      <c r="O37" s="11">
        <f t="shared" si="9"/>
        <v>-34</v>
      </c>
      <c r="P37" s="11">
        <f t="shared" si="9"/>
        <v>-34</v>
      </c>
      <c r="Q37" s="11">
        <f t="shared" si="9"/>
        <v>-34</v>
      </c>
      <c r="R37" s="11">
        <f t="shared" si="9"/>
        <v>-34</v>
      </c>
      <c r="S37" s="11">
        <f t="shared" si="9"/>
        <v>-34</v>
      </c>
      <c r="T37" s="11">
        <f t="shared" si="9"/>
        <v>-34</v>
      </c>
      <c r="U37" s="11">
        <f t="shared" si="9"/>
        <v>-34</v>
      </c>
      <c r="V37" s="11">
        <f t="shared" si="9"/>
        <v>-34</v>
      </c>
      <c r="W37" s="11">
        <f t="shared" si="9"/>
        <v>-34</v>
      </c>
      <c r="X37" s="11">
        <f t="shared" si="9"/>
        <v>-34</v>
      </c>
      <c r="Y37" s="11">
        <f t="shared" si="9"/>
        <v>-34</v>
      </c>
      <c r="Z37" s="11">
        <f t="shared" si="9"/>
        <v>-34</v>
      </c>
      <c r="AA37" s="11">
        <f t="shared" si="9"/>
        <v>-34</v>
      </c>
      <c r="AB37" s="11">
        <f t="shared" si="9"/>
        <v>-34</v>
      </c>
      <c r="AC37" s="66">
        <f t="shared" si="9"/>
        <v>-42.299998601277672</v>
      </c>
      <c r="AD37" s="39"/>
      <c r="AE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pans="1:74" ht="14.1" hidden="1" customHeight="1" x14ac:dyDescent="0.2">
      <c r="A38" s="70"/>
      <c r="B38" s="44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66"/>
      <c r="AD38" s="39"/>
      <c r="AE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</row>
    <row r="39" spans="1:74" ht="14.1" customHeight="1" x14ac:dyDescent="0.2">
      <c r="A39" s="7"/>
      <c r="B39" s="44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66"/>
      <c r="AD39" s="39"/>
      <c r="AE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</row>
    <row r="40" spans="1:74" ht="14.1" customHeight="1" x14ac:dyDescent="0.2">
      <c r="A40" s="7"/>
      <c r="B40" s="4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66"/>
      <c r="AD40" s="39"/>
      <c r="AE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</row>
    <row r="41" spans="1:74" ht="14.1" customHeight="1" x14ac:dyDescent="0.2">
      <c r="A41" s="7"/>
      <c r="B41" s="44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66"/>
      <c r="AD41" s="39"/>
      <c r="AE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</row>
    <row r="42" spans="1:74" ht="14.1" customHeight="1" x14ac:dyDescent="0.2">
      <c r="A42" s="7"/>
      <c r="B42" s="44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66"/>
      <c r="AD42" s="39"/>
      <c r="AE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</row>
    <row r="43" spans="1:74" ht="14.1" customHeight="1" x14ac:dyDescent="0.2">
      <c r="A43" s="7"/>
      <c r="B43" s="44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66"/>
      <c r="AD43" s="39"/>
      <c r="AE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</row>
    <row r="44" spans="1:74" ht="14.1" customHeight="1" thickBot="1" x14ac:dyDescent="0.25">
      <c r="A44" s="12"/>
      <c r="B44" s="54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67"/>
      <c r="AD44" s="46"/>
      <c r="AE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</row>
    <row r="45" spans="1:74" ht="20.25" customHeight="1" x14ac:dyDescent="0.2">
      <c r="A45" s="15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9"/>
      <c r="AD45" s="11"/>
      <c r="AE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</row>
    <row r="46" spans="1:74" ht="12.75" hidden="1" customHeight="1" thickBot="1" x14ac:dyDescent="0.25">
      <c r="A46" s="5">
        <f>'Power Price PRINT'!A46</f>
        <v>37218</v>
      </c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 spans="1:74" s="16" customFormat="1" ht="14.1" hidden="1" customHeight="1" x14ac:dyDescent="0.2">
      <c r="A47" s="57" t="s">
        <v>15</v>
      </c>
      <c r="B47" s="58">
        <v>2.9249999523162842</v>
      </c>
      <c r="C47" s="59">
        <v>2.9249999523162842</v>
      </c>
      <c r="D47" s="59">
        <v>2.9249999523162842</v>
      </c>
      <c r="E47" s="59">
        <v>2.9249999523162842</v>
      </c>
      <c r="F47" s="59">
        <v>2.9249999523162842</v>
      </c>
      <c r="G47" s="59">
        <v>2.9249999523162842</v>
      </c>
      <c r="H47" s="59">
        <v>2.9249999523162842</v>
      </c>
      <c r="I47" s="59">
        <v>2.9249999523162842</v>
      </c>
      <c r="J47" s="59">
        <v>1.9300000667572021</v>
      </c>
      <c r="K47" s="11">
        <v>1.9300000667572021</v>
      </c>
      <c r="L47" s="11">
        <v>1.9300000667572021</v>
      </c>
      <c r="M47" s="11">
        <v>1.9300000667572021</v>
      </c>
      <c r="N47" s="11">
        <v>1.9300000667572021</v>
      </c>
      <c r="O47" s="11">
        <v>1.9300000667572021</v>
      </c>
      <c r="P47" s="11">
        <v>1.9300000667572021</v>
      </c>
      <c r="Q47" s="11">
        <v>1.9300000667572021</v>
      </c>
      <c r="R47" s="11">
        <v>1.9300000667572021</v>
      </c>
      <c r="S47" s="11">
        <v>1.9300000667572021</v>
      </c>
      <c r="T47" s="11">
        <v>1.9300000667572021</v>
      </c>
      <c r="U47" s="11">
        <v>1.9300000667572021</v>
      </c>
      <c r="V47" s="11">
        <v>1.9300000667572021</v>
      </c>
      <c r="W47" s="39">
        <v>1.9300000667572021</v>
      </c>
      <c r="X47" s="40">
        <v>1.9300000667572021</v>
      </c>
      <c r="Y47" s="40">
        <v>1.9300000667572021</v>
      </c>
      <c r="Z47" s="40">
        <v>1.9300000667572021</v>
      </c>
      <c r="AA47" s="40">
        <v>1.9300000667572021</v>
      </c>
      <c r="AB47" s="40">
        <v>1.9300000667572021</v>
      </c>
      <c r="AC47" s="50">
        <v>18</v>
      </c>
      <c r="AD47" s="41">
        <v>14.369999885559082</v>
      </c>
      <c r="AE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2"/>
      <c r="BU47" s="42"/>
      <c r="BV47" s="42"/>
    </row>
    <row r="48" spans="1:74" s="16" customFormat="1" ht="14.1" hidden="1" customHeight="1" x14ac:dyDescent="0.2">
      <c r="A48" s="60" t="s">
        <v>19</v>
      </c>
      <c r="B48" s="61">
        <v>2.1200001239776611</v>
      </c>
      <c r="C48" s="11">
        <v>2.1200001239776611</v>
      </c>
      <c r="D48" s="11">
        <v>2.1200001239776611</v>
      </c>
      <c r="E48" s="11">
        <v>2.1200001239776611</v>
      </c>
      <c r="F48" s="11">
        <v>2.1200001239776611</v>
      </c>
      <c r="G48" s="11">
        <v>2.1200001239776611</v>
      </c>
      <c r="H48" s="11">
        <v>2.1200001239776611</v>
      </c>
      <c r="I48" s="11">
        <v>2.1200001239776611</v>
      </c>
      <c r="J48" s="11">
        <v>2.119999885559082</v>
      </c>
      <c r="K48" s="11">
        <v>2.119999885559082</v>
      </c>
      <c r="L48" s="11">
        <v>2.119999885559082</v>
      </c>
      <c r="M48" s="11">
        <v>2.119999885559082</v>
      </c>
      <c r="N48" s="11">
        <v>2.119999885559082</v>
      </c>
      <c r="O48" s="11">
        <v>2.119999885559082</v>
      </c>
      <c r="P48" s="11">
        <v>2.119999885559082</v>
      </c>
      <c r="Q48" s="11">
        <v>2.119999885559082</v>
      </c>
      <c r="R48" s="11">
        <v>2.119999885559082</v>
      </c>
      <c r="S48" s="11">
        <v>2.119999885559082</v>
      </c>
      <c r="T48" s="11">
        <v>2.119999885559082</v>
      </c>
      <c r="U48" s="11">
        <v>2.119999885559082</v>
      </c>
      <c r="V48" s="11">
        <v>2.119999885559082</v>
      </c>
      <c r="W48" s="39">
        <v>2.119999885559082</v>
      </c>
      <c r="X48" s="40">
        <v>2.119999885559082</v>
      </c>
      <c r="Y48" s="40">
        <v>2.119999885559082</v>
      </c>
      <c r="Z48" s="40">
        <v>2.119999885559082</v>
      </c>
      <c r="AA48" s="40">
        <v>2.119999885559082</v>
      </c>
      <c r="AB48" s="40">
        <v>2.119999885559082</v>
      </c>
      <c r="AC48" s="51">
        <v>21</v>
      </c>
      <c r="AD48" s="43">
        <v>7.4600000381469727</v>
      </c>
      <c r="AE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2"/>
      <c r="BU48" s="42"/>
      <c r="BV48" s="42"/>
    </row>
    <row r="49" spans="1:74" ht="14.1" hidden="1" customHeight="1" x14ac:dyDescent="0.2">
      <c r="A49" s="60" t="s">
        <v>12</v>
      </c>
      <c r="B49" s="61">
        <v>1.690000057220459</v>
      </c>
      <c r="C49" s="11">
        <v>1.690000057220459</v>
      </c>
      <c r="D49" s="11">
        <v>1.690000057220459</v>
      </c>
      <c r="E49" s="11">
        <v>1.690000057220459</v>
      </c>
      <c r="F49" s="11">
        <v>1.690000057220459</v>
      </c>
      <c r="G49" s="11">
        <v>1.690000057220459</v>
      </c>
      <c r="H49" s="11">
        <v>1.690000057220459</v>
      </c>
      <c r="I49" s="11">
        <v>1.690000057220459</v>
      </c>
      <c r="J49" s="11">
        <v>1.690000057220459</v>
      </c>
      <c r="K49" s="11">
        <v>1.690000057220459</v>
      </c>
      <c r="L49" s="11">
        <v>1.690000057220459</v>
      </c>
      <c r="M49" s="11">
        <v>1.690000057220459</v>
      </c>
      <c r="N49" s="11">
        <v>1.690000057220459</v>
      </c>
      <c r="O49" s="11">
        <v>1.690000057220459</v>
      </c>
      <c r="P49" s="11">
        <v>1.690000057220459</v>
      </c>
      <c r="Q49" s="11">
        <v>1.690000057220459</v>
      </c>
      <c r="R49" s="11">
        <v>1.690000057220459</v>
      </c>
      <c r="S49" s="11">
        <v>1.690000057220459</v>
      </c>
      <c r="T49" s="11">
        <v>1.690000057220459</v>
      </c>
      <c r="U49" s="11">
        <v>1.690000057220459</v>
      </c>
      <c r="V49" s="11">
        <v>1.690000057220459</v>
      </c>
      <c r="W49" s="39">
        <v>1.690000057220459</v>
      </c>
      <c r="X49" s="40">
        <v>1.690000057220459</v>
      </c>
      <c r="Y49" s="40">
        <v>1.690000057220459</v>
      </c>
      <c r="Z49" s="40">
        <v>1.690000057220459</v>
      </c>
      <c r="AA49" s="40">
        <v>1.690000057220459</v>
      </c>
      <c r="AB49" s="40">
        <v>1.690000057220459</v>
      </c>
      <c r="AC49" s="51">
        <v>22</v>
      </c>
      <c r="AD49" s="39"/>
      <c r="AE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</row>
    <row r="50" spans="1:74" ht="14.1" hidden="1" customHeight="1" x14ac:dyDescent="0.2">
      <c r="A50" s="60" t="s">
        <v>16</v>
      </c>
      <c r="B50" s="61">
        <v>5.130000114440918</v>
      </c>
      <c r="C50" s="11">
        <v>5.130000114440918</v>
      </c>
      <c r="D50" s="11">
        <v>5.130000114440918</v>
      </c>
      <c r="E50" s="11">
        <v>5.130000114440918</v>
      </c>
      <c r="F50" s="11">
        <v>5.130000114440918</v>
      </c>
      <c r="G50" s="11">
        <v>5.130000114440918</v>
      </c>
      <c r="H50" s="11">
        <v>5.130000114440918</v>
      </c>
      <c r="I50" s="11">
        <v>5.130000114440918</v>
      </c>
      <c r="J50" s="11">
        <v>6.130000114440918</v>
      </c>
      <c r="K50" s="11">
        <v>6.130000114440918</v>
      </c>
      <c r="L50" s="11">
        <v>6.130000114440918</v>
      </c>
      <c r="M50" s="11">
        <v>6.130000114440918</v>
      </c>
      <c r="N50" s="11">
        <v>6.130000114440918</v>
      </c>
      <c r="O50" s="11">
        <v>6.130000114440918</v>
      </c>
      <c r="P50" s="11">
        <v>6.130000114440918</v>
      </c>
      <c r="Q50" s="11">
        <v>6.130000114440918</v>
      </c>
      <c r="R50" s="11">
        <v>6.130000114440918</v>
      </c>
      <c r="S50" s="11">
        <v>6.130000114440918</v>
      </c>
      <c r="T50" s="11">
        <v>6.130000114440918</v>
      </c>
      <c r="U50" s="11">
        <v>6.130000114440918</v>
      </c>
      <c r="V50" s="11">
        <v>6.130000114440918</v>
      </c>
      <c r="W50" s="39">
        <v>6.130000114440918</v>
      </c>
      <c r="X50" s="40">
        <v>6.130000114440918</v>
      </c>
      <c r="Y50" s="40">
        <v>6.130000114440918</v>
      </c>
      <c r="Z50" s="40">
        <v>6.130000114440918</v>
      </c>
      <c r="AA50" s="40">
        <v>6.130000114440918</v>
      </c>
      <c r="AB50" s="40">
        <v>6.130000114440918</v>
      </c>
      <c r="AC50" s="51">
        <v>21.5</v>
      </c>
      <c r="AD50" s="39"/>
      <c r="AE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</row>
    <row r="51" spans="1:74" ht="14.1" hidden="1" customHeight="1" x14ac:dyDescent="0.2">
      <c r="A51" s="60" t="s">
        <v>21</v>
      </c>
      <c r="B51" s="61">
        <v>1.7999992370605469</v>
      </c>
      <c r="C51" s="11">
        <v>1.7999992370605469</v>
      </c>
      <c r="D51" s="11">
        <v>1.7999992370605469</v>
      </c>
      <c r="E51" s="11">
        <v>1.7999992370605469</v>
      </c>
      <c r="F51" s="11">
        <v>1.7999992370605469</v>
      </c>
      <c r="G51" s="11">
        <v>1.7999992370605469</v>
      </c>
      <c r="H51" s="11">
        <v>1.7999992370605469</v>
      </c>
      <c r="I51" s="11">
        <v>1.7999992370605469</v>
      </c>
      <c r="J51" s="11">
        <v>1.7999992370605469</v>
      </c>
      <c r="K51" s="11">
        <v>1.7999992370605469</v>
      </c>
      <c r="L51" s="11">
        <v>1.7999992370605469</v>
      </c>
      <c r="M51" s="11">
        <v>1.7999992370605469</v>
      </c>
      <c r="N51" s="11">
        <v>1.7999992370605469</v>
      </c>
      <c r="O51" s="11">
        <v>1.7999992370605469</v>
      </c>
      <c r="P51" s="11">
        <v>1.7999992370605469</v>
      </c>
      <c r="Q51" s="11">
        <v>1.7999992370605469</v>
      </c>
      <c r="R51" s="11">
        <v>1.7999992370605469</v>
      </c>
      <c r="S51" s="11">
        <v>1.7999992370605469</v>
      </c>
      <c r="T51" s="11">
        <v>1.7999992370605469</v>
      </c>
      <c r="U51" s="11">
        <v>1.7999992370605469</v>
      </c>
      <c r="V51" s="11">
        <v>1.7999992370605469</v>
      </c>
      <c r="W51" s="39">
        <v>1.7999992370605469</v>
      </c>
      <c r="X51" s="40">
        <v>1.7999992370605469</v>
      </c>
      <c r="Y51" s="40">
        <v>1.7999992370605469</v>
      </c>
      <c r="Z51" s="40">
        <v>1.7999992370605469</v>
      </c>
      <c r="AA51" s="40">
        <v>1.7999992370605469</v>
      </c>
      <c r="AB51" s="40">
        <v>1.7999992370605469</v>
      </c>
      <c r="AC51" s="51">
        <v>21.5</v>
      </c>
      <c r="AD51" s="39"/>
      <c r="AE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</row>
    <row r="52" spans="1:74" ht="14.1" hidden="1" customHeight="1" x14ac:dyDescent="0.2">
      <c r="A52" s="60" t="s">
        <v>20</v>
      </c>
      <c r="B52" s="61">
        <v>0.5000004768371582</v>
      </c>
      <c r="C52" s="11">
        <v>0.5000004768371582</v>
      </c>
      <c r="D52" s="11">
        <v>0.5000004768371582</v>
      </c>
      <c r="E52" s="11">
        <v>0.5000004768371582</v>
      </c>
      <c r="F52" s="11">
        <v>0.5000004768371582</v>
      </c>
      <c r="G52" s="11">
        <v>0.5000004768371582</v>
      </c>
      <c r="H52" s="11">
        <v>0.5000004768371582</v>
      </c>
      <c r="I52" s="11">
        <v>0.5000004768371582</v>
      </c>
      <c r="J52" s="11">
        <v>2</v>
      </c>
      <c r="K52" s="11">
        <v>2</v>
      </c>
      <c r="L52" s="11">
        <v>2</v>
      </c>
      <c r="M52" s="11">
        <v>2</v>
      </c>
      <c r="N52" s="11">
        <v>2</v>
      </c>
      <c r="O52" s="11">
        <v>2</v>
      </c>
      <c r="P52" s="11">
        <v>2</v>
      </c>
      <c r="Q52" s="11">
        <v>2</v>
      </c>
      <c r="R52" s="11">
        <v>2</v>
      </c>
      <c r="S52" s="11">
        <v>2</v>
      </c>
      <c r="T52" s="11">
        <v>2</v>
      </c>
      <c r="U52" s="11">
        <v>2</v>
      </c>
      <c r="V52" s="11">
        <v>2</v>
      </c>
      <c r="W52" s="11">
        <v>2</v>
      </c>
      <c r="X52" s="11">
        <v>2</v>
      </c>
      <c r="Y52" s="11">
        <v>2</v>
      </c>
      <c r="Z52" s="11">
        <v>2</v>
      </c>
      <c r="AA52" s="11">
        <v>2</v>
      </c>
      <c r="AB52" s="11">
        <v>2</v>
      </c>
      <c r="AC52" s="55">
        <v>21.6</v>
      </c>
      <c r="AD52" s="39"/>
      <c r="AE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</row>
    <row r="53" spans="1:74" ht="14.1" hidden="1" customHeight="1" x14ac:dyDescent="0.2">
      <c r="A53" s="52" t="s">
        <v>7</v>
      </c>
      <c r="B53" s="61">
        <v>39</v>
      </c>
      <c r="C53" s="11">
        <v>39</v>
      </c>
      <c r="D53" s="11">
        <v>39</v>
      </c>
      <c r="E53" s="11">
        <v>38</v>
      </c>
      <c r="F53" s="11">
        <v>38</v>
      </c>
      <c r="G53" s="11">
        <v>38</v>
      </c>
      <c r="H53" s="11">
        <v>38</v>
      </c>
      <c r="I53" s="11">
        <v>38</v>
      </c>
      <c r="J53" s="11">
        <v>40.25</v>
      </c>
      <c r="K53" s="11">
        <v>40.25</v>
      </c>
      <c r="L53" s="11">
        <v>40.25</v>
      </c>
      <c r="M53" s="11">
        <v>40.25</v>
      </c>
      <c r="N53" s="11">
        <v>40.25</v>
      </c>
      <c r="O53" s="11">
        <v>40.25</v>
      </c>
      <c r="P53" s="11">
        <v>40.25</v>
      </c>
      <c r="Q53" s="11">
        <v>40.25</v>
      </c>
      <c r="R53" s="11">
        <v>40.25</v>
      </c>
      <c r="S53" s="11">
        <v>40.25</v>
      </c>
      <c r="T53" s="11">
        <v>40.25</v>
      </c>
      <c r="U53" s="11">
        <v>40.25</v>
      </c>
      <c r="V53" s="11">
        <v>40.25</v>
      </c>
      <c r="W53" s="39">
        <v>40.25</v>
      </c>
      <c r="X53" s="40">
        <v>40.25</v>
      </c>
      <c r="Y53" s="40">
        <v>40.25</v>
      </c>
      <c r="Z53" s="40">
        <v>40.25</v>
      </c>
      <c r="AA53" s="40">
        <v>40.25</v>
      </c>
      <c r="AB53" s="40">
        <v>40.25</v>
      </c>
      <c r="AC53" s="51">
        <v>22.6</v>
      </c>
      <c r="AD53" s="39">
        <v>67.5</v>
      </c>
      <c r="AE53" s="40"/>
      <c r="AF53" s="69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</row>
    <row r="54" spans="1:74" ht="14.1" hidden="1" customHeight="1" x14ac:dyDescent="0.2">
      <c r="A54" s="52" t="s">
        <v>0</v>
      </c>
      <c r="B54" s="61">
        <v>27</v>
      </c>
      <c r="C54" s="11">
        <v>27</v>
      </c>
      <c r="D54" s="11">
        <v>27</v>
      </c>
      <c r="E54" s="11">
        <v>28.149999618530273</v>
      </c>
      <c r="F54" s="11">
        <v>28.149999618530273</v>
      </c>
      <c r="G54" s="11">
        <v>28.149999618530273</v>
      </c>
      <c r="H54" s="11">
        <v>28.149999618530273</v>
      </c>
      <c r="I54" s="11">
        <v>28.149999618530273</v>
      </c>
      <c r="J54" s="11">
        <v>29.899997711181641</v>
      </c>
      <c r="K54" s="11">
        <v>29.899997711181641</v>
      </c>
      <c r="L54" s="11">
        <v>29.899997711181641</v>
      </c>
      <c r="M54" s="11">
        <v>29.899997711181641</v>
      </c>
      <c r="N54" s="11">
        <v>29.899997711181641</v>
      </c>
      <c r="O54" s="11">
        <v>29.899997711181641</v>
      </c>
      <c r="P54" s="11">
        <v>29.899997711181641</v>
      </c>
      <c r="Q54" s="11">
        <v>29.899997711181641</v>
      </c>
      <c r="R54" s="11">
        <v>29.899997711181641</v>
      </c>
      <c r="S54" s="11">
        <v>29.899997711181641</v>
      </c>
      <c r="T54" s="11">
        <v>29.249998092651367</v>
      </c>
      <c r="U54" s="11">
        <v>29.899997711181641</v>
      </c>
      <c r="V54" s="11">
        <v>29.899997711181641</v>
      </c>
      <c r="W54" s="39">
        <v>29.899997711181641</v>
      </c>
      <c r="X54" s="40">
        <v>29.899997711181641</v>
      </c>
      <c r="Y54" s="40">
        <v>29.899997711181641</v>
      </c>
      <c r="Z54" s="40">
        <v>29.899997711181641</v>
      </c>
      <c r="AA54" s="40">
        <v>29.899997711181641</v>
      </c>
      <c r="AB54" s="40">
        <v>29.899997711181641</v>
      </c>
      <c r="AC54" s="51"/>
      <c r="AD54" s="39">
        <v>55</v>
      </c>
      <c r="AE54" s="40"/>
      <c r="AF54" s="69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</row>
    <row r="55" spans="1:74" ht="14.1" hidden="1" customHeight="1" x14ac:dyDescent="0.2">
      <c r="A55" s="7" t="s">
        <v>37</v>
      </c>
      <c r="B55" s="61">
        <v>36.25</v>
      </c>
      <c r="C55" s="11">
        <v>36.25</v>
      </c>
      <c r="D55" s="11">
        <v>36.25</v>
      </c>
      <c r="E55" s="11">
        <v>36.75</v>
      </c>
      <c r="F55" s="11">
        <v>36.75</v>
      </c>
      <c r="G55" s="11">
        <v>36.75</v>
      </c>
      <c r="H55" s="11">
        <v>36.75</v>
      </c>
      <c r="I55" s="11">
        <v>36.75</v>
      </c>
      <c r="J55" s="11">
        <v>40.5</v>
      </c>
      <c r="K55" s="11">
        <v>40.5</v>
      </c>
      <c r="L55" s="11">
        <v>40.5</v>
      </c>
      <c r="M55" s="11">
        <v>40.5</v>
      </c>
      <c r="N55" s="11">
        <v>40.5</v>
      </c>
      <c r="O55" s="11">
        <v>40.5</v>
      </c>
      <c r="P55" s="11">
        <v>40.5</v>
      </c>
      <c r="Q55" s="11">
        <v>40.5</v>
      </c>
      <c r="R55" s="11">
        <v>40.5</v>
      </c>
      <c r="S55" s="11">
        <v>40.5</v>
      </c>
      <c r="T55" s="11">
        <v>40.5</v>
      </c>
      <c r="U55" s="11">
        <v>40.5</v>
      </c>
      <c r="V55" s="11">
        <v>40.5</v>
      </c>
      <c r="W55" s="39">
        <v>40.5</v>
      </c>
      <c r="X55" s="40">
        <v>40.5</v>
      </c>
      <c r="Y55" s="40">
        <v>40.5</v>
      </c>
      <c r="Z55" s="40">
        <v>40.5</v>
      </c>
      <c r="AA55" s="40">
        <v>40.5</v>
      </c>
      <c r="AB55" s="40">
        <v>40.5</v>
      </c>
      <c r="AC55" s="51"/>
      <c r="AD55" s="39">
        <v>44</v>
      </c>
      <c r="AE55" s="40"/>
      <c r="AF55" s="69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</row>
    <row r="56" spans="1:74" ht="14.1" hidden="1" customHeight="1" x14ac:dyDescent="0.2">
      <c r="A56" s="7" t="s">
        <v>36</v>
      </c>
      <c r="B56" s="61">
        <v>34</v>
      </c>
      <c r="C56" s="11">
        <v>32.5</v>
      </c>
      <c r="D56" s="11">
        <v>32.5</v>
      </c>
      <c r="E56" s="11">
        <v>33.4</v>
      </c>
      <c r="F56" s="11">
        <v>33.4</v>
      </c>
      <c r="G56" s="11">
        <v>33.4</v>
      </c>
      <c r="H56" s="11">
        <v>33.4</v>
      </c>
      <c r="I56" s="11">
        <v>33.4</v>
      </c>
      <c r="J56" s="11">
        <v>34</v>
      </c>
      <c r="K56" s="11">
        <v>34</v>
      </c>
      <c r="L56" s="11">
        <v>34</v>
      </c>
      <c r="M56" s="11">
        <v>34</v>
      </c>
      <c r="N56" s="11">
        <v>34</v>
      </c>
      <c r="O56" s="11">
        <v>34</v>
      </c>
      <c r="P56" s="11">
        <v>34</v>
      </c>
      <c r="Q56" s="11">
        <v>34</v>
      </c>
      <c r="R56" s="11">
        <v>34</v>
      </c>
      <c r="S56" s="11">
        <v>34</v>
      </c>
      <c r="T56" s="11">
        <v>34</v>
      </c>
      <c r="U56" s="11">
        <v>34</v>
      </c>
      <c r="V56" s="11">
        <v>34</v>
      </c>
      <c r="W56" s="39">
        <v>34</v>
      </c>
      <c r="X56" s="40">
        <v>34</v>
      </c>
      <c r="Y56" s="40">
        <v>34</v>
      </c>
      <c r="Z56" s="40">
        <v>34</v>
      </c>
      <c r="AA56" s="40">
        <v>34</v>
      </c>
      <c r="AB56" s="40">
        <v>34</v>
      </c>
      <c r="AC56" s="51">
        <v>42.299998601277672</v>
      </c>
      <c r="AD56" s="39">
        <v>44</v>
      </c>
      <c r="AE56" s="40"/>
      <c r="AF56" s="69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</row>
    <row r="57" spans="1:74" ht="14.1" hidden="1" customHeight="1" x14ac:dyDescent="0.2">
      <c r="A57" s="7" t="s">
        <v>14</v>
      </c>
      <c r="B57" s="61">
        <v>37.75</v>
      </c>
      <c r="C57" s="11">
        <v>37.75</v>
      </c>
      <c r="D57" s="11">
        <v>37.75</v>
      </c>
      <c r="E57" s="11">
        <v>38.25</v>
      </c>
      <c r="F57" s="11">
        <v>38.25</v>
      </c>
      <c r="G57" s="11">
        <v>38.25</v>
      </c>
      <c r="H57" s="11">
        <v>38.25</v>
      </c>
      <c r="I57" s="11">
        <v>38.25</v>
      </c>
      <c r="J57" s="11">
        <v>44</v>
      </c>
      <c r="K57" s="11">
        <v>44</v>
      </c>
      <c r="L57" s="11">
        <v>44</v>
      </c>
      <c r="M57" s="11">
        <v>44</v>
      </c>
      <c r="N57" s="11">
        <v>44</v>
      </c>
      <c r="O57" s="11">
        <v>44</v>
      </c>
      <c r="P57" s="11">
        <v>44</v>
      </c>
      <c r="Q57" s="11">
        <v>44</v>
      </c>
      <c r="R57" s="11">
        <v>44</v>
      </c>
      <c r="S57" s="11">
        <v>44</v>
      </c>
      <c r="T57" s="11">
        <v>44</v>
      </c>
      <c r="U57" s="11">
        <v>44</v>
      </c>
      <c r="V57" s="11">
        <v>44</v>
      </c>
      <c r="W57" s="39">
        <v>44</v>
      </c>
      <c r="X57" s="40">
        <v>44</v>
      </c>
      <c r="Y57" s="40">
        <v>44</v>
      </c>
      <c r="Z57" s="40">
        <v>44</v>
      </c>
      <c r="AA57" s="40">
        <v>44</v>
      </c>
      <c r="AB57" s="40">
        <v>44</v>
      </c>
      <c r="AC57" s="51"/>
      <c r="AD57" s="39">
        <v>44</v>
      </c>
      <c r="AE57" s="40"/>
      <c r="AF57" s="69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</row>
    <row r="58" spans="1:74" ht="14.1" hidden="1" customHeight="1" x14ac:dyDescent="0.2">
      <c r="A58" s="52" t="s">
        <v>5</v>
      </c>
      <c r="B58" s="61">
        <v>21.000001907348633</v>
      </c>
      <c r="C58" s="11">
        <v>21.000001907348633</v>
      </c>
      <c r="D58" s="11">
        <v>20.995002746582031</v>
      </c>
      <c r="E58" s="11">
        <v>23.250001907348633</v>
      </c>
      <c r="F58" s="11">
        <v>23.250001907348633</v>
      </c>
      <c r="G58" s="11">
        <v>23.250001907348633</v>
      </c>
      <c r="H58" s="11">
        <v>23.250001907348633</v>
      </c>
      <c r="I58" s="11">
        <v>23.25</v>
      </c>
      <c r="J58" s="11">
        <v>25.24999725341797</v>
      </c>
      <c r="K58" s="11">
        <v>25.249995346069337</v>
      </c>
      <c r="L58" s="11">
        <v>25.249995346069337</v>
      </c>
      <c r="M58" s="11">
        <v>25.249995346069337</v>
      </c>
      <c r="N58" s="11">
        <v>25.249995346069337</v>
      </c>
      <c r="O58" s="11">
        <v>25.24999725341797</v>
      </c>
      <c r="P58" s="11">
        <v>25.249999160766603</v>
      </c>
      <c r="Q58" s="11">
        <v>25.249999160766603</v>
      </c>
      <c r="R58" s="11">
        <v>25.249999160766603</v>
      </c>
      <c r="S58" s="11">
        <v>25.250001068115235</v>
      </c>
      <c r="T58" s="11">
        <v>25.249999160766603</v>
      </c>
      <c r="U58" s="11">
        <v>25.245000000000001</v>
      </c>
      <c r="V58" s="11">
        <v>25.245000000000001</v>
      </c>
      <c r="W58" s="39">
        <v>25.245000000000001</v>
      </c>
      <c r="X58" s="40">
        <v>25.245000000000001</v>
      </c>
      <c r="Y58" s="40">
        <v>25.245000000000001</v>
      </c>
      <c r="Z58" s="40">
        <v>25.245000000000001</v>
      </c>
      <c r="AA58" s="40">
        <v>25.245000000000001</v>
      </c>
      <c r="AB58" s="40">
        <v>25.245000000000001</v>
      </c>
      <c r="AC58" s="51"/>
      <c r="AD58" s="39">
        <v>65</v>
      </c>
      <c r="AE58" s="40"/>
      <c r="AF58" s="69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</row>
    <row r="59" spans="1:74" ht="14.1" hidden="1" customHeight="1" x14ac:dyDescent="0.2">
      <c r="A59" s="52" t="s">
        <v>13</v>
      </c>
      <c r="B59" s="61">
        <v>20.999994277954102</v>
      </c>
      <c r="C59" s="11">
        <v>20.999994277954102</v>
      </c>
      <c r="D59" s="11">
        <v>21.004995346069336</v>
      </c>
      <c r="E59" s="11">
        <v>22.499994277954102</v>
      </c>
      <c r="F59" s="11">
        <v>22.499994277954102</v>
      </c>
      <c r="G59" s="11">
        <v>22.499994277954102</v>
      </c>
      <c r="H59" s="11">
        <v>22.499994277954102</v>
      </c>
      <c r="I59" s="11">
        <v>22.499992370605469</v>
      </c>
      <c r="J59" s="11">
        <v>23.870003814697267</v>
      </c>
      <c r="K59" s="11">
        <v>23.870001907348634</v>
      </c>
      <c r="L59" s="11">
        <v>23.870001907348634</v>
      </c>
      <c r="M59" s="11">
        <v>23.870001907348634</v>
      </c>
      <c r="N59" s="11">
        <v>23.870001907348634</v>
      </c>
      <c r="O59" s="11">
        <v>23.87</v>
      </c>
      <c r="P59" s="11">
        <v>23.870001907348634</v>
      </c>
      <c r="Q59" s="11">
        <v>23.870001907348634</v>
      </c>
      <c r="R59" s="11">
        <v>23.870001907348634</v>
      </c>
      <c r="S59" s="11">
        <v>23.87</v>
      </c>
      <c r="T59" s="11">
        <v>23.869998092651368</v>
      </c>
      <c r="U59" s="11">
        <v>23.874998092651367</v>
      </c>
      <c r="V59" s="11">
        <v>23.874998092651367</v>
      </c>
      <c r="W59" s="39">
        <v>23.874998092651367</v>
      </c>
      <c r="X59" s="40">
        <v>23.874998092651367</v>
      </c>
      <c r="Y59" s="40">
        <v>23.874998092651367</v>
      </c>
      <c r="Z59" s="40">
        <v>23.874998092651367</v>
      </c>
      <c r="AA59" s="40">
        <v>23.874998092651367</v>
      </c>
      <c r="AB59" s="40">
        <v>23.874998092651367</v>
      </c>
      <c r="AC59" s="51"/>
      <c r="AD59" s="39">
        <v>60</v>
      </c>
      <c r="AE59" s="40"/>
      <c r="AF59" s="69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</row>
    <row r="60" spans="1:74" ht="14.1" hidden="1" customHeight="1" x14ac:dyDescent="0.2">
      <c r="A60" s="52" t="s">
        <v>6</v>
      </c>
      <c r="B60" s="61">
        <v>22.000005722045898</v>
      </c>
      <c r="C60" s="11">
        <v>22.000005722045898</v>
      </c>
      <c r="D60" s="11">
        <v>20.750005722045898</v>
      </c>
      <c r="E60" s="11">
        <v>23.500005722045898</v>
      </c>
      <c r="F60" s="11">
        <v>23.500005722045898</v>
      </c>
      <c r="G60" s="11">
        <v>24.750005722045898</v>
      </c>
      <c r="H60" s="11">
        <v>24.750005722045898</v>
      </c>
      <c r="I60" s="11">
        <v>24.150005340576172</v>
      </c>
      <c r="J60" s="11">
        <v>24.351552124023438</v>
      </c>
      <c r="K60" s="11">
        <v>24.501551742553712</v>
      </c>
      <c r="L60" s="11">
        <v>25.101552124023438</v>
      </c>
      <c r="M60" s="11">
        <v>25.101552124023438</v>
      </c>
      <c r="N60" s="11">
        <v>24.501551742553712</v>
      </c>
      <c r="O60" s="11">
        <v>24.501553649902345</v>
      </c>
      <c r="P60" s="11">
        <v>24.901555175781251</v>
      </c>
      <c r="Q60" s="11">
        <v>24.901555175781251</v>
      </c>
      <c r="R60" s="11">
        <v>24.901555175781251</v>
      </c>
      <c r="S60" s="11">
        <v>24.901557083129884</v>
      </c>
      <c r="T60" s="11">
        <v>24.901555175781251</v>
      </c>
      <c r="U60" s="11">
        <v>24.896556015014649</v>
      </c>
      <c r="V60" s="11">
        <v>24.896556015014649</v>
      </c>
      <c r="W60" s="39">
        <v>24.896556015014649</v>
      </c>
      <c r="X60" s="40">
        <v>24.896556015014649</v>
      </c>
      <c r="Y60" s="40">
        <v>24.896556015014649</v>
      </c>
      <c r="Z60" s="40">
        <v>24.896556015014649</v>
      </c>
      <c r="AA60" s="40">
        <v>24.896556015014649</v>
      </c>
      <c r="AB60" s="40">
        <v>24.896556015014649</v>
      </c>
      <c r="AC60" s="51"/>
      <c r="AD60" s="39">
        <v>70</v>
      </c>
      <c r="AE60" s="40"/>
      <c r="AF60" s="69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</row>
    <row r="61" spans="1:74" ht="14.1" hidden="1" customHeight="1" x14ac:dyDescent="0.2">
      <c r="A61" s="52" t="s">
        <v>2</v>
      </c>
      <c r="B61" s="61">
        <v>22</v>
      </c>
      <c r="C61" s="11">
        <v>22</v>
      </c>
      <c r="D61" s="11">
        <v>22</v>
      </c>
      <c r="E61" s="11">
        <v>22</v>
      </c>
      <c r="F61" s="11">
        <v>22</v>
      </c>
      <c r="G61" s="11">
        <v>22</v>
      </c>
      <c r="H61" s="11">
        <v>22</v>
      </c>
      <c r="I61" s="11">
        <v>22</v>
      </c>
      <c r="J61" s="11">
        <v>23.749998092651367</v>
      </c>
      <c r="K61" s="11">
        <v>23.749996185302734</v>
      </c>
      <c r="L61" s="11">
        <v>23.749996185302734</v>
      </c>
      <c r="M61" s="11">
        <v>23.749996185302734</v>
      </c>
      <c r="N61" s="11">
        <v>23.749996185302734</v>
      </c>
      <c r="O61" s="11">
        <v>23.749996185302734</v>
      </c>
      <c r="P61" s="11">
        <v>23.749996185302734</v>
      </c>
      <c r="Q61" s="11">
        <v>23.749996185302734</v>
      </c>
      <c r="R61" s="11">
        <v>23.749996185302734</v>
      </c>
      <c r="S61" s="11">
        <v>23.749996185302734</v>
      </c>
      <c r="T61" s="11">
        <v>23.749996185302734</v>
      </c>
      <c r="U61" s="11">
        <v>23.749996185302734</v>
      </c>
      <c r="V61" s="11">
        <v>23.749996185302734</v>
      </c>
      <c r="W61" s="39">
        <v>23.749996185302734</v>
      </c>
      <c r="X61" s="40">
        <v>23.749996185302734</v>
      </c>
      <c r="Y61" s="40">
        <v>23.749996185302734</v>
      </c>
      <c r="Z61" s="40">
        <v>23.749996185302734</v>
      </c>
      <c r="AA61" s="40">
        <v>23.749996185302734</v>
      </c>
      <c r="AB61" s="40">
        <v>23.749996185302734</v>
      </c>
      <c r="AC61" s="51"/>
      <c r="AD61" s="39">
        <v>83</v>
      </c>
      <c r="AE61" s="40"/>
      <c r="AF61" s="69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</row>
    <row r="62" spans="1:74" ht="14.1" hidden="1" customHeight="1" x14ac:dyDescent="0.2">
      <c r="A62" s="52" t="s">
        <v>38</v>
      </c>
      <c r="B62" s="61">
        <v>25.000003814697266</v>
      </c>
      <c r="C62" s="11">
        <v>25.000003814697266</v>
      </c>
      <c r="D62" s="11">
        <v>25.000003814697266</v>
      </c>
      <c r="E62" s="11">
        <v>25.000001907348633</v>
      </c>
      <c r="F62" s="11">
        <v>25.000001907348633</v>
      </c>
      <c r="G62" s="11">
        <v>25.000001907348633</v>
      </c>
      <c r="H62" s="11">
        <v>25.000001907348633</v>
      </c>
      <c r="I62" s="11">
        <v>25.000001907348633</v>
      </c>
      <c r="J62" s="11">
        <v>27.000001907348633</v>
      </c>
      <c r="K62" s="11">
        <v>27.000001907348633</v>
      </c>
      <c r="L62" s="11">
        <v>27.000001907348633</v>
      </c>
      <c r="M62" s="11">
        <v>27.000001907348633</v>
      </c>
      <c r="N62" s="11">
        <v>27.000001907348633</v>
      </c>
      <c r="O62" s="11">
        <v>27.000001907348633</v>
      </c>
      <c r="P62" s="11">
        <v>27.000001907348633</v>
      </c>
      <c r="Q62" s="11">
        <v>27.000001907348633</v>
      </c>
      <c r="R62" s="11">
        <v>27.000001907348633</v>
      </c>
      <c r="S62" s="11">
        <v>27.000001907348633</v>
      </c>
      <c r="T62" s="11">
        <v>27.000001907348633</v>
      </c>
      <c r="U62" s="11">
        <v>27.000001907348633</v>
      </c>
      <c r="V62" s="11">
        <v>27.000001907348633</v>
      </c>
      <c r="W62" s="39">
        <v>27.000001907348633</v>
      </c>
      <c r="X62" s="40">
        <v>27.000001907348633</v>
      </c>
      <c r="Y62" s="40">
        <v>27.000001907348633</v>
      </c>
      <c r="Z62" s="40">
        <v>27.000001907348633</v>
      </c>
      <c r="AA62" s="40">
        <v>27.000001907348633</v>
      </c>
      <c r="AB62" s="40">
        <v>27.000001907348633</v>
      </c>
      <c r="AC62" s="51"/>
      <c r="AD62" s="39">
        <v>135</v>
      </c>
      <c r="AE62" s="40"/>
      <c r="AF62" s="69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</row>
    <row r="63" spans="1:74" ht="14.1" hidden="1" customHeight="1" thickBot="1" x14ac:dyDescent="0.25">
      <c r="A63" s="53" t="s">
        <v>3</v>
      </c>
      <c r="B63" s="68">
        <v>23</v>
      </c>
      <c r="C63" s="45">
        <v>23</v>
      </c>
      <c r="D63" s="45">
        <v>23</v>
      </c>
      <c r="E63" s="45">
        <v>23</v>
      </c>
      <c r="F63" s="45">
        <v>23</v>
      </c>
      <c r="G63" s="45">
        <v>23</v>
      </c>
      <c r="H63" s="45">
        <v>23</v>
      </c>
      <c r="I63" s="45">
        <v>23</v>
      </c>
      <c r="J63" s="45">
        <v>24.499988555908203</v>
      </c>
      <c r="K63" s="45">
        <v>24.499988555908203</v>
      </c>
      <c r="L63" s="62">
        <v>24.499988555908203</v>
      </c>
      <c r="M63" s="62">
        <v>24.499988555908203</v>
      </c>
      <c r="N63" s="62">
        <v>24.499988555908203</v>
      </c>
      <c r="O63" s="62">
        <v>24.499988555908203</v>
      </c>
      <c r="P63" s="62">
        <v>24.49998664855957</v>
      </c>
      <c r="Q63" s="62">
        <v>24.49998664855957</v>
      </c>
      <c r="R63" s="62">
        <v>24.49998664855957</v>
      </c>
      <c r="S63" s="62">
        <v>24.499988555908203</v>
      </c>
      <c r="T63" s="62">
        <v>24.499988555908203</v>
      </c>
      <c r="U63" s="62">
        <v>24.499988555908203</v>
      </c>
      <c r="V63" s="62">
        <v>24.499988555908203</v>
      </c>
      <c r="W63" s="63">
        <v>24.499988555908203</v>
      </c>
      <c r="X63" s="62">
        <v>24.499988555908203</v>
      </c>
      <c r="Y63" s="62">
        <v>24.499988555908203</v>
      </c>
      <c r="Z63" s="62">
        <v>24.499988555908203</v>
      </c>
      <c r="AA63" s="62">
        <v>24.499988555908203</v>
      </c>
      <c r="AB63" s="62">
        <v>24.499988555908203</v>
      </c>
      <c r="AC63" s="55"/>
      <c r="AD63" s="40">
        <v>89.5</v>
      </c>
      <c r="AE63" s="40"/>
      <c r="AF63" s="69"/>
      <c r="AG63" s="40"/>
    </row>
    <row r="111" spans="19:21" x14ac:dyDescent="0.2">
      <c r="S111" s="2">
        <v>28.349996948242186</v>
      </c>
      <c r="T111" s="2">
        <v>28.349996948242186</v>
      </c>
      <c r="U111" s="2">
        <v>28.349996948242186</v>
      </c>
    </row>
    <row r="115" spans="19:21" x14ac:dyDescent="0.2">
      <c r="S115" s="2">
        <v>40.249996185302734</v>
      </c>
      <c r="T115" s="2">
        <v>40.249996185302734</v>
      </c>
      <c r="U115" s="2">
        <v>40.249996185302734</v>
      </c>
    </row>
    <row r="117" spans="19:21" x14ac:dyDescent="0.2">
      <c r="S117" s="2">
        <v>29.099996948242186</v>
      </c>
      <c r="T117" s="2">
        <v>29.099996948242186</v>
      </c>
      <c r="U117" s="2">
        <v>29.099996948242186</v>
      </c>
    </row>
    <row r="121" spans="19:21" x14ac:dyDescent="0.2">
      <c r="S121" s="2">
        <v>50.999992370605469</v>
      </c>
      <c r="T121" s="2">
        <v>50.999992370605469</v>
      </c>
      <c r="U121" s="2">
        <v>50.999992370605469</v>
      </c>
    </row>
  </sheetData>
  <pageMargins left="0.25" right="0.25" top="0.5" bottom="0.25" header="0.25" footer="0.5"/>
  <pageSetup orientation="landscape" r:id="rId1"/>
  <headerFooter alignWithMargins="0">
    <oddHeader xml:space="preserve">&amp;C&amp;"Times New Roman,Bold"&amp;12EAST POWER DESK DAILY PEAK PRICE REPORT
</oddHeader>
  </headerFooter>
  <drawing r:id="rId2"/>
  <legacyDrawing r:id="rId3"/>
  <controls>
    <mc:AlternateContent xmlns:mc="http://schemas.openxmlformats.org/markup-compatibility/2006">
      <mc:Choice Requires="x14">
        <control shapeId="59393" r:id="rId4" name="CommandButton1">
          <controlPr autoLine="0" r:id="rId5">
            <anchor moveWithCells="1">
              <from>
                <xdr:col>0</xdr:col>
                <xdr:colOff>133350</xdr:colOff>
                <xdr:row>2</xdr:row>
                <xdr:rowOff>95250</xdr:rowOff>
              </from>
              <to>
                <xdr:col>0</xdr:col>
                <xdr:colOff>1314450</xdr:colOff>
                <xdr:row>4</xdr:row>
                <xdr:rowOff>114300</xdr:rowOff>
              </to>
            </anchor>
          </controlPr>
        </control>
      </mc:Choice>
      <mc:Fallback>
        <control shapeId="59393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1"/>
  <dimension ref="A1:EJ123"/>
  <sheetViews>
    <sheetView showGridLines="0" tabSelected="1" zoomScaleNormal="100" workbookViewId="0">
      <pane xSplit="2" ySplit="8" topLeftCell="C9" activePane="bottomRight" state="frozen"/>
      <selection activeCell="E67" sqref="E67:E73"/>
      <selection pane="topRight" activeCell="E67" sqref="E67:E73"/>
      <selection pane="bottomLeft" activeCell="E67" sqref="E67:E73"/>
      <selection pane="bottomRight" activeCell="A2" sqref="A2"/>
    </sheetView>
  </sheetViews>
  <sheetFormatPr defaultColWidth="0" defaultRowHeight="11.25" x14ac:dyDescent="0.2"/>
  <cols>
    <col min="1" max="1" width="30.85546875" style="73" customWidth="1"/>
    <col min="2" max="2" width="9.28515625" style="73" hidden="1" customWidth="1"/>
    <col min="3" max="4" width="9.140625" style="73" customWidth="1"/>
    <col min="5" max="5" width="9.7109375" style="73" customWidth="1"/>
    <col min="6" max="6" width="13" style="73" hidden="1" customWidth="1"/>
    <col min="7" max="8" width="9.7109375" style="73" customWidth="1"/>
    <col min="9" max="9" width="13" style="73" hidden="1" customWidth="1"/>
    <col min="10" max="10" width="9.85546875" style="73" customWidth="1"/>
    <col min="11" max="13" width="9.7109375" style="73" hidden="1" customWidth="1"/>
    <col min="14" max="14" width="9.7109375" style="73" customWidth="1"/>
    <col min="15" max="15" width="12.140625" style="73" customWidth="1"/>
    <col min="16" max="18" width="9.7109375" style="73" hidden="1" customWidth="1"/>
    <col min="19" max="19" width="12.5703125" style="73" customWidth="1"/>
    <col min="20" max="22" width="9.7109375" style="73" hidden="1" customWidth="1"/>
    <col min="23" max="27" width="9.7109375" style="73" customWidth="1"/>
    <col min="28" max="28" width="10.42578125" style="73" customWidth="1"/>
    <col min="29" max="29" width="12.5703125" style="73" bestFit="1" customWidth="1"/>
    <col min="30" max="31" width="9.85546875" style="134" bestFit="1" customWidth="1"/>
    <col min="32" max="32" width="14.85546875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  <c r="M1" s="131" t="s">
        <v>29</v>
      </c>
      <c r="N1" s="131"/>
      <c r="O1" s="132"/>
      <c r="P1" s="133" t="s">
        <v>30</v>
      </c>
    </row>
    <row r="2" spans="1:140" ht="24" customHeight="1" x14ac:dyDescent="0.2">
      <c r="A2" s="135">
        <v>37221</v>
      </c>
      <c r="B2" s="132"/>
      <c r="P2" s="133" t="s">
        <v>28</v>
      </c>
      <c r="AC2" s="134"/>
      <c r="AD2" s="73"/>
      <c r="AE2" s="73"/>
    </row>
    <row r="3" spans="1:140" ht="12.75" hidden="1" customHeight="1" x14ac:dyDescent="0.2">
      <c r="C3" s="73">
        <v>4</v>
      </c>
      <c r="D3" s="73">
        <v>25</v>
      </c>
      <c r="AC3" s="134"/>
      <c r="AD3" s="73"/>
      <c r="AE3" s="73"/>
      <c r="AG3" s="73">
        <v>26</v>
      </c>
      <c r="AH3" s="73">
        <v>24</v>
      </c>
      <c r="AI3" s="73">
        <v>26</v>
      </c>
      <c r="AJ3" s="73">
        <v>26</v>
      </c>
      <c r="AK3" s="73">
        <v>26</v>
      </c>
      <c r="AL3" s="73">
        <v>25</v>
      </c>
      <c r="AM3" s="73">
        <v>26</v>
      </c>
      <c r="AN3" s="73">
        <v>27</v>
      </c>
      <c r="AO3" s="73">
        <v>24</v>
      </c>
      <c r="AP3" s="73">
        <v>27</v>
      </c>
      <c r="AQ3" s="73">
        <v>25</v>
      </c>
      <c r="AR3" s="73">
        <v>25</v>
      </c>
      <c r="AS3" s="73">
        <v>26</v>
      </c>
      <c r="AT3" s="73">
        <v>24</v>
      </c>
      <c r="AU3" s="73">
        <v>26</v>
      </c>
      <c r="AV3" s="73">
        <v>26</v>
      </c>
      <c r="AW3" s="73">
        <v>26</v>
      </c>
      <c r="AX3" s="73">
        <v>25</v>
      </c>
      <c r="AY3" s="73">
        <v>26</v>
      </c>
      <c r="AZ3" s="73">
        <v>26</v>
      </c>
      <c r="BA3" s="73">
        <v>25</v>
      </c>
      <c r="BB3" s="73">
        <v>27</v>
      </c>
      <c r="BC3" s="73">
        <v>24</v>
      </c>
      <c r="BD3" s="73">
        <v>26</v>
      </c>
      <c r="BE3" s="73">
        <v>26</v>
      </c>
      <c r="BF3" s="73">
        <v>24</v>
      </c>
      <c r="BG3" s="73">
        <v>27</v>
      </c>
      <c r="BH3" s="73">
        <v>26</v>
      </c>
      <c r="BI3" s="73">
        <v>25</v>
      </c>
      <c r="BJ3" s="73">
        <v>26</v>
      </c>
      <c r="BK3" s="73">
        <v>26</v>
      </c>
      <c r="BL3" s="73">
        <v>26</v>
      </c>
      <c r="BM3" s="73">
        <v>25</v>
      </c>
      <c r="BN3" s="73">
        <v>26</v>
      </c>
      <c r="BO3" s="73">
        <v>25</v>
      </c>
      <c r="BP3" s="73">
        <v>26</v>
      </c>
      <c r="BQ3" s="73">
        <v>25</v>
      </c>
      <c r="BR3" s="73">
        <v>24</v>
      </c>
      <c r="BS3" s="73">
        <v>27</v>
      </c>
      <c r="BT3" s="73">
        <v>26</v>
      </c>
      <c r="BU3" s="73">
        <v>25</v>
      </c>
      <c r="BV3" s="73">
        <v>26</v>
      </c>
      <c r="BW3" s="73">
        <v>25</v>
      </c>
      <c r="BX3" s="73">
        <v>27</v>
      </c>
      <c r="BY3" s="73">
        <v>25</v>
      </c>
      <c r="BZ3" s="73">
        <v>26</v>
      </c>
      <c r="CA3" s="73">
        <v>25</v>
      </c>
      <c r="CB3" s="73">
        <v>26</v>
      </c>
      <c r="CC3" s="73">
        <v>25</v>
      </c>
      <c r="CD3" s="73">
        <v>24</v>
      </c>
      <c r="CE3" s="73">
        <v>27</v>
      </c>
      <c r="CF3" s="73">
        <v>25</v>
      </c>
      <c r="CG3" s="73">
        <v>26</v>
      </c>
      <c r="CH3" s="73">
        <v>26</v>
      </c>
      <c r="CI3" s="73">
        <v>25</v>
      </c>
      <c r="CJ3" s="73">
        <v>27</v>
      </c>
      <c r="CK3" s="73">
        <v>25</v>
      </c>
      <c r="CL3" s="73">
        <v>26</v>
      </c>
      <c r="CM3" s="73">
        <v>25</v>
      </c>
      <c r="CN3" s="73">
        <v>25</v>
      </c>
      <c r="CO3" s="73">
        <v>26</v>
      </c>
      <c r="CP3" s="73">
        <v>24</v>
      </c>
      <c r="CQ3" s="73">
        <v>27</v>
      </c>
      <c r="CR3" s="73">
        <v>25</v>
      </c>
      <c r="CS3" s="73">
        <v>26</v>
      </c>
      <c r="CT3" s="73">
        <v>26</v>
      </c>
      <c r="CU3" s="73">
        <v>25</v>
      </c>
      <c r="CV3" s="73">
        <v>27</v>
      </c>
      <c r="CW3" s="73">
        <v>24</v>
      </c>
      <c r="CX3" s="73">
        <v>27</v>
      </c>
      <c r="CY3" s="73">
        <v>25</v>
      </c>
      <c r="CZ3" s="73">
        <v>25</v>
      </c>
      <c r="DA3" s="73">
        <v>26</v>
      </c>
      <c r="DB3" s="73">
        <v>25</v>
      </c>
      <c r="DC3" s="73">
        <v>26</v>
      </c>
      <c r="DD3" s="73">
        <v>26</v>
      </c>
      <c r="DE3" s="73">
        <v>26</v>
      </c>
      <c r="DF3" s="73">
        <v>25</v>
      </c>
      <c r="DG3" s="73">
        <v>26</v>
      </c>
      <c r="DH3" s="73">
        <v>26</v>
      </c>
      <c r="DI3" s="73">
        <v>25</v>
      </c>
      <c r="DJ3" s="73">
        <v>27</v>
      </c>
      <c r="DK3" s="73">
        <v>24</v>
      </c>
      <c r="DL3" s="73">
        <v>26</v>
      </c>
      <c r="DM3" s="73">
        <v>26</v>
      </c>
      <c r="DN3" s="73">
        <v>24</v>
      </c>
      <c r="DO3" s="73">
        <v>26</v>
      </c>
      <c r="DP3" s="73">
        <v>26</v>
      </c>
      <c r="DQ3" s="73">
        <v>25</v>
      </c>
      <c r="DR3" s="73">
        <v>26</v>
      </c>
      <c r="DS3" s="73">
        <v>26</v>
      </c>
      <c r="DT3" s="73">
        <v>26</v>
      </c>
      <c r="DU3" s="73">
        <v>25</v>
      </c>
      <c r="DV3" s="73">
        <v>27</v>
      </c>
      <c r="DW3" s="73">
        <v>24</v>
      </c>
      <c r="DX3" s="73">
        <v>26</v>
      </c>
      <c r="DY3" s="73">
        <v>25</v>
      </c>
      <c r="DZ3" s="73">
        <v>24</v>
      </c>
      <c r="EA3" s="73">
        <v>27</v>
      </c>
      <c r="EB3" s="73">
        <v>26</v>
      </c>
      <c r="EC3" s="73">
        <v>25</v>
      </c>
      <c r="ED3" s="73">
        <v>26</v>
      </c>
      <c r="EE3" s="73">
        <v>26</v>
      </c>
      <c r="EF3" s="73">
        <v>26</v>
      </c>
      <c r="EG3" s="73">
        <v>25</v>
      </c>
      <c r="EH3" s="73">
        <v>26</v>
      </c>
      <c r="EI3" s="73">
        <v>25</v>
      </c>
      <c r="EJ3" s="73">
        <v>26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  <c r="AD4" s="73"/>
      <c r="AE4" s="73"/>
    </row>
    <row r="5" spans="1:140" ht="10.5" hidden="1" customHeight="1" x14ac:dyDescent="0.2">
      <c r="A5" s="136"/>
      <c r="B5" s="132"/>
      <c r="C5" s="73">
        <v>4</v>
      </c>
      <c r="D5" s="73">
        <v>20</v>
      </c>
      <c r="AG5" s="73">
        <v>22</v>
      </c>
      <c r="AH5" s="73">
        <v>20</v>
      </c>
      <c r="AI5" s="73">
        <v>21</v>
      </c>
      <c r="AJ5" s="73">
        <v>22</v>
      </c>
      <c r="AK5" s="73">
        <v>22</v>
      </c>
      <c r="AL5" s="73">
        <v>20</v>
      </c>
      <c r="AM5" s="73">
        <v>22</v>
      </c>
      <c r="AN5" s="73">
        <v>22</v>
      </c>
      <c r="AO5" s="73">
        <v>20</v>
      </c>
      <c r="AP5" s="73">
        <v>23</v>
      </c>
      <c r="AQ5" s="73">
        <v>20</v>
      </c>
      <c r="AR5" s="73">
        <v>21</v>
      </c>
      <c r="AS5" s="73">
        <v>22</v>
      </c>
      <c r="AT5" s="73">
        <v>20</v>
      </c>
      <c r="AU5" s="73">
        <v>21</v>
      </c>
      <c r="AV5" s="73">
        <v>22</v>
      </c>
      <c r="AW5" s="73">
        <v>21</v>
      </c>
      <c r="AX5" s="73">
        <v>21</v>
      </c>
      <c r="AY5" s="73">
        <v>22</v>
      </c>
      <c r="AZ5" s="73">
        <v>21</v>
      </c>
      <c r="BA5" s="73">
        <v>21</v>
      </c>
      <c r="BB5" s="73">
        <v>23</v>
      </c>
      <c r="BC5" s="73">
        <v>19</v>
      </c>
      <c r="BD5" s="73">
        <v>22</v>
      </c>
      <c r="BE5" s="73">
        <v>21</v>
      </c>
      <c r="BF5" s="73">
        <v>20</v>
      </c>
      <c r="BG5" s="73">
        <v>23</v>
      </c>
      <c r="BH5" s="73">
        <v>22</v>
      </c>
      <c r="BI5" s="73">
        <v>20</v>
      </c>
      <c r="BJ5" s="73">
        <v>22</v>
      </c>
      <c r="BK5" s="73">
        <v>21</v>
      </c>
      <c r="BL5" s="73">
        <v>22</v>
      </c>
      <c r="BM5" s="73">
        <v>21</v>
      </c>
      <c r="BN5" s="73">
        <v>21</v>
      </c>
      <c r="BO5" s="73">
        <v>21</v>
      </c>
      <c r="BP5" s="73">
        <v>23</v>
      </c>
      <c r="BQ5" s="73">
        <v>21</v>
      </c>
      <c r="BR5" s="73">
        <v>20</v>
      </c>
      <c r="BS5" s="73">
        <v>23</v>
      </c>
      <c r="BT5" s="73">
        <v>21</v>
      </c>
      <c r="BU5" s="73">
        <v>21</v>
      </c>
      <c r="BV5" s="73">
        <v>22</v>
      </c>
      <c r="BW5" s="73">
        <v>20</v>
      </c>
      <c r="BX5" s="73">
        <v>23</v>
      </c>
      <c r="BY5" s="73">
        <v>21</v>
      </c>
      <c r="BZ5" s="73">
        <v>21</v>
      </c>
      <c r="CA5" s="73">
        <v>21</v>
      </c>
      <c r="CB5" s="73">
        <v>21</v>
      </c>
      <c r="CC5" s="73">
        <v>21</v>
      </c>
      <c r="CD5" s="73">
        <v>20</v>
      </c>
      <c r="CE5" s="73">
        <v>23</v>
      </c>
      <c r="CF5" s="73">
        <v>20</v>
      </c>
      <c r="CG5" s="73">
        <v>22</v>
      </c>
      <c r="CH5" s="73">
        <v>22</v>
      </c>
      <c r="CI5" s="73">
        <v>20</v>
      </c>
      <c r="CJ5" s="73">
        <v>23</v>
      </c>
      <c r="CK5" s="73">
        <v>20</v>
      </c>
      <c r="CL5" s="73">
        <v>22</v>
      </c>
      <c r="CM5" s="73">
        <v>21</v>
      </c>
      <c r="CN5" s="73">
        <v>20</v>
      </c>
      <c r="CO5" s="73">
        <v>22</v>
      </c>
      <c r="CP5" s="73">
        <v>20</v>
      </c>
      <c r="CQ5" s="73">
        <v>22</v>
      </c>
      <c r="CR5" s="73">
        <v>21</v>
      </c>
      <c r="CS5" s="73">
        <v>22</v>
      </c>
      <c r="CT5" s="73">
        <v>21</v>
      </c>
      <c r="CU5" s="73">
        <v>21</v>
      </c>
      <c r="CV5" s="73">
        <v>23</v>
      </c>
      <c r="CW5" s="73">
        <v>19</v>
      </c>
      <c r="CX5" s="73">
        <v>23</v>
      </c>
      <c r="CY5" s="73">
        <v>21</v>
      </c>
      <c r="CZ5" s="73">
        <v>20</v>
      </c>
      <c r="DA5" s="73">
        <v>22</v>
      </c>
      <c r="DB5" s="73">
        <v>21</v>
      </c>
      <c r="DC5" s="73">
        <v>21</v>
      </c>
      <c r="DD5" s="73">
        <v>22</v>
      </c>
      <c r="DE5" s="73">
        <v>21</v>
      </c>
      <c r="DF5" s="73">
        <v>21</v>
      </c>
      <c r="DG5" s="73">
        <v>22</v>
      </c>
      <c r="DH5" s="73">
        <v>21</v>
      </c>
      <c r="DI5" s="73">
        <v>21</v>
      </c>
      <c r="DJ5" s="73">
        <v>23</v>
      </c>
      <c r="DK5" s="73">
        <v>19</v>
      </c>
      <c r="DL5" s="73">
        <v>22</v>
      </c>
      <c r="DM5" s="73">
        <v>21</v>
      </c>
      <c r="DN5" s="73">
        <v>20</v>
      </c>
      <c r="DO5" s="73">
        <v>22</v>
      </c>
      <c r="DP5" s="73">
        <v>22</v>
      </c>
      <c r="DQ5" s="73">
        <v>20</v>
      </c>
      <c r="DR5" s="73">
        <v>22</v>
      </c>
      <c r="DS5" s="73">
        <v>22</v>
      </c>
      <c r="DT5" s="73">
        <v>21</v>
      </c>
      <c r="DU5" s="73">
        <v>21</v>
      </c>
      <c r="DV5" s="73">
        <v>22</v>
      </c>
      <c r="DW5" s="73">
        <v>20</v>
      </c>
      <c r="DX5" s="73">
        <v>22</v>
      </c>
      <c r="DY5" s="73">
        <v>20</v>
      </c>
      <c r="DZ5" s="73">
        <v>20</v>
      </c>
      <c r="EA5" s="73">
        <v>23</v>
      </c>
      <c r="EB5" s="73">
        <v>22</v>
      </c>
      <c r="EC5" s="73">
        <v>20</v>
      </c>
      <c r="ED5" s="73">
        <v>22</v>
      </c>
      <c r="EE5" s="73">
        <v>21</v>
      </c>
      <c r="EF5" s="73">
        <v>22</v>
      </c>
      <c r="EG5" s="73">
        <v>21</v>
      </c>
      <c r="EH5" s="73">
        <v>21</v>
      </c>
      <c r="EI5" s="73">
        <v>21</v>
      </c>
      <c r="EJ5" s="73">
        <v>23</v>
      </c>
    </row>
    <row r="6" spans="1:140" ht="12.75" x14ac:dyDescent="0.2">
      <c r="A6" s="139">
        <v>37221</v>
      </c>
    </row>
    <row r="7" spans="1:140" ht="10.5" hidden="1" customHeight="1" x14ac:dyDescent="0.2">
      <c r="A7" s="139"/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I7" s="141"/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B7" s="142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s="150" customFormat="1" ht="15.75" customHeight="1" thickBot="1" x14ac:dyDescent="0.2">
      <c r="A8" s="143" t="s">
        <v>92</v>
      </c>
      <c r="B8" s="144"/>
      <c r="C8" s="145" t="s">
        <v>41</v>
      </c>
      <c r="D8" s="145" t="s">
        <v>42</v>
      </c>
      <c r="E8" s="146" t="s">
        <v>9</v>
      </c>
      <c r="F8" s="147" t="s">
        <v>39</v>
      </c>
      <c r="G8" s="148">
        <v>37257</v>
      </c>
      <c r="H8" s="148">
        <v>37288</v>
      </c>
      <c r="I8" s="147" t="s">
        <v>40</v>
      </c>
      <c r="J8" s="148">
        <v>37316</v>
      </c>
      <c r="K8" s="148">
        <v>37347</v>
      </c>
      <c r="L8" s="148">
        <v>37377</v>
      </c>
      <c r="M8" s="148">
        <v>37408</v>
      </c>
      <c r="N8" s="263" t="s">
        <v>63</v>
      </c>
      <c r="O8" s="149" t="s">
        <v>64</v>
      </c>
      <c r="P8" s="148">
        <v>37438</v>
      </c>
      <c r="Q8" s="148">
        <v>37469</v>
      </c>
      <c r="R8" s="148">
        <v>37500</v>
      </c>
      <c r="S8" s="149" t="s">
        <v>65</v>
      </c>
      <c r="T8" s="148">
        <v>37530</v>
      </c>
      <c r="U8" s="148">
        <v>37561</v>
      </c>
      <c r="V8" s="148">
        <v>37591</v>
      </c>
      <c r="W8" s="145" t="s">
        <v>17</v>
      </c>
      <c r="X8" s="145" t="s">
        <v>18</v>
      </c>
      <c r="Y8" s="146" t="s">
        <v>34</v>
      </c>
      <c r="Z8" s="146" t="s">
        <v>35</v>
      </c>
      <c r="AA8" s="146" t="s">
        <v>101</v>
      </c>
      <c r="AB8" s="145" t="s">
        <v>102</v>
      </c>
      <c r="AC8" s="147" t="s">
        <v>90</v>
      </c>
      <c r="AD8" s="147"/>
      <c r="AE8" s="147"/>
      <c r="AG8" s="151"/>
    </row>
    <row r="9" spans="1:140" ht="13.7" customHeight="1" x14ac:dyDescent="0.2">
      <c r="A9" s="253" t="s">
        <v>54</v>
      </c>
      <c r="B9" s="134" t="s">
        <v>10</v>
      </c>
      <c r="C9" s="99">
        <v>21.5</v>
      </c>
      <c r="D9" s="99">
        <v>29.5</v>
      </c>
      <c r="E9" s="153">
        <v>28.166666666666668</v>
      </c>
      <c r="F9" s="99">
        <v>31.375</v>
      </c>
      <c r="G9" s="99">
        <v>31.75</v>
      </c>
      <c r="H9" s="99">
        <v>31</v>
      </c>
      <c r="I9" s="99">
        <v>28.5</v>
      </c>
      <c r="J9" s="99">
        <v>30</v>
      </c>
      <c r="K9" s="99">
        <v>27</v>
      </c>
      <c r="L9" s="99">
        <v>25.5</v>
      </c>
      <c r="M9" s="99">
        <v>28</v>
      </c>
      <c r="N9" s="99">
        <v>26.833333333333332</v>
      </c>
      <c r="O9" s="99">
        <v>43.5</v>
      </c>
      <c r="P9" s="95">
        <v>41</v>
      </c>
      <c r="Q9" s="99">
        <v>48.5</v>
      </c>
      <c r="R9" s="99">
        <v>41</v>
      </c>
      <c r="S9" s="99">
        <v>36.666666666666664</v>
      </c>
      <c r="T9" s="99">
        <v>37.5</v>
      </c>
      <c r="U9" s="99">
        <v>35.5</v>
      </c>
      <c r="V9" s="99">
        <v>37</v>
      </c>
      <c r="W9" s="153">
        <v>34.517647058823528</v>
      </c>
      <c r="X9" s="99">
        <v>39.572549019607841</v>
      </c>
      <c r="Y9" s="99">
        <v>40.112953020134228</v>
      </c>
      <c r="Z9" s="99">
        <v>40.323254901960787</v>
      </c>
      <c r="AA9" s="99">
        <v>41.389313725490204</v>
      </c>
      <c r="AB9" s="100">
        <v>42.604609375000003</v>
      </c>
      <c r="AC9" s="154">
        <v>40.158242894056848</v>
      </c>
      <c r="AD9" s="155"/>
      <c r="AE9" s="155"/>
      <c r="AF9" s="156"/>
      <c r="AG9" s="95">
        <v>31.75</v>
      </c>
      <c r="AH9" s="95">
        <v>31</v>
      </c>
      <c r="AI9" s="95">
        <v>30</v>
      </c>
      <c r="AJ9" s="95">
        <v>27</v>
      </c>
      <c r="AK9" s="95">
        <v>25.5</v>
      </c>
      <c r="AL9" s="95">
        <v>28</v>
      </c>
      <c r="AM9" s="95">
        <v>41</v>
      </c>
      <c r="AN9" s="95">
        <v>48.5</v>
      </c>
      <c r="AO9" s="95">
        <v>41</v>
      </c>
      <c r="AP9" s="95">
        <v>37.5</v>
      </c>
      <c r="AQ9" s="95">
        <v>35.5</v>
      </c>
      <c r="AR9" s="95">
        <v>37</v>
      </c>
      <c r="AS9" s="95">
        <v>41.5</v>
      </c>
      <c r="AT9" s="95">
        <v>39.5</v>
      </c>
      <c r="AU9" s="95">
        <v>38</v>
      </c>
      <c r="AV9" s="95">
        <v>33</v>
      </c>
      <c r="AW9" s="95">
        <v>29</v>
      </c>
      <c r="AX9" s="95">
        <v>30</v>
      </c>
      <c r="AY9" s="95">
        <v>46.5</v>
      </c>
      <c r="AZ9" s="95">
        <v>54.5</v>
      </c>
      <c r="BA9" s="95">
        <v>43</v>
      </c>
      <c r="BB9" s="95">
        <v>41</v>
      </c>
      <c r="BC9" s="95">
        <v>38.5</v>
      </c>
      <c r="BD9" s="95">
        <v>40</v>
      </c>
      <c r="BE9" s="95">
        <v>41.63</v>
      </c>
      <c r="BF9" s="95">
        <v>39.909999999999997</v>
      </c>
      <c r="BG9" s="95">
        <v>38.619999999999997</v>
      </c>
      <c r="BH9" s="95">
        <v>34.33</v>
      </c>
      <c r="BI9" s="95">
        <v>30.89</v>
      </c>
      <c r="BJ9" s="95">
        <v>31.75</v>
      </c>
      <c r="BK9" s="95">
        <v>45.92</v>
      </c>
      <c r="BL9" s="95">
        <v>52.79</v>
      </c>
      <c r="BM9" s="95">
        <v>42.91</v>
      </c>
      <c r="BN9" s="95">
        <v>41.2</v>
      </c>
      <c r="BO9" s="95">
        <v>39.049999999999997</v>
      </c>
      <c r="BP9" s="95">
        <v>40.340000000000003</v>
      </c>
      <c r="BQ9" s="95">
        <v>41.73</v>
      </c>
      <c r="BR9" s="95">
        <v>40.26</v>
      </c>
      <c r="BS9" s="95">
        <v>39.15</v>
      </c>
      <c r="BT9" s="95">
        <v>35.47</v>
      </c>
      <c r="BU9" s="95">
        <v>32.53</v>
      </c>
      <c r="BV9" s="95">
        <v>33.270000000000003</v>
      </c>
      <c r="BW9" s="95">
        <v>45.42</v>
      </c>
      <c r="BX9" s="95">
        <v>51.31</v>
      </c>
      <c r="BY9" s="95">
        <v>42.84</v>
      </c>
      <c r="BZ9" s="95">
        <v>41.37</v>
      </c>
      <c r="CA9" s="95">
        <v>39.53</v>
      </c>
      <c r="CB9" s="95">
        <v>40.64</v>
      </c>
      <c r="CC9" s="95">
        <v>42</v>
      </c>
      <c r="CD9" s="95">
        <v>40.659999999999997</v>
      </c>
      <c r="CE9" s="95">
        <v>39.659999999999997</v>
      </c>
      <c r="CF9" s="95">
        <v>36.31</v>
      </c>
      <c r="CG9" s="95">
        <v>33.64</v>
      </c>
      <c r="CH9" s="95">
        <v>34.31</v>
      </c>
      <c r="CI9" s="95">
        <v>45.35</v>
      </c>
      <c r="CJ9" s="95">
        <v>50.71</v>
      </c>
      <c r="CK9" s="95">
        <v>43.01</v>
      </c>
      <c r="CL9" s="95">
        <v>41.68</v>
      </c>
      <c r="CM9" s="95">
        <v>40.01</v>
      </c>
      <c r="CN9" s="95">
        <v>41.01</v>
      </c>
      <c r="CO9" s="95">
        <v>42.27</v>
      </c>
      <c r="CP9" s="95">
        <v>41.05</v>
      </c>
      <c r="CQ9" s="95">
        <v>40.15</v>
      </c>
      <c r="CR9" s="95">
        <v>37.11</v>
      </c>
      <c r="CS9" s="95">
        <v>34.68</v>
      </c>
      <c r="CT9" s="95">
        <v>35.29</v>
      </c>
      <c r="CU9" s="95">
        <v>45.33</v>
      </c>
      <c r="CV9" s="95">
        <v>50.2</v>
      </c>
      <c r="CW9" s="95">
        <v>43.21</v>
      </c>
      <c r="CX9" s="95">
        <v>42</v>
      </c>
      <c r="CY9" s="95">
        <v>40.479999999999997</v>
      </c>
      <c r="CZ9" s="95">
        <v>41.39</v>
      </c>
      <c r="DA9" s="95">
        <v>42.68</v>
      </c>
      <c r="DB9" s="95">
        <v>41.55</v>
      </c>
      <c r="DC9" s="95">
        <v>40.71</v>
      </c>
      <c r="DD9" s="95">
        <v>37.880000000000003</v>
      </c>
      <c r="DE9" s="95">
        <v>35.619999999999997</v>
      </c>
      <c r="DF9" s="95">
        <v>36.19</v>
      </c>
      <c r="DG9" s="95">
        <v>45.54</v>
      </c>
      <c r="DH9" s="95">
        <v>50.07</v>
      </c>
      <c r="DI9" s="95">
        <v>43.56</v>
      </c>
      <c r="DJ9" s="95">
        <v>42.43</v>
      </c>
      <c r="DK9" s="95">
        <v>41.02</v>
      </c>
      <c r="DL9" s="95">
        <v>41.88</v>
      </c>
      <c r="DM9" s="95">
        <v>43.11</v>
      </c>
      <c r="DN9" s="95">
        <v>42.06</v>
      </c>
      <c r="DO9" s="95">
        <v>41.27</v>
      </c>
      <c r="DP9" s="95">
        <v>38.64</v>
      </c>
      <c r="DQ9" s="95">
        <v>36.53</v>
      </c>
      <c r="DR9" s="95">
        <v>37.06</v>
      </c>
      <c r="DS9" s="95">
        <v>45.77</v>
      </c>
      <c r="DT9" s="95">
        <v>49.99</v>
      </c>
      <c r="DU9" s="95">
        <v>43.93</v>
      </c>
      <c r="DV9" s="95">
        <v>42.88</v>
      </c>
      <c r="DW9" s="95">
        <v>41.56</v>
      </c>
      <c r="DX9" s="95">
        <v>42.36</v>
      </c>
      <c r="DY9" s="95">
        <v>43.53</v>
      </c>
      <c r="DZ9" s="95">
        <v>42.56</v>
      </c>
      <c r="EA9" s="95">
        <v>41.82</v>
      </c>
      <c r="EB9" s="95">
        <v>39.369999999999997</v>
      </c>
      <c r="EC9" s="95">
        <v>37.409999999999997</v>
      </c>
      <c r="ED9" s="95">
        <v>37.909999999999997</v>
      </c>
      <c r="EE9" s="95">
        <v>46.01</v>
      </c>
      <c r="EF9" s="95">
        <v>49.95</v>
      </c>
      <c r="EG9" s="95">
        <v>44.3</v>
      </c>
      <c r="EH9" s="95">
        <v>43.33</v>
      </c>
      <c r="EI9" s="95">
        <v>42.1</v>
      </c>
      <c r="EJ9" s="95">
        <v>42.84</v>
      </c>
    </row>
    <row r="10" spans="1:140" ht="13.7" customHeight="1" x14ac:dyDescent="0.2">
      <c r="A10" s="254" t="s">
        <v>55</v>
      </c>
      <c r="B10" s="158" t="s">
        <v>11</v>
      </c>
      <c r="C10" s="95">
        <v>24.6875</v>
      </c>
      <c r="D10" s="95">
        <v>30</v>
      </c>
      <c r="E10" s="159">
        <v>29.114583333333332</v>
      </c>
      <c r="F10" s="95">
        <v>31.875</v>
      </c>
      <c r="G10" s="95">
        <v>32.25</v>
      </c>
      <c r="H10" s="95">
        <v>31.5</v>
      </c>
      <c r="I10" s="95">
        <v>29.75</v>
      </c>
      <c r="J10" s="95">
        <v>30.5</v>
      </c>
      <c r="K10" s="95">
        <v>29</v>
      </c>
      <c r="L10" s="95">
        <v>28</v>
      </c>
      <c r="M10" s="95">
        <v>30.5</v>
      </c>
      <c r="N10" s="95">
        <v>29.166666666666668</v>
      </c>
      <c r="O10" s="95">
        <v>46.5</v>
      </c>
      <c r="P10" s="95">
        <v>44</v>
      </c>
      <c r="Q10" s="95">
        <v>51</v>
      </c>
      <c r="R10" s="95">
        <v>44.5</v>
      </c>
      <c r="S10" s="95">
        <v>37.5</v>
      </c>
      <c r="T10" s="95">
        <v>38.5</v>
      </c>
      <c r="U10" s="95">
        <v>36.5</v>
      </c>
      <c r="V10" s="95">
        <v>37.5</v>
      </c>
      <c r="W10" s="159">
        <v>36.184313725490199</v>
      </c>
      <c r="X10" s="95">
        <v>41.94019607843137</v>
      </c>
      <c r="Y10" s="95">
        <v>42.289261744966439</v>
      </c>
      <c r="Z10" s="95">
        <v>42.684901960784316</v>
      </c>
      <c r="AA10" s="95">
        <v>44.325313725490197</v>
      </c>
      <c r="AB10" s="96">
        <v>46.365585937500001</v>
      </c>
      <c r="AC10" s="160">
        <v>42.835163652024114</v>
      </c>
      <c r="AD10" s="155"/>
      <c r="AE10" s="155"/>
      <c r="AF10" s="156"/>
      <c r="AG10" s="161">
        <v>32.25</v>
      </c>
      <c r="AH10" s="161">
        <v>31.5</v>
      </c>
      <c r="AI10" s="161">
        <v>30.5</v>
      </c>
      <c r="AJ10" s="161">
        <v>29</v>
      </c>
      <c r="AK10" s="161">
        <v>28</v>
      </c>
      <c r="AL10" s="161">
        <v>30.5</v>
      </c>
      <c r="AM10" s="161">
        <v>44</v>
      </c>
      <c r="AN10" s="161">
        <v>51</v>
      </c>
      <c r="AO10" s="161">
        <v>44.5</v>
      </c>
      <c r="AP10" s="161">
        <v>38.5</v>
      </c>
      <c r="AQ10" s="161">
        <v>36.5</v>
      </c>
      <c r="AR10" s="161">
        <v>37.5</v>
      </c>
      <c r="AS10" s="161">
        <v>42</v>
      </c>
      <c r="AT10" s="161">
        <v>40.25</v>
      </c>
      <c r="AU10" s="161">
        <v>39.5</v>
      </c>
      <c r="AV10" s="161">
        <v>36.5</v>
      </c>
      <c r="AW10" s="161">
        <v>32.5</v>
      </c>
      <c r="AX10" s="161">
        <v>33.75</v>
      </c>
      <c r="AY10" s="161">
        <v>51</v>
      </c>
      <c r="AZ10" s="161">
        <v>58</v>
      </c>
      <c r="BA10" s="161">
        <v>46.5</v>
      </c>
      <c r="BB10" s="161">
        <v>42.75</v>
      </c>
      <c r="BC10" s="161">
        <v>39.25</v>
      </c>
      <c r="BD10" s="161">
        <v>40.75</v>
      </c>
      <c r="BE10" s="161">
        <v>42.39</v>
      </c>
      <c r="BF10" s="161">
        <v>40.89</v>
      </c>
      <c r="BG10" s="161">
        <v>40.24</v>
      </c>
      <c r="BH10" s="161">
        <v>37.67</v>
      </c>
      <c r="BI10" s="161">
        <v>34.24</v>
      </c>
      <c r="BJ10" s="161">
        <v>35.31</v>
      </c>
      <c r="BK10" s="161">
        <v>50.11</v>
      </c>
      <c r="BL10" s="161">
        <v>56.12</v>
      </c>
      <c r="BM10" s="161">
        <v>46.25</v>
      </c>
      <c r="BN10" s="161">
        <v>43.03</v>
      </c>
      <c r="BO10" s="161">
        <v>40.03</v>
      </c>
      <c r="BP10" s="161">
        <v>41.32</v>
      </c>
      <c r="BQ10" s="161">
        <v>42.71</v>
      </c>
      <c r="BR10" s="161">
        <v>41.43</v>
      </c>
      <c r="BS10" s="161">
        <v>40.880000000000003</v>
      </c>
      <c r="BT10" s="161">
        <v>38.67</v>
      </c>
      <c r="BU10" s="161">
        <v>35.74</v>
      </c>
      <c r="BV10" s="161">
        <v>36.659999999999997</v>
      </c>
      <c r="BW10" s="161">
        <v>49.35</v>
      </c>
      <c r="BX10" s="161">
        <v>54.5</v>
      </c>
      <c r="BY10" s="161">
        <v>46.04</v>
      </c>
      <c r="BZ10" s="161">
        <v>43.29</v>
      </c>
      <c r="CA10" s="161">
        <v>40.72</v>
      </c>
      <c r="CB10" s="161">
        <v>41.82</v>
      </c>
      <c r="CC10" s="161">
        <v>43.18</v>
      </c>
      <c r="CD10" s="161">
        <v>42.02</v>
      </c>
      <c r="CE10" s="161">
        <v>41.52</v>
      </c>
      <c r="CF10" s="161">
        <v>39.520000000000003</v>
      </c>
      <c r="CG10" s="161">
        <v>36.85</v>
      </c>
      <c r="CH10" s="161">
        <v>37.69</v>
      </c>
      <c r="CI10" s="161">
        <v>49.25</v>
      </c>
      <c r="CJ10" s="161">
        <v>53.95</v>
      </c>
      <c r="CK10" s="161">
        <v>46.25</v>
      </c>
      <c r="CL10" s="161">
        <v>43.75</v>
      </c>
      <c r="CM10" s="161">
        <v>41.41</v>
      </c>
      <c r="CN10" s="161">
        <v>42.42</v>
      </c>
      <c r="CO10" s="161">
        <v>43.93</v>
      </c>
      <c r="CP10" s="161">
        <v>42.86</v>
      </c>
      <c r="CQ10" s="161">
        <v>42.41</v>
      </c>
      <c r="CR10" s="161">
        <v>40.58</v>
      </c>
      <c r="CS10" s="161">
        <v>38.130000000000003</v>
      </c>
      <c r="CT10" s="161">
        <v>38.9</v>
      </c>
      <c r="CU10" s="161">
        <v>49.49</v>
      </c>
      <c r="CV10" s="161">
        <v>53.79</v>
      </c>
      <c r="CW10" s="161">
        <v>46.74</v>
      </c>
      <c r="CX10" s="161">
        <v>44.45</v>
      </c>
      <c r="CY10" s="161">
        <v>42.31</v>
      </c>
      <c r="CZ10" s="161">
        <v>43.24</v>
      </c>
      <c r="DA10" s="161">
        <v>44.66</v>
      </c>
      <c r="DB10" s="161">
        <v>43.67</v>
      </c>
      <c r="DC10" s="161">
        <v>43.25</v>
      </c>
      <c r="DD10" s="161">
        <v>41.54</v>
      </c>
      <c r="DE10" s="161">
        <v>39.25</v>
      </c>
      <c r="DF10" s="161">
        <v>39.97</v>
      </c>
      <c r="DG10" s="161">
        <v>49.88</v>
      </c>
      <c r="DH10" s="161">
        <v>53.91</v>
      </c>
      <c r="DI10" s="161">
        <v>47.32</v>
      </c>
      <c r="DJ10" s="161">
        <v>45.17</v>
      </c>
      <c r="DK10" s="161">
        <v>43.17</v>
      </c>
      <c r="DL10" s="161">
        <v>44.04</v>
      </c>
      <c r="DM10" s="161">
        <v>45.51</v>
      </c>
      <c r="DN10" s="161">
        <v>44.58</v>
      </c>
      <c r="DO10" s="161">
        <v>44.18</v>
      </c>
      <c r="DP10" s="161">
        <v>42.58</v>
      </c>
      <c r="DQ10" s="161">
        <v>40.44</v>
      </c>
      <c r="DR10" s="161">
        <v>41.12</v>
      </c>
      <c r="DS10" s="161">
        <v>50.4</v>
      </c>
      <c r="DT10" s="161">
        <v>54.18</v>
      </c>
      <c r="DU10" s="161">
        <v>48</v>
      </c>
      <c r="DV10" s="161">
        <v>45.99</v>
      </c>
      <c r="DW10" s="161">
        <v>44.12</v>
      </c>
      <c r="DX10" s="161">
        <v>44.93</v>
      </c>
      <c r="DY10" s="161">
        <v>46.36</v>
      </c>
      <c r="DZ10" s="161">
        <v>45.48</v>
      </c>
      <c r="EA10" s="161">
        <v>45.11</v>
      </c>
      <c r="EB10" s="161">
        <v>43.61</v>
      </c>
      <c r="EC10" s="161">
        <v>41.6</v>
      </c>
      <c r="ED10" s="161">
        <v>42.24</v>
      </c>
      <c r="EE10" s="161">
        <v>50.95</v>
      </c>
      <c r="EF10" s="161">
        <v>54.49</v>
      </c>
      <c r="EG10" s="161">
        <v>48.7</v>
      </c>
      <c r="EH10" s="161">
        <v>46.81</v>
      </c>
      <c r="EI10" s="161">
        <v>45.06</v>
      </c>
      <c r="EJ10" s="161">
        <v>45.82</v>
      </c>
    </row>
    <row r="11" spans="1:140" ht="13.7" customHeight="1" x14ac:dyDescent="0.2">
      <c r="A11" s="254" t="s">
        <v>57</v>
      </c>
      <c r="B11" s="134"/>
      <c r="C11" s="95">
        <v>26.184999999999999</v>
      </c>
      <c r="D11" s="95">
        <v>32.671999999999997</v>
      </c>
      <c r="E11" s="159">
        <v>31.590833333333332</v>
      </c>
      <c r="F11" s="95">
        <v>32.75</v>
      </c>
      <c r="G11" s="95">
        <v>33.5</v>
      </c>
      <c r="H11" s="95">
        <v>32</v>
      </c>
      <c r="I11" s="95">
        <v>30.675000000000001</v>
      </c>
      <c r="J11" s="95">
        <v>31.85</v>
      </c>
      <c r="K11" s="95">
        <v>29.5</v>
      </c>
      <c r="L11" s="95">
        <v>29</v>
      </c>
      <c r="M11" s="95">
        <v>36</v>
      </c>
      <c r="N11" s="95">
        <v>31.5</v>
      </c>
      <c r="O11" s="95">
        <v>50</v>
      </c>
      <c r="P11" s="95">
        <v>48.25</v>
      </c>
      <c r="Q11" s="95">
        <v>54.5</v>
      </c>
      <c r="R11" s="95">
        <v>47.25</v>
      </c>
      <c r="S11" s="95">
        <v>38.25</v>
      </c>
      <c r="T11" s="95">
        <v>37.25</v>
      </c>
      <c r="U11" s="95">
        <v>38.25</v>
      </c>
      <c r="V11" s="95">
        <v>39.25</v>
      </c>
      <c r="W11" s="159">
        <v>38.05627450980392</v>
      </c>
      <c r="X11" s="95">
        <v>43.491176470588236</v>
      </c>
      <c r="Y11" s="95">
        <v>43.592751677852348</v>
      </c>
      <c r="Z11" s="95">
        <v>44.359176470588238</v>
      </c>
      <c r="AA11" s="95">
        <v>45.06339215686274</v>
      </c>
      <c r="AB11" s="96">
        <v>45.663984375000005</v>
      </c>
      <c r="AC11" s="160">
        <v>43.844233419465994</v>
      </c>
      <c r="AD11" s="155"/>
      <c r="AE11" s="155"/>
      <c r="AF11" s="156"/>
      <c r="AG11" s="161">
        <v>33.5</v>
      </c>
      <c r="AH11" s="161">
        <v>32</v>
      </c>
      <c r="AI11" s="161">
        <v>31.85</v>
      </c>
      <c r="AJ11" s="161">
        <v>29.5</v>
      </c>
      <c r="AK11" s="161">
        <v>29</v>
      </c>
      <c r="AL11" s="161">
        <v>36</v>
      </c>
      <c r="AM11" s="161">
        <v>48.25</v>
      </c>
      <c r="AN11" s="161">
        <v>54.5</v>
      </c>
      <c r="AO11" s="161">
        <v>47.25</v>
      </c>
      <c r="AP11" s="161">
        <v>37.25</v>
      </c>
      <c r="AQ11" s="161">
        <v>38.25</v>
      </c>
      <c r="AR11" s="161">
        <v>39.25</v>
      </c>
      <c r="AS11" s="161">
        <v>41.75</v>
      </c>
      <c r="AT11" s="161">
        <v>39.75</v>
      </c>
      <c r="AU11" s="161">
        <v>37.75</v>
      </c>
      <c r="AV11" s="161">
        <v>35.75</v>
      </c>
      <c r="AW11" s="161">
        <v>36.25</v>
      </c>
      <c r="AX11" s="161">
        <v>41.25</v>
      </c>
      <c r="AY11" s="161">
        <v>51.75</v>
      </c>
      <c r="AZ11" s="161">
        <v>60.25</v>
      </c>
      <c r="BA11" s="161">
        <v>55.25</v>
      </c>
      <c r="BB11" s="161">
        <v>38.75</v>
      </c>
      <c r="BC11" s="161">
        <v>40.75</v>
      </c>
      <c r="BD11" s="161">
        <v>42.75</v>
      </c>
      <c r="BE11" s="161">
        <v>42.14</v>
      </c>
      <c r="BF11" s="161">
        <v>40.119999999999997</v>
      </c>
      <c r="BG11" s="161">
        <v>38.1</v>
      </c>
      <c r="BH11" s="161">
        <v>36.08</v>
      </c>
      <c r="BI11" s="161">
        <v>36.58</v>
      </c>
      <c r="BJ11" s="161">
        <v>41.63</v>
      </c>
      <c r="BK11" s="161">
        <v>52.23</v>
      </c>
      <c r="BL11" s="161">
        <v>60.8</v>
      </c>
      <c r="BM11" s="161">
        <v>55.76</v>
      </c>
      <c r="BN11" s="161">
        <v>39.11</v>
      </c>
      <c r="BO11" s="161">
        <v>41.12</v>
      </c>
      <c r="BP11" s="161">
        <v>43.14</v>
      </c>
      <c r="BQ11" s="161">
        <v>42.54</v>
      </c>
      <c r="BR11" s="161">
        <v>40.5</v>
      </c>
      <c r="BS11" s="161">
        <v>38.46</v>
      </c>
      <c r="BT11" s="161">
        <v>36.42</v>
      </c>
      <c r="BU11" s="161">
        <v>36.92</v>
      </c>
      <c r="BV11" s="161">
        <v>42.01</v>
      </c>
      <c r="BW11" s="161">
        <v>52.7</v>
      </c>
      <c r="BX11" s="161">
        <v>61.34</v>
      </c>
      <c r="BY11" s="161">
        <v>56.25</v>
      </c>
      <c r="BZ11" s="161">
        <v>39.450000000000003</v>
      </c>
      <c r="CA11" s="161">
        <v>41.48</v>
      </c>
      <c r="CB11" s="161">
        <v>43.51</v>
      </c>
      <c r="CC11" s="161">
        <v>42.88</v>
      </c>
      <c r="CD11" s="161">
        <v>40.82</v>
      </c>
      <c r="CE11" s="161">
        <v>38.76</v>
      </c>
      <c r="CF11" s="161">
        <v>36.700000000000003</v>
      </c>
      <c r="CG11" s="161">
        <v>37.21</v>
      </c>
      <c r="CH11" s="161">
        <v>42.34</v>
      </c>
      <c r="CI11" s="161">
        <v>53.11</v>
      </c>
      <c r="CJ11" s="161">
        <v>61.83</v>
      </c>
      <c r="CK11" s="161">
        <v>56.69</v>
      </c>
      <c r="CL11" s="161">
        <v>39.76</v>
      </c>
      <c r="CM11" s="161">
        <v>41.8</v>
      </c>
      <c r="CN11" s="161">
        <v>43.85</v>
      </c>
      <c r="CO11" s="161">
        <v>43.26</v>
      </c>
      <c r="CP11" s="161">
        <v>41.17</v>
      </c>
      <c r="CQ11" s="161">
        <v>39.090000000000003</v>
      </c>
      <c r="CR11" s="161">
        <v>37.01</v>
      </c>
      <c r="CS11" s="161">
        <v>37.51</v>
      </c>
      <c r="CT11" s="161">
        <v>42.67</v>
      </c>
      <c r="CU11" s="161">
        <v>53.52</v>
      </c>
      <c r="CV11" s="161">
        <v>62.29</v>
      </c>
      <c r="CW11" s="161">
        <v>57.1</v>
      </c>
      <c r="CX11" s="161">
        <v>40.04</v>
      </c>
      <c r="CY11" s="161">
        <v>42.09</v>
      </c>
      <c r="CZ11" s="161">
        <v>44.14</v>
      </c>
      <c r="DA11" s="161">
        <v>43.52</v>
      </c>
      <c r="DB11" s="161">
        <v>41.42</v>
      </c>
      <c r="DC11" s="161">
        <v>39.32</v>
      </c>
      <c r="DD11" s="161">
        <v>37.22</v>
      </c>
      <c r="DE11" s="161">
        <v>37.72</v>
      </c>
      <c r="DF11" s="161">
        <v>42.91</v>
      </c>
      <c r="DG11" s="161">
        <v>53.81</v>
      </c>
      <c r="DH11" s="161">
        <v>62.62</v>
      </c>
      <c r="DI11" s="161">
        <v>57.4</v>
      </c>
      <c r="DJ11" s="161">
        <v>40.24</v>
      </c>
      <c r="DK11" s="161">
        <v>42.31</v>
      </c>
      <c r="DL11" s="161">
        <v>44.36</v>
      </c>
      <c r="DM11" s="161">
        <v>43.71</v>
      </c>
      <c r="DN11" s="161">
        <v>41.6</v>
      </c>
      <c r="DO11" s="161">
        <v>39.49</v>
      </c>
      <c r="DP11" s="161">
        <v>37.380000000000003</v>
      </c>
      <c r="DQ11" s="161">
        <v>37.89</v>
      </c>
      <c r="DR11" s="161">
        <v>43.1</v>
      </c>
      <c r="DS11" s="161">
        <v>54.05</v>
      </c>
      <c r="DT11" s="161">
        <v>62.9</v>
      </c>
      <c r="DU11" s="161">
        <v>57.66</v>
      </c>
      <c r="DV11" s="161">
        <v>40.42</v>
      </c>
      <c r="DW11" s="161">
        <v>42.49</v>
      </c>
      <c r="DX11" s="161">
        <v>44.56</v>
      </c>
      <c r="DY11" s="161">
        <v>43.9</v>
      </c>
      <c r="DZ11" s="161">
        <v>41.78</v>
      </c>
      <c r="EA11" s="161">
        <v>39.659999999999997</v>
      </c>
      <c r="EB11" s="161">
        <v>37.549999999999997</v>
      </c>
      <c r="EC11" s="161">
        <v>38.06</v>
      </c>
      <c r="ED11" s="161">
        <v>43.29</v>
      </c>
      <c r="EE11" s="161">
        <v>54.29</v>
      </c>
      <c r="EF11" s="161">
        <v>63.18</v>
      </c>
      <c r="EG11" s="161">
        <v>57.91</v>
      </c>
      <c r="EH11" s="161">
        <v>40.6</v>
      </c>
      <c r="EI11" s="161">
        <v>42.68</v>
      </c>
      <c r="EJ11" s="161">
        <v>44.76</v>
      </c>
    </row>
    <row r="12" spans="1:140" ht="13.7" customHeight="1" x14ac:dyDescent="0.2">
      <c r="A12" s="254" t="s">
        <v>59</v>
      </c>
      <c r="B12" s="134"/>
      <c r="C12" s="95">
        <v>21.326249427795378</v>
      </c>
      <c r="D12" s="95">
        <v>29.356000030517574</v>
      </c>
      <c r="E12" s="159">
        <v>28.017708263397207</v>
      </c>
      <c r="F12" s="95">
        <v>32.225000000000001</v>
      </c>
      <c r="G12" s="95">
        <v>32.6</v>
      </c>
      <c r="H12" s="95">
        <v>31.85</v>
      </c>
      <c r="I12" s="95">
        <v>30.375</v>
      </c>
      <c r="J12" s="95">
        <v>31.5</v>
      </c>
      <c r="K12" s="95">
        <v>29.25</v>
      </c>
      <c r="L12" s="95">
        <v>29</v>
      </c>
      <c r="M12" s="95">
        <v>36</v>
      </c>
      <c r="N12" s="95">
        <v>31.416666666666668</v>
      </c>
      <c r="O12" s="95">
        <v>49.583333333333336</v>
      </c>
      <c r="P12" s="95">
        <v>48</v>
      </c>
      <c r="Q12" s="95">
        <v>54.5</v>
      </c>
      <c r="R12" s="95">
        <v>46.25</v>
      </c>
      <c r="S12" s="95">
        <v>37</v>
      </c>
      <c r="T12" s="95">
        <v>37</v>
      </c>
      <c r="U12" s="95">
        <v>36</v>
      </c>
      <c r="V12" s="95">
        <v>38</v>
      </c>
      <c r="W12" s="159">
        <v>37.51450980392157</v>
      </c>
      <c r="X12" s="95">
        <v>42.25686274509804</v>
      </c>
      <c r="Y12" s="95">
        <v>42.3455033557047</v>
      </c>
      <c r="Z12" s="95">
        <v>43.114745098039215</v>
      </c>
      <c r="AA12" s="95">
        <v>43.755715686274492</v>
      </c>
      <c r="AB12" s="96">
        <v>44.310351562500003</v>
      </c>
      <c r="AC12" s="160">
        <v>42.618025408407213</v>
      </c>
      <c r="AD12" s="155"/>
      <c r="AE12" s="155"/>
      <c r="AF12" s="156"/>
      <c r="AG12" s="161">
        <v>32.6</v>
      </c>
      <c r="AH12" s="161">
        <v>31.85</v>
      </c>
      <c r="AI12" s="161">
        <v>31.5</v>
      </c>
      <c r="AJ12" s="161">
        <v>29.25</v>
      </c>
      <c r="AK12" s="161">
        <v>29</v>
      </c>
      <c r="AL12" s="161">
        <v>36</v>
      </c>
      <c r="AM12" s="161">
        <v>48</v>
      </c>
      <c r="AN12" s="161">
        <v>54.5</v>
      </c>
      <c r="AO12" s="161">
        <v>46.25</v>
      </c>
      <c r="AP12" s="161">
        <v>37</v>
      </c>
      <c r="AQ12" s="161">
        <v>36</v>
      </c>
      <c r="AR12" s="161">
        <v>38</v>
      </c>
      <c r="AS12" s="161">
        <v>39.75</v>
      </c>
      <c r="AT12" s="161">
        <v>38.75</v>
      </c>
      <c r="AU12" s="161">
        <v>37</v>
      </c>
      <c r="AV12" s="161">
        <v>35.75</v>
      </c>
      <c r="AW12" s="161">
        <v>36.25</v>
      </c>
      <c r="AX12" s="161">
        <v>41.25</v>
      </c>
      <c r="AY12" s="161">
        <v>51.75</v>
      </c>
      <c r="AZ12" s="161">
        <v>60.25</v>
      </c>
      <c r="BA12" s="161">
        <v>50</v>
      </c>
      <c r="BB12" s="161">
        <v>38.5</v>
      </c>
      <c r="BC12" s="161">
        <v>38.25</v>
      </c>
      <c r="BD12" s="161">
        <v>39.5</v>
      </c>
      <c r="BE12" s="161">
        <v>40.21</v>
      </c>
      <c r="BF12" s="161">
        <v>39.19</v>
      </c>
      <c r="BG12" s="161">
        <v>37.42</v>
      </c>
      <c r="BH12" s="161">
        <v>36.15</v>
      </c>
      <c r="BI12" s="161">
        <v>36.64</v>
      </c>
      <c r="BJ12" s="161">
        <v>41.69</v>
      </c>
      <c r="BK12" s="161">
        <v>52.29</v>
      </c>
      <c r="BL12" s="161">
        <v>60.87</v>
      </c>
      <c r="BM12" s="161">
        <v>50.5</v>
      </c>
      <c r="BN12" s="161">
        <v>38.880000000000003</v>
      </c>
      <c r="BO12" s="161">
        <v>38.619999999999997</v>
      </c>
      <c r="BP12" s="161">
        <v>39.869999999999997</v>
      </c>
      <c r="BQ12" s="161">
        <v>40.57</v>
      </c>
      <c r="BR12" s="161">
        <v>39.53</v>
      </c>
      <c r="BS12" s="161">
        <v>37.74</v>
      </c>
      <c r="BT12" s="161">
        <v>36.450000000000003</v>
      </c>
      <c r="BU12" s="161">
        <v>36.950000000000003</v>
      </c>
      <c r="BV12" s="161">
        <v>42.03</v>
      </c>
      <c r="BW12" s="161">
        <v>52.71</v>
      </c>
      <c r="BX12" s="161">
        <v>61.35</v>
      </c>
      <c r="BY12" s="161">
        <v>50.9</v>
      </c>
      <c r="BZ12" s="161">
        <v>39.18</v>
      </c>
      <c r="CA12" s="161">
        <v>38.909999999999997</v>
      </c>
      <c r="CB12" s="161">
        <v>40.17</v>
      </c>
      <c r="CC12" s="161">
        <v>40.85</v>
      </c>
      <c r="CD12" s="161">
        <v>39.81</v>
      </c>
      <c r="CE12" s="161">
        <v>38</v>
      </c>
      <c r="CF12" s="161">
        <v>36.700000000000003</v>
      </c>
      <c r="CG12" s="161">
        <v>37.21</v>
      </c>
      <c r="CH12" s="161">
        <v>42.32</v>
      </c>
      <c r="CI12" s="161">
        <v>53.08</v>
      </c>
      <c r="CJ12" s="161">
        <v>61.78</v>
      </c>
      <c r="CK12" s="161">
        <v>51.25</v>
      </c>
      <c r="CL12" s="161">
        <v>39.450000000000003</v>
      </c>
      <c r="CM12" s="161">
        <v>39.19</v>
      </c>
      <c r="CN12" s="161">
        <v>40.450000000000003</v>
      </c>
      <c r="CO12" s="161">
        <v>41.15</v>
      </c>
      <c r="CP12" s="161">
        <v>40.1</v>
      </c>
      <c r="CQ12" s="161">
        <v>38.270000000000003</v>
      </c>
      <c r="CR12" s="161">
        <v>36.96</v>
      </c>
      <c r="CS12" s="161">
        <v>37.47</v>
      </c>
      <c r="CT12" s="161">
        <v>42.62</v>
      </c>
      <c r="CU12" s="161">
        <v>53.44</v>
      </c>
      <c r="CV12" s="161">
        <v>62.2</v>
      </c>
      <c r="CW12" s="161">
        <v>51.59</v>
      </c>
      <c r="CX12" s="161">
        <v>39.71</v>
      </c>
      <c r="CY12" s="161">
        <v>39.44</v>
      </c>
      <c r="CZ12" s="161">
        <v>40.71</v>
      </c>
      <c r="DA12" s="161">
        <v>41.41</v>
      </c>
      <c r="DB12" s="161">
        <v>40.35</v>
      </c>
      <c r="DC12" s="161">
        <v>38.5</v>
      </c>
      <c r="DD12" s="161">
        <v>37.18</v>
      </c>
      <c r="DE12" s="161">
        <v>37.68</v>
      </c>
      <c r="DF12" s="161">
        <v>42.86</v>
      </c>
      <c r="DG12" s="161">
        <v>53.74</v>
      </c>
      <c r="DH12" s="161">
        <v>62.54</v>
      </c>
      <c r="DI12" s="161">
        <v>51.87</v>
      </c>
      <c r="DJ12" s="161">
        <v>39.92</v>
      </c>
      <c r="DK12" s="161">
        <v>39.64</v>
      </c>
      <c r="DL12" s="161">
        <v>40.92</v>
      </c>
      <c r="DM12" s="161">
        <v>41.6</v>
      </c>
      <c r="DN12" s="161">
        <v>40.53</v>
      </c>
      <c r="DO12" s="161">
        <v>38.68</v>
      </c>
      <c r="DP12" s="161">
        <v>37.35</v>
      </c>
      <c r="DQ12" s="161">
        <v>37.86</v>
      </c>
      <c r="DR12" s="161">
        <v>43.06</v>
      </c>
      <c r="DS12" s="161">
        <v>53.99</v>
      </c>
      <c r="DT12" s="161">
        <v>62.82</v>
      </c>
      <c r="DU12" s="161">
        <v>52.11</v>
      </c>
      <c r="DV12" s="161">
        <v>40.1</v>
      </c>
      <c r="DW12" s="161">
        <v>39.82</v>
      </c>
      <c r="DX12" s="161">
        <v>41.1</v>
      </c>
      <c r="DY12" s="161">
        <v>41.79</v>
      </c>
      <c r="DZ12" s="161">
        <v>40.71</v>
      </c>
      <c r="EA12" s="161">
        <v>38.85</v>
      </c>
      <c r="EB12" s="161">
        <v>37.520000000000003</v>
      </c>
      <c r="EC12" s="161">
        <v>38.03</v>
      </c>
      <c r="ED12" s="161">
        <v>43.25</v>
      </c>
      <c r="EE12" s="161">
        <v>54.23</v>
      </c>
      <c r="EF12" s="161">
        <v>63.11</v>
      </c>
      <c r="EG12" s="161">
        <v>52.35</v>
      </c>
      <c r="EH12" s="161">
        <v>40.29</v>
      </c>
      <c r="EI12" s="161">
        <v>40</v>
      </c>
      <c r="EJ12" s="161">
        <v>41.29</v>
      </c>
    </row>
    <row r="13" spans="1:140" ht="13.7" customHeight="1" x14ac:dyDescent="0.2">
      <c r="A13" s="254" t="s">
        <v>58</v>
      </c>
      <c r="B13" s="158" t="s">
        <v>8</v>
      </c>
      <c r="C13" s="95">
        <v>25.695</v>
      </c>
      <c r="D13" s="95">
        <v>30.700000030517582</v>
      </c>
      <c r="E13" s="159">
        <v>29.86583335876465</v>
      </c>
      <c r="F13" s="95">
        <v>32.225000000000001</v>
      </c>
      <c r="G13" s="95">
        <v>32.6</v>
      </c>
      <c r="H13" s="95">
        <v>31.85</v>
      </c>
      <c r="I13" s="95">
        <v>30.375</v>
      </c>
      <c r="J13" s="95">
        <v>31.5</v>
      </c>
      <c r="K13" s="95">
        <v>29.25</v>
      </c>
      <c r="L13" s="95">
        <v>33.5</v>
      </c>
      <c r="M13" s="95">
        <v>40</v>
      </c>
      <c r="N13" s="95">
        <v>34.25</v>
      </c>
      <c r="O13" s="95">
        <v>50</v>
      </c>
      <c r="P13" s="95">
        <v>48</v>
      </c>
      <c r="Q13" s="95">
        <v>55.75</v>
      </c>
      <c r="R13" s="95">
        <v>46.25</v>
      </c>
      <c r="S13" s="95">
        <v>37</v>
      </c>
      <c r="T13" s="95">
        <v>37</v>
      </c>
      <c r="U13" s="95">
        <v>36</v>
      </c>
      <c r="V13" s="95">
        <v>38</v>
      </c>
      <c r="W13" s="159">
        <v>38.3243137254902</v>
      </c>
      <c r="X13" s="95">
        <v>43.52058823529412</v>
      </c>
      <c r="Y13" s="95">
        <v>43.375469798657726</v>
      </c>
      <c r="Z13" s="95">
        <v>44.366627450980396</v>
      </c>
      <c r="AA13" s="95">
        <v>45.108607843137243</v>
      </c>
      <c r="AB13" s="96">
        <v>45.667734375000002</v>
      </c>
      <c r="AC13" s="160">
        <v>43.879513350822734</v>
      </c>
      <c r="AD13" s="155"/>
      <c r="AE13" s="155"/>
      <c r="AF13" s="156"/>
      <c r="AG13" s="161">
        <v>32.6</v>
      </c>
      <c r="AH13" s="161">
        <v>31.85</v>
      </c>
      <c r="AI13" s="161">
        <v>31.5</v>
      </c>
      <c r="AJ13" s="161">
        <v>29.25</v>
      </c>
      <c r="AK13" s="161">
        <v>33.5</v>
      </c>
      <c r="AL13" s="161">
        <v>40</v>
      </c>
      <c r="AM13" s="161">
        <v>48</v>
      </c>
      <c r="AN13" s="161">
        <v>55.75</v>
      </c>
      <c r="AO13" s="161">
        <v>46.25</v>
      </c>
      <c r="AP13" s="161">
        <v>37</v>
      </c>
      <c r="AQ13" s="161">
        <v>36</v>
      </c>
      <c r="AR13" s="161">
        <v>38</v>
      </c>
      <c r="AS13" s="161">
        <v>39.75</v>
      </c>
      <c r="AT13" s="161">
        <v>38.75</v>
      </c>
      <c r="AU13" s="161">
        <v>37</v>
      </c>
      <c r="AV13" s="161">
        <v>37.5</v>
      </c>
      <c r="AW13" s="161">
        <v>38.25</v>
      </c>
      <c r="AX13" s="161">
        <v>44.25</v>
      </c>
      <c r="AY13" s="161">
        <v>57.25</v>
      </c>
      <c r="AZ13" s="161">
        <v>63</v>
      </c>
      <c r="BA13" s="161">
        <v>50</v>
      </c>
      <c r="BB13" s="161">
        <v>38.5</v>
      </c>
      <c r="BC13" s="161">
        <v>38.25</v>
      </c>
      <c r="BD13" s="161">
        <v>39.5</v>
      </c>
      <c r="BE13" s="161">
        <v>40.119999999999997</v>
      </c>
      <c r="BF13" s="161">
        <v>39.11</v>
      </c>
      <c r="BG13" s="161">
        <v>37.340000000000003</v>
      </c>
      <c r="BH13" s="161">
        <v>37.85</v>
      </c>
      <c r="BI13" s="161">
        <v>38.6</v>
      </c>
      <c r="BJ13" s="161">
        <v>44.66</v>
      </c>
      <c r="BK13" s="161">
        <v>57.78</v>
      </c>
      <c r="BL13" s="161">
        <v>63.58</v>
      </c>
      <c r="BM13" s="161">
        <v>50.46</v>
      </c>
      <c r="BN13" s="161">
        <v>38.85</v>
      </c>
      <c r="BO13" s="161">
        <v>38.6</v>
      </c>
      <c r="BP13" s="161">
        <v>39.86</v>
      </c>
      <c r="BQ13" s="161">
        <v>40.5</v>
      </c>
      <c r="BR13" s="161">
        <v>39.479999999999997</v>
      </c>
      <c r="BS13" s="161">
        <v>37.69</v>
      </c>
      <c r="BT13" s="161">
        <v>38.200000000000003</v>
      </c>
      <c r="BU13" s="161">
        <v>38.96</v>
      </c>
      <c r="BV13" s="161">
        <v>45.06</v>
      </c>
      <c r="BW13" s="161">
        <v>58.3</v>
      </c>
      <c r="BX13" s="161">
        <v>64.14</v>
      </c>
      <c r="BY13" s="161">
        <v>50.9</v>
      </c>
      <c r="BZ13" s="161">
        <v>39.19</v>
      </c>
      <c r="CA13" s="161">
        <v>38.93</v>
      </c>
      <c r="CB13" s="161">
        <v>40.200000000000003</v>
      </c>
      <c r="CC13" s="161">
        <v>40.82</v>
      </c>
      <c r="CD13" s="161">
        <v>39.79</v>
      </c>
      <c r="CE13" s="161">
        <v>37.99</v>
      </c>
      <c r="CF13" s="161">
        <v>38.5</v>
      </c>
      <c r="CG13" s="161">
        <v>39.270000000000003</v>
      </c>
      <c r="CH13" s="161">
        <v>45.42</v>
      </c>
      <c r="CI13" s="161">
        <v>58.76</v>
      </c>
      <c r="CJ13" s="161">
        <v>64.650000000000006</v>
      </c>
      <c r="CK13" s="161">
        <v>51.3</v>
      </c>
      <c r="CL13" s="161">
        <v>39.5</v>
      </c>
      <c r="CM13" s="161">
        <v>39.24</v>
      </c>
      <c r="CN13" s="161">
        <v>40.520000000000003</v>
      </c>
      <c r="CO13" s="161">
        <v>41.18</v>
      </c>
      <c r="CP13" s="161">
        <v>40.130000000000003</v>
      </c>
      <c r="CQ13" s="161">
        <v>38.31</v>
      </c>
      <c r="CR13" s="161">
        <v>38.82</v>
      </c>
      <c r="CS13" s="161">
        <v>39.58</v>
      </c>
      <c r="CT13" s="161">
        <v>45.78</v>
      </c>
      <c r="CU13" s="161">
        <v>59.21</v>
      </c>
      <c r="CV13" s="161">
        <v>65.13</v>
      </c>
      <c r="CW13" s="161">
        <v>51.68</v>
      </c>
      <c r="CX13" s="161">
        <v>39.78</v>
      </c>
      <c r="CY13" s="161">
        <v>39.51</v>
      </c>
      <c r="CZ13" s="161">
        <v>40.79</v>
      </c>
      <c r="DA13" s="161">
        <v>41.43</v>
      </c>
      <c r="DB13" s="161">
        <v>40.369999999999997</v>
      </c>
      <c r="DC13" s="161">
        <v>38.53</v>
      </c>
      <c r="DD13" s="161">
        <v>39.04</v>
      </c>
      <c r="DE13" s="161">
        <v>39.799999999999997</v>
      </c>
      <c r="DF13" s="161">
        <v>46.03</v>
      </c>
      <c r="DG13" s="161">
        <v>59.53</v>
      </c>
      <c r="DH13" s="161">
        <v>65.48</v>
      </c>
      <c r="DI13" s="161">
        <v>51.95</v>
      </c>
      <c r="DJ13" s="161">
        <v>39.99</v>
      </c>
      <c r="DK13" s="161">
        <v>39.71</v>
      </c>
      <c r="DL13" s="161">
        <v>40.99</v>
      </c>
      <c r="DM13" s="161">
        <v>41.62</v>
      </c>
      <c r="DN13" s="161">
        <v>40.549999999999997</v>
      </c>
      <c r="DO13" s="161">
        <v>38.71</v>
      </c>
      <c r="DP13" s="161">
        <v>39.21</v>
      </c>
      <c r="DQ13" s="161">
        <v>39.979999999999997</v>
      </c>
      <c r="DR13" s="161">
        <v>46.23</v>
      </c>
      <c r="DS13" s="161">
        <v>59.79</v>
      </c>
      <c r="DT13" s="161">
        <v>65.77</v>
      </c>
      <c r="DU13" s="161">
        <v>52.18</v>
      </c>
      <c r="DV13" s="161">
        <v>40.159999999999997</v>
      </c>
      <c r="DW13" s="161">
        <v>39.89</v>
      </c>
      <c r="DX13" s="161">
        <v>41.17</v>
      </c>
      <c r="DY13" s="161">
        <v>41.8</v>
      </c>
      <c r="DZ13" s="161">
        <v>40.729999999999997</v>
      </c>
      <c r="EA13" s="161">
        <v>38.880000000000003</v>
      </c>
      <c r="EB13" s="161">
        <v>39.39</v>
      </c>
      <c r="EC13" s="161">
        <v>40.159999999999997</v>
      </c>
      <c r="ED13" s="161">
        <v>46.44</v>
      </c>
      <c r="EE13" s="161">
        <v>60.06</v>
      </c>
      <c r="EF13" s="161">
        <v>66.06</v>
      </c>
      <c r="EG13" s="161">
        <v>52.41</v>
      </c>
      <c r="EH13" s="161">
        <v>40.340000000000003</v>
      </c>
      <c r="EI13" s="161">
        <v>40.06</v>
      </c>
      <c r="EJ13" s="161">
        <v>41.35</v>
      </c>
    </row>
    <row r="14" spans="1:140" ht="13.7" customHeight="1" x14ac:dyDescent="0.2">
      <c r="A14" s="254" t="s">
        <v>56</v>
      </c>
      <c r="B14" s="158" t="s">
        <v>8</v>
      </c>
      <c r="C14" s="95">
        <v>23.65</v>
      </c>
      <c r="D14" s="95">
        <v>27.5</v>
      </c>
      <c r="E14" s="159">
        <v>26.858333333333334</v>
      </c>
      <c r="F14" s="95">
        <v>28.75</v>
      </c>
      <c r="G14" s="95">
        <v>29</v>
      </c>
      <c r="H14" s="95">
        <v>28.5</v>
      </c>
      <c r="I14" s="95">
        <v>28.75</v>
      </c>
      <c r="J14" s="95">
        <v>28.25</v>
      </c>
      <c r="K14" s="95">
        <v>29.25</v>
      </c>
      <c r="L14" s="95">
        <v>32.25</v>
      </c>
      <c r="M14" s="95">
        <v>41.25</v>
      </c>
      <c r="N14" s="95">
        <v>34.25</v>
      </c>
      <c r="O14" s="95">
        <v>53.75</v>
      </c>
      <c r="P14" s="95">
        <v>54.25</v>
      </c>
      <c r="Q14" s="95">
        <v>59.5</v>
      </c>
      <c r="R14" s="95">
        <v>47.5</v>
      </c>
      <c r="S14" s="95">
        <v>35.666666666666664</v>
      </c>
      <c r="T14" s="95">
        <v>36.5</v>
      </c>
      <c r="U14" s="95">
        <v>35</v>
      </c>
      <c r="V14" s="95">
        <v>35.5</v>
      </c>
      <c r="W14" s="159">
        <v>38.104901960784311</v>
      </c>
      <c r="X14" s="95">
        <v>41.299019607843135</v>
      </c>
      <c r="Y14" s="95">
        <v>40.940771812080541</v>
      </c>
      <c r="Z14" s="95">
        <v>41.993568627450983</v>
      </c>
      <c r="AA14" s="95">
        <v>42.67968627450982</v>
      </c>
      <c r="AB14" s="96">
        <v>43.437617187500003</v>
      </c>
      <c r="AC14" s="160">
        <v>41.752411714039631</v>
      </c>
      <c r="AD14" s="155"/>
      <c r="AE14" s="155"/>
      <c r="AF14" s="156"/>
      <c r="AG14" s="161">
        <v>29</v>
      </c>
      <c r="AH14" s="161">
        <v>28.5</v>
      </c>
      <c r="AI14" s="161">
        <v>28.25</v>
      </c>
      <c r="AJ14" s="161">
        <v>29.25</v>
      </c>
      <c r="AK14" s="161">
        <v>32.25</v>
      </c>
      <c r="AL14" s="161">
        <v>41.25</v>
      </c>
      <c r="AM14" s="161">
        <v>54.25</v>
      </c>
      <c r="AN14" s="161">
        <v>59.5</v>
      </c>
      <c r="AO14" s="161">
        <v>47.5</v>
      </c>
      <c r="AP14" s="161">
        <v>36.5</v>
      </c>
      <c r="AQ14" s="161">
        <v>35</v>
      </c>
      <c r="AR14" s="161">
        <v>35.5</v>
      </c>
      <c r="AS14" s="161">
        <v>35.75</v>
      </c>
      <c r="AT14" s="161">
        <v>35.75</v>
      </c>
      <c r="AU14" s="161">
        <v>35.75</v>
      </c>
      <c r="AV14" s="161">
        <v>34.25</v>
      </c>
      <c r="AW14" s="161">
        <v>35.25</v>
      </c>
      <c r="AX14" s="161">
        <v>41.75</v>
      </c>
      <c r="AY14" s="161">
        <v>53.75</v>
      </c>
      <c r="AZ14" s="161">
        <v>63.75</v>
      </c>
      <c r="BA14" s="161">
        <v>50.25</v>
      </c>
      <c r="BB14" s="161">
        <v>37.25</v>
      </c>
      <c r="BC14" s="161">
        <v>36.25</v>
      </c>
      <c r="BD14" s="161">
        <v>35.75</v>
      </c>
      <c r="BE14" s="161">
        <v>36.46</v>
      </c>
      <c r="BF14" s="161">
        <v>36.46</v>
      </c>
      <c r="BG14" s="161">
        <v>36.46</v>
      </c>
      <c r="BH14" s="161">
        <v>35.07</v>
      </c>
      <c r="BI14" s="161">
        <v>35.99</v>
      </c>
      <c r="BJ14" s="161">
        <v>42.02</v>
      </c>
      <c r="BK14" s="161">
        <v>53.14</v>
      </c>
      <c r="BL14" s="161">
        <v>62.41</v>
      </c>
      <c r="BM14" s="161">
        <v>49.9</v>
      </c>
      <c r="BN14" s="161">
        <v>37.85</v>
      </c>
      <c r="BO14" s="161">
        <v>36.92</v>
      </c>
      <c r="BP14" s="161">
        <v>36.46</v>
      </c>
      <c r="BQ14" s="161">
        <v>36.72</v>
      </c>
      <c r="BR14" s="161">
        <v>36.72</v>
      </c>
      <c r="BS14" s="161">
        <v>36.72</v>
      </c>
      <c r="BT14" s="161">
        <v>35.32</v>
      </c>
      <c r="BU14" s="161">
        <v>36.25</v>
      </c>
      <c r="BV14" s="161">
        <v>42.32</v>
      </c>
      <c r="BW14" s="161">
        <v>53.52</v>
      </c>
      <c r="BX14" s="161">
        <v>62.86</v>
      </c>
      <c r="BY14" s="161">
        <v>50.26</v>
      </c>
      <c r="BZ14" s="161">
        <v>38.119999999999997</v>
      </c>
      <c r="CA14" s="161">
        <v>37.19</v>
      </c>
      <c r="CB14" s="161">
        <v>36.72</v>
      </c>
      <c r="CC14" s="161">
        <v>36.979999999999997</v>
      </c>
      <c r="CD14" s="161">
        <v>36.979999999999997</v>
      </c>
      <c r="CE14" s="161">
        <v>36.979999999999997</v>
      </c>
      <c r="CF14" s="161">
        <v>35.57</v>
      </c>
      <c r="CG14" s="161">
        <v>36.51</v>
      </c>
      <c r="CH14" s="161">
        <v>42.63</v>
      </c>
      <c r="CI14" s="161">
        <v>53.91</v>
      </c>
      <c r="CJ14" s="161">
        <v>63.31</v>
      </c>
      <c r="CK14" s="161">
        <v>50.62</v>
      </c>
      <c r="CL14" s="161">
        <v>38.4</v>
      </c>
      <c r="CM14" s="161">
        <v>37.46</v>
      </c>
      <c r="CN14" s="161">
        <v>36.99</v>
      </c>
      <c r="CO14" s="161">
        <v>37.25</v>
      </c>
      <c r="CP14" s="161">
        <v>37.25</v>
      </c>
      <c r="CQ14" s="161">
        <v>37.25</v>
      </c>
      <c r="CR14" s="161">
        <v>35.83</v>
      </c>
      <c r="CS14" s="161">
        <v>36.770000000000003</v>
      </c>
      <c r="CT14" s="161">
        <v>42.93</v>
      </c>
      <c r="CU14" s="161">
        <v>54.29</v>
      </c>
      <c r="CV14" s="161">
        <v>63.76</v>
      </c>
      <c r="CW14" s="161">
        <v>50.98</v>
      </c>
      <c r="CX14" s="161">
        <v>38.67</v>
      </c>
      <c r="CY14" s="161">
        <v>37.72</v>
      </c>
      <c r="CZ14" s="161">
        <v>37.25</v>
      </c>
      <c r="DA14" s="161">
        <v>37.51</v>
      </c>
      <c r="DB14" s="161">
        <v>37.51</v>
      </c>
      <c r="DC14" s="161">
        <v>37.51</v>
      </c>
      <c r="DD14" s="161">
        <v>36.08</v>
      </c>
      <c r="DE14" s="161">
        <v>37.03</v>
      </c>
      <c r="DF14" s="161">
        <v>43.23</v>
      </c>
      <c r="DG14" s="161">
        <v>54.67</v>
      </c>
      <c r="DH14" s="161">
        <v>64.209999999999994</v>
      </c>
      <c r="DI14" s="161">
        <v>51.34</v>
      </c>
      <c r="DJ14" s="161">
        <v>38.94</v>
      </c>
      <c r="DK14" s="161">
        <v>37.99</v>
      </c>
      <c r="DL14" s="161">
        <v>37.51</v>
      </c>
      <c r="DM14" s="161">
        <v>37.770000000000003</v>
      </c>
      <c r="DN14" s="161">
        <v>37.770000000000003</v>
      </c>
      <c r="DO14" s="161">
        <v>37.770000000000003</v>
      </c>
      <c r="DP14" s="161">
        <v>36.33</v>
      </c>
      <c r="DQ14" s="161">
        <v>37.29</v>
      </c>
      <c r="DR14" s="161">
        <v>43.53</v>
      </c>
      <c r="DS14" s="161">
        <v>55.06</v>
      </c>
      <c r="DT14" s="161">
        <v>64.66</v>
      </c>
      <c r="DU14" s="161">
        <v>51.7</v>
      </c>
      <c r="DV14" s="161">
        <v>39.21</v>
      </c>
      <c r="DW14" s="161">
        <v>38.25</v>
      </c>
      <c r="DX14" s="161">
        <v>37.770000000000003</v>
      </c>
      <c r="DY14" s="161">
        <v>38.04</v>
      </c>
      <c r="DZ14" s="161">
        <v>38.04</v>
      </c>
      <c r="EA14" s="161">
        <v>38.04</v>
      </c>
      <c r="EB14" s="161">
        <v>36.590000000000003</v>
      </c>
      <c r="EC14" s="161">
        <v>37.549999999999997</v>
      </c>
      <c r="ED14" s="161">
        <v>43.84</v>
      </c>
      <c r="EE14" s="161">
        <v>55.44</v>
      </c>
      <c r="EF14" s="161">
        <v>65.11</v>
      </c>
      <c r="EG14" s="161">
        <v>52.06</v>
      </c>
      <c r="EH14" s="161">
        <v>39.49</v>
      </c>
      <c r="EI14" s="161">
        <v>38.520000000000003</v>
      </c>
      <c r="EJ14" s="161">
        <v>38.04</v>
      </c>
    </row>
    <row r="15" spans="1:140" ht="13.7" customHeight="1" thickBot="1" x14ac:dyDescent="0.25">
      <c r="A15" s="255" t="s">
        <v>60</v>
      </c>
      <c r="B15" s="163" t="s">
        <v>7</v>
      </c>
      <c r="C15" s="107">
        <v>24.65</v>
      </c>
      <c r="D15" s="107">
        <v>28.501199999999997</v>
      </c>
      <c r="E15" s="164">
        <v>27.859333333333328</v>
      </c>
      <c r="F15" s="107">
        <v>30.125</v>
      </c>
      <c r="G15" s="107">
        <v>30.5</v>
      </c>
      <c r="H15" s="107">
        <v>29.75</v>
      </c>
      <c r="I15" s="107">
        <v>30.375</v>
      </c>
      <c r="J15" s="107">
        <v>29.5</v>
      </c>
      <c r="K15" s="107">
        <v>31.25</v>
      </c>
      <c r="L15" s="107">
        <v>35.25</v>
      </c>
      <c r="M15" s="107">
        <v>46.25</v>
      </c>
      <c r="N15" s="107">
        <v>37.583333333333336</v>
      </c>
      <c r="O15" s="107">
        <v>61.75</v>
      </c>
      <c r="P15" s="107">
        <v>61.25</v>
      </c>
      <c r="Q15" s="107">
        <v>69.5</v>
      </c>
      <c r="R15" s="107">
        <v>54.5</v>
      </c>
      <c r="S15" s="107">
        <v>37.833333333333336</v>
      </c>
      <c r="T15" s="107">
        <v>39</v>
      </c>
      <c r="U15" s="107">
        <v>37</v>
      </c>
      <c r="V15" s="107">
        <v>37.5</v>
      </c>
      <c r="W15" s="164">
        <v>41.821568627450979</v>
      </c>
      <c r="X15" s="107">
        <v>44.634313725490195</v>
      </c>
      <c r="Y15" s="107">
        <v>44.136342281879188</v>
      </c>
      <c r="Z15" s="107">
        <v>45.292784313725498</v>
      </c>
      <c r="AA15" s="107">
        <v>45.840676470588235</v>
      </c>
      <c r="AB15" s="108">
        <v>46.423749999999998</v>
      </c>
      <c r="AC15" s="165">
        <v>44.986431524547811</v>
      </c>
      <c r="AD15" s="155"/>
      <c r="AE15" s="155"/>
      <c r="AF15" s="156"/>
      <c r="AG15" s="95">
        <v>30.5</v>
      </c>
      <c r="AH15" s="95">
        <v>29.75</v>
      </c>
      <c r="AI15" s="95">
        <v>29.5</v>
      </c>
      <c r="AJ15" s="95">
        <v>31.25</v>
      </c>
      <c r="AK15" s="95">
        <v>35.25</v>
      </c>
      <c r="AL15" s="95">
        <v>46.25</v>
      </c>
      <c r="AM15" s="95">
        <v>61.25</v>
      </c>
      <c r="AN15" s="95">
        <v>69.5</v>
      </c>
      <c r="AO15" s="95">
        <v>54.5</v>
      </c>
      <c r="AP15" s="95">
        <v>39</v>
      </c>
      <c r="AQ15" s="95">
        <v>37</v>
      </c>
      <c r="AR15" s="95">
        <v>37.5</v>
      </c>
      <c r="AS15" s="95">
        <v>37.75</v>
      </c>
      <c r="AT15" s="95">
        <v>37.75</v>
      </c>
      <c r="AU15" s="95">
        <v>37.75</v>
      </c>
      <c r="AV15" s="95">
        <v>36.25</v>
      </c>
      <c r="AW15" s="95">
        <v>37.25</v>
      </c>
      <c r="AX15" s="95">
        <v>46.25</v>
      </c>
      <c r="AY15" s="95">
        <v>59.75</v>
      </c>
      <c r="AZ15" s="95">
        <v>71.75</v>
      </c>
      <c r="BA15" s="95">
        <v>56.25</v>
      </c>
      <c r="BB15" s="95">
        <v>39.5</v>
      </c>
      <c r="BC15" s="95">
        <v>38</v>
      </c>
      <c r="BD15" s="95">
        <v>37.25</v>
      </c>
      <c r="BE15" s="95">
        <v>38.659999999999997</v>
      </c>
      <c r="BF15" s="95">
        <v>38.659999999999997</v>
      </c>
      <c r="BG15" s="95">
        <v>38.659999999999997</v>
      </c>
      <c r="BH15" s="95">
        <v>37.270000000000003</v>
      </c>
      <c r="BI15" s="95">
        <v>38.19</v>
      </c>
      <c r="BJ15" s="95">
        <v>46.35</v>
      </c>
      <c r="BK15" s="95">
        <v>58.74</v>
      </c>
      <c r="BL15" s="95">
        <v>69.709999999999994</v>
      </c>
      <c r="BM15" s="95">
        <v>55.5</v>
      </c>
      <c r="BN15" s="95">
        <v>40.26</v>
      </c>
      <c r="BO15" s="95">
        <v>38.9</v>
      </c>
      <c r="BP15" s="95">
        <v>38.229999999999997</v>
      </c>
      <c r="BQ15" s="95">
        <v>39.04</v>
      </c>
      <c r="BR15" s="95">
        <v>39.04</v>
      </c>
      <c r="BS15" s="95">
        <v>39.04</v>
      </c>
      <c r="BT15" s="95">
        <v>37.64</v>
      </c>
      <c r="BU15" s="95">
        <v>38.57</v>
      </c>
      <c r="BV15" s="95">
        <v>46.45</v>
      </c>
      <c r="BW15" s="95">
        <v>58.72</v>
      </c>
      <c r="BX15" s="95">
        <v>69.5</v>
      </c>
      <c r="BY15" s="95">
        <v>55.46</v>
      </c>
      <c r="BZ15" s="95">
        <v>40.619999999999997</v>
      </c>
      <c r="CA15" s="95">
        <v>39.33</v>
      </c>
      <c r="CB15" s="95">
        <v>38.68</v>
      </c>
      <c r="CC15" s="95">
        <v>39.4</v>
      </c>
      <c r="CD15" s="95">
        <v>39.4</v>
      </c>
      <c r="CE15" s="95">
        <v>39.4</v>
      </c>
      <c r="CF15" s="95">
        <v>37.99</v>
      </c>
      <c r="CG15" s="95">
        <v>38.93</v>
      </c>
      <c r="CH15" s="95">
        <v>46.59</v>
      </c>
      <c r="CI15" s="95">
        <v>58.77</v>
      </c>
      <c r="CJ15" s="95">
        <v>69.39</v>
      </c>
      <c r="CK15" s="95">
        <v>55.48</v>
      </c>
      <c r="CL15" s="95">
        <v>40.97</v>
      </c>
      <c r="CM15" s="95">
        <v>39.72</v>
      </c>
      <c r="CN15" s="95">
        <v>39.1</v>
      </c>
      <c r="CO15" s="95">
        <v>39.700000000000003</v>
      </c>
      <c r="CP15" s="95">
        <v>39.700000000000003</v>
      </c>
      <c r="CQ15" s="95">
        <v>39.700000000000003</v>
      </c>
      <c r="CR15" s="95">
        <v>38.29</v>
      </c>
      <c r="CS15" s="95">
        <v>39.22</v>
      </c>
      <c r="CT15" s="95">
        <v>46.77</v>
      </c>
      <c r="CU15" s="95">
        <v>58.93</v>
      </c>
      <c r="CV15" s="95">
        <v>69.5</v>
      </c>
      <c r="CW15" s="95">
        <v>55.62</v>
      </c>
      <c r="CX15" s="95">
        <v>41.25</v>
      </c>
      <c r="CY15" s="95">
        <v>40.03</v>
      </c>
      <c r="CZ15" s="95">
        <v>39.42</v>
      </c>
      <c r="DA15" s="95">
        <v>39.97</v>
      </c>
      <c r="DB15" s="95">
        <v>39.97</v>
      </c>
      <c r="DC15" s="95">
        <v>39.97</v>
      </c>
      <c r="DD15" s="95">
        <v>38.549999999999997</v>
      </c>
      <c r="DE15" s="95">
        <v>39.5</v>
      </c>
      <c r="DF15" s="95">
        <v>46.97</v>
      </c>
      <c r="DG15" s="95">
        <v>59.14</v>
      </c>
      <c r="DH15" s="95">
        <v>69.69</v>
      </c>
      <c r="DI15" s="95">
        <v>55.81</v>
      </c>
      <c r="DJ15" s="95">
        <v>41.52</v>
      </c>
      <c r="DK15" s="95">
        <v>40.32</v>
      </c>
      <c r="DL15" s="95">
        <v>39.71</v>
      </c>
      <c r="DM15" s="95">
        <v>40.24</v>
      </c>
      <c r="DN15" s="95">
        <v>40.24</v>
      </c>
      <c r="DO15" s="95">
        <v>40.24</v>
      </c>
      <c r="DP15" s="95">
        <v>38.799999999999997</v>
      </c>
      <c r="DQ15" s="95">
        <v>39.76</v>
      </c>
      <c r="DR15" s="95">
        <v>47.18</v>
      </c>
      <c r="DS15" s="95">
        <v>59.36</v>
      </c>
      <c r="DT15" s="95">
        <v>69.89</v>
      </c>
      <c r="DU15" s="95">
        <v>56.01</v>
      </c>
      <c r="DV15" s="95">
        <v>41.78</v>
      </c>
      <c r="DW15" s="95">
        <v>40.590000000000003</v>
      </c>
      <c r="DX15" s="95">
        <v>39.99</v>
      </c>
      <c r="DY15" s="95">
        <v>40.46</v>
      </c>
      <c r="DZ15" s="95">
        <v>40.46</v>
      </c>
      <c r="EA15" s="95">
        <v>40.47</v>
      </c>
      <c r="EB15" s="95">
        <v>39.020000000000003</v>
      </c>
      <c r="EC15" s="95">
        <v>39.979999999999997</v>
      </c>
      <c r="ED15" s="95">
        <v>47.34</v>
      </c>
      <c r="EE15" s="95">
        <v>59.53</v>
      </c>
      <c r="EF15" s="95">
        <v>70.05</v>
      </c>
      <c r="EG15" s="95">
        <v>56.16</v>
      </c>
      <c r="EH15" s="95">
        <v>42.01</v>
      </c>
      <c r="EI15" s="95">
        <v>40.83</v>
      </c>
      <c r="EJ15" s="95">
        <v>40.24</v>
      </c>
    </row>
    <row r="16" spans="1:140" ht="13.7" customHeight="1" x14ac:dyDescent="0.2">
      <c r="A16" s="166"/>
      <c r="B16" s="167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5"/>
      <c r="AF16" s="156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  <c r="BW16" s="95"/>
      <c r="BX16" s="95"/>
      <c r="BY16" s="95"/>
      <c r="BZ16" s="95"/>
      <c r="CA16" s="95"/>
      <c r="CB16" s="95"/>
      <c r="CC16" s="95"/>
      <c r="CD16" s="95"/>
      <c r="CE16" s="95"/>
      <c r="CF16" s="95"/>
      <c r="CG16" s="95"/>
      <c r="CH16" s="95"/>
      <c r="CI16" s="95"/>
      <c r="CJ16" s="95"/>
      <c r="CK16" s="95"/>
      <c r="CL16" s="95"/>
      <c r="CM16" s="95"/>
      <c r="CN16" s="95"/>
      <c r="CO16" s="95"/>
      <c r="CP16" s="95"/>
      <c r="CQ16" s="95"/>
      <c r="CR16" s="95"/>
      <c r="CS16" s="95"/>
      <c r="CT16" s="95"/>
      <c r="CU16" s="95"/>
      <c r="CV16" s="95"/>
      <c r="CW16" s="95"/>
      <c r="CX16" s="95"/>
      <c r="CY16" s="95"/>
      <c r="CZ16" s="95"/>
      <c r="DA16" s="95"/>
      <c r="DB16" s="95"/>
      <c r="DC16" s="95"/>
      <c r="DD16" s="95"/>
      <c r="DE16" s="95"/>
      <c r="DF16" s="95"/>
      <c r="DG16" s="95"/>
      <c r="DH16" s="95"/>
      <c r="DI16" s="95"/>
      <c r="DJ16" s="95"/>
      <c r="DK16" s="95"/>
      <c r="DL16" s="95"/>
      <c r="DM16" s="95"/>
      <c r="DN16" s="95"/>
      <c r="DO16" s="95"/>
      <c r="DP16" s="95"/>
      <c r="DQ16" s="95"/>
      <c r="DR16" s="95"/>
      <c r="DS16" s="95"/>
      <c r="DT16" s="95"/>
      <c r="DU16" s="95"/>
      <c r="DV16" s="95"/>
      <c r="DW16" s="95"/>
      <c r="DX16" s="95"/>
      <c r="DY16" s="95"/>
      <c r="DZ16" s="95"/>
      <c r="EA16" s="95"/>
      <c r="EB16" s="95"/>
      <c r="EC16" s="95"/>
      <c r="ED16" s="95"/>
      <c r="EE16" s="95"/>
      <c r="EF16" s="95"/>
      <c r="EG16" s="95"/>
      <c r="EH16" s="95"/>
      <c r="EI16" s="95"/>
      <c r="EJ16" s="95"/>
    </row>
    <row r="17" spans="1:140" ht="13.7" customHeight="1" thickBot="1" x14ac:dyDescent="0.3">
      <c r="A17" s="168" t="s">
        <v>93</v>
      </c>
      <c r="B17" s="163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55"/>
      <c r="AE17" s="155"/>
      <c r="AF17" s="156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  <c r="CA17" s="95"/>
      <c r="CB17" s="95"/>
      <c r="CC17" s="95"/>
      <c r="CD17" s="95"/>
      <c r="CE17" s="95"/>
      <c r="CF17" s="95"/>
      <c r="CG17" s="95"/>
      <c r="CH17" s="95"/>
      <c r="CI17" s="95"/>
      <c r="CJ17" s="95"/>
      <c r="CK17" s="95"/>
      <c r="CL17" s="95"/>
      <c r="CM17" s="95"/>
      <c r="CN17" s="95"/>
      <c r="CO17" s="95"/>
      <c r="CP17" s="95"/>
      <c r="CQ17" s="95"/>
      <c r="CR17" s="95"/>
      <c r="CS17" s="95"/>
      <c r="CT17" s="95"/>
      <c r="CU17" s="95"/>
      <c r="CV17" s="95"/>
      <c r="CW17" s="95"/>
      <c r="CX17" s="95"/>
      <c r="CY17" s="95"/>
      <c r="CZ17" s="95"/>
      <c r="DA17" s="95"/>
      <c r="DB17" s="95"/>
      <c r="DC17" s="95"/>
      <c r="DD17" s="95"/>
      <c r="DE17" s="95"/>
      <c r="DF17" s="95"/>
      <c r="DG17" s="95"/>
      <c r="DH17" s="95"/>
      <c r="DI17" s="95"/>
      <c r="DJ17" s="95"/>
      <c r="DK17" s="95"/>
      <c r="DL17" s="95"/>
      <c r="DM17" s="95"/>
      <c r="DN17" s="95"/>
      <c r="DO17" s="95"/>
      <c r="DP17" s="95"/>
      <c r="DQ17" s="95"/>
      <c r="DR17" s="95"/>
      <c r="DS17" s="95"/>
      <c r="DT17" s="95"/>
      <c r="DU17" s="95"/>
      <c r="DV17" s="95"/>
      <c r="DW17" s="95"/>
      <c r="DX17" s="95"/>
      <c r="DY17" s="95"/>
      <c r="DZ17" s="95"/>
      <c r="EA17" s="95"/>
      <c r="EB17" s="95"/>
      <c r="EC17" s="95"/>
      <c r="ED17" s="95"/>
      <c r="EE17" s="95"/>
      <c r="EF17" s="95"/>
      <c r="EG17" s="95"/>
      <c r="EH17" s="95"/>
      <c r="EI17" s="95"/>
      <c r="EJ17" s="95"/>
    </row>
    <row r="18" spans="1:140" ht="13.7" customHeight="1" thickBot="1" x14ac:dyDescent="0.25">
      <c r="A18" s="169" t="s">
        <v>53</v>
      </c>
      <c r="B18" s="170" t="s">
        <v>1</v>
      </c>
      <c r="C18" s="171">
        <v>39.74999923706055</v>
      </c>
      <c r="D18" s="171">
        <v>50.990302787780777</v>
      </c>
      <c r="E18" s="172">
        <v>49.116918862660732</v>
      </c>
      <c r="F18" s="171">
        <v>63.472126007080078</v>
      </c>
      <c r="G18" s="171">
        <v>63.314262390136719</v>
      </c>
      <c r="H18" s="171">
        <v>63.629989624023438</v>
      </c>
      <c r="I18" s="171">
        <v>58.601663589477539</v>
      </c>
      <c r="J18" s="171">
        <v>63.299057006835938</v>
      </c>
      <c r="K18" s="171">
        <v>53.904270172119141</v>
      </c>
      <c r="L18" s="171">
        <v>54.799289703369141</v>
      </c>
      <c r="M18" s="171">
        <v>55.654392242431641</v>
      </c>
      <c r="N18" s="171">
        <v>54.785984039306641</v>
      </c>
      <c r="O18" s="171">
        <v>49.791248188044847</v>
      </c>
      <c r="P18" s="171">
        <v>49.346537663456658</v>
      </c>
      <c r="Q18" s="171">
        <v>49.988974860573187</v>
      </c>
      <c r="R18" s="171">
        <v>50.038232040104688</v>
      </c>
      <c r="S18" s="171">
        <v>63.10410934435108</v>
      </c>
      <c r="T18" s="171">
        <v>58.157184273947792</v>
      </c>
      <c r="U18" s="171">
        <v>63.483726209959642</v>
      </c>
      <c r="V18" s="171">
        <v>67.671417549145815</v>
      </c>
      <c r="W18" s="171">
        <v>57.70155047717337</v>
      </c>
      <c r="X18" s="171">
        <v>47.310920178113278</v>
      </c>
      <c r="Y18" s="171">
        <v>46.878298766748031</v>
      </c>
      <c r="Z18" s="171">
        <v>45.37250426833296</v>
      </c>
      <c r="AA18" s="171">
        <v>43.097696002557363</v>
      </c>
      <c r="AB18" s="173">
        <v>44.598932027984574</v>
      </c>
      <c r="AC18" s="174">
        <v>46.032030125819297</v>
      </c>
      <c r="AD18" s="155"/>
      <c r="AE18" s="155"/>
      <c r="AF18" s="156"/>
      <c r="AG18" s="95">
        <v>63.314262390136719</v>
      </c>
      <c r="AH18" s="95">
        <v>63.629989624023438</v>
      </c>
      <c r="AI18" s="95">
        <v>63.299057006835938</v>
      </c>
      <c r="AJ18" s="95">
        <v>53.904270172119141</v>
      </c>
      <c r="AK18" s="95">
        <v>54.799289703369141</v>
      </c>
      <c r="AL18" s="95">
        <v>55.654392242431641</v>
      </c>
      <c r="AM18" s="95">
        <v>49.346537663456658</v>
      </c>
      <c r="AN18" s="95">
        <v>49.988974860573187</v>
      </c>
      <c r="AO18" s="95">
        <v>50.038232040104688</v>
      </c>
      <c r="AP18" s="95">
        <v>58.157184273947792</v>
      </c>
      <c r="AQ18" s="95">
        <v>63.483726209959642</v>
      </c>
      <c r="AR18" s="95">
        <v>67.671417549145815</v>
      </c>
      <c r="AS18" s="95">
        <v>50.112688970842292</v>
      </c>
      <c r="AT18" s="95">
        <v>48.926663403437402</v>
      </c>
      <c r="AU18" s="95">
        <v>47.042229280583946</v>
      </c>
      <c r="AV18" s="95">
        <v>44.865172624002362</v>
      </c>
      <c r="AW18" s="95">
        <v>44.771695342221626</v>
      </c>
      <c r="AX18" s="95">
        <v>45.245652813048757</v>
      </c>
      <c r="AY18" s="95">
        <v>45.704521096619878</v>
      </c>
      <c r="AZ18" s="95">
        <v>46.21354485002567</v>
      </c>
      <c r="BA18" s="95">
        <v>46.202445956036058</v>
      </c>
      <c r="BB18" s="95">
        <v>46.762185888151564</v>
      </c>
      <c r="BC18" s="95">
        <v>49.921706835169353</v>
      </c>
      <c r="BD18" s="95">
        <v>52.168605443726172</v>
      </c>
      <c r="BE18" s="95">
        <v>50.56724820945135</v>
      </c>
      <c r="BF18" s="95">
        <v>49.305469287581595</v>
      </c>
      <c r="BG18" s="95">
        <v>47.272952427988777</v>
      </c>
      <c r="BH18" s="95">
        <v>43.700280803140906</v>
      </c>
      <c r="BI18" s="95">
        <v>43.654653102312125</v>
      </c>
      <c r="BJ18" s="95">
        <v>44.256236645598278</v>
      </c>
      <c r="BK18" s="95">
        <v>44.891224597374205</v>
      </c>
      <c r="BL18" s="95">
        <v>45.52846924814294</v>
      </c>
      <c r="BM18" s="95">
        <v>45.255626578605245</v>
      </c>
      <c r="BN18" s="95">
        <v>45.449440373967086</v>
      </c>
      <c r="BO18" s="95">
        <v>48.483442667649847</v>
      </c>
      <c r="BP18" s="95">
        <v>50.942873052693677</v>
      </c>
      <c r="BQ18" s="95">
        <v>49.054654593993661</v>
      </c>
      <c r="BR18" s="95">
        <v>47.858125693203363</v>
      </c>
      <c r="BS18" s="95">
        <v>45.932478197525271</v>
      </c>
      <c r="BT18" s="95">
        <v>42.693274518273711</v>
      </c>
      <c r="BU18" s="95">
        <v>42.649692069113151</v>
      </c>
      <c r="BV18" s="95">
        <v>43.219620734226297</v>
      </c>
      <c r="BW18" s="95">
        <v>43.821451684008338</v>
      </c>
      <c r="BX18" s="95">
        <v>44.425216763659137</v>
      </c>
      <c r="BY18" s="95">
        <v>44.166588025360717</v>
      </c>
      <c r="BZ18" s="95">
        <v>44.348473608921907</v>
      </c>
      <c r="CA18" s="95">
        <v>47.07578294314149</v>
      </c>
      <c r="CB18" s="95">
        <v>49.408600937407336</v>
      </c>
      <c r="CC18" s="95">
        <v>44.900156316647617</v>
      </c>
      <c r="CD18" s="95">
        <v>43.864637706738478</v>
      </c>
      <c r="CE18" s="95">
        <v>42.172163382905431</v>
      </c>
      <c r="CF18" s="95">
        <v>39.299826960166214</v>
      </c>
      <c r="CG18" s="95">
        <v>39.287420272775059</v>
      </c>
      <c r="CH18" s="95">
        <v>39.827813214963228</v>
      </c>
      <c r="CI18" s="95">
        <v>40.395213108089287</v>
      </c>
      <c r="CJ18" s="95">
        <v>40.964454186608201</v>
      </c>
      <c r="CK18" s="95">
        <v>40.759322909448571</v>
      </c>
      <c r="CL18" s="95">
        <v>40.948863975828836</v>
      </c>
      <c r="CM18" s="95">
        <v>43.36420214082554</v>
      </c>
      <c r="CN18" s="95">
        <v>45.487761899381269</v>
      </c>
      <c r="CO18" s="95">
        <v>46.071358010801532</v>
      </c>
      <c r="CP18" s="95">
        <v>45.009526204423167</v>
      </c>
      <c r="CQ18" s="95">
        <v>43.290924050523579</v>
      </c>
      <c r="CR18" s="95">
        <v>40.388026505845566</v>
      </c>
      <c r="CS18" s="95">
        <v>40.353822067332175</v>
      </c>
      <c r="CT18" s="95">
        <v>40.871586211746354</v>
      </c>
      <c r="CU18" s="95">
        <v>41.415607142071778</v>
      </c>
      <c r="CV18" s="95">
        <v>41.95902516969408</v>
      </c>
      <c r="CW18" s="95">
        <v>41.726713559148571</v>
      </c>
      <c r="CX18" s="95">
        <v>41.888869978643072</v>
      </c>
      <c r="CY18" s="95">
        <v>44.33634824657404</v>
      </c>
      <c r="CZ18" s="95">
        <v>46.428363675581252</v>
      </c>
      <c r="DA18" s="95">
        <v>47.041789769471109</v>
      </c>
      <c r="DB18" s="95">
        <v>45.980996222939289</v>
      </c>
      <c r="DC18" s="95">
        <v>44.264961353864194</v>
      </c>
      <c r="DD18" s="95">
        <v>41.236701236463702</v>
      </c>
      <c r="DE18" s="95">
        <v>41.201222794067988</v>
      </c>
      <c r="DF18" s="95">
        <v>41.716232237618186</v>
      </c>
      <c r="DG18" s="95">
        <v>42.257443523589465</v>
      </c>
      <c r="DH18" s="95">
        <v>42.797973603802397</v>
      </c>
      <c r="DI18" s="95">
        <v>42.564824953141382</v>
      </c>
      <c r="DJ18" s="95">
        <v>42.725131422778986</v>
      </c>
      <c r="DK18" s="95">
        <v>45.16442738630419</v>
      </c>
      <c r="DL18" s="95">
        <v>47.25152438908863</v>
      </c>
      <c r="DM18" s="95">
        <v>47.919573583417773</v>
      </c>
      <c r="DN18" s="95">
        <v>46.884762415133991</v>
      </c>
      <c r="DO18" s="95">
        <v>45.193044742524094</v>
      </c>
      <c r="DP18" s="95">
        <v>41.469575377769409</v>
      </c>
      <c r="DQ18" s="95">
        <v>41.455910560798763</v>
      </c>
      <c r="DR18" s="95">
        <v>41.994146658467386</v>
      </c>
      <c r="DS18" s="95">
        <v>42.558938195379305</v>
      </c>
      <c r="DT18" s="95">
        <v>43.124975884962318</v>
      </c>
      <c r="DU18" s="95">
        <v>42.916898689806509</v>
      </c>
      <c r="DV18" s="95">
        <v>43.102761999382622</v>
      </c>
      <c r="DW18" s="95">
        <v>45.773892895149153</v>
      </c>
      <c r="DX18" s="95">
        <v>47.894634291924788</v>
      </c>
      <c r="DY18" s="95">
        <v>48.603991532276815</v>
      </c>
      <c r="DZ18" s="95">
        <v>47.570785263008311</v>
      </c>
      <c r="EA18" s="95">
        <v>45.87712139863266</v>
      </c>
      <c r="EB18" s="95">
        <v>41.879671427042382</v>
      </c>
      <c r="EC18" s="95">
        <v>41.870778320664769</v>
      </c>
      <c r="ED18" s="95">
        <v>42.416464738252529</v>
      </c>
      <c r="EE18" s="95">
        <v>42.98879461367801</v>
      </c>
      <c r="EF18" s="95">
        <v>43.562675137756443</v>
      </c>
      <c r="EG18" s="95">
        <v>43.358772453290605</v>
      </c>
      <c r="EH18" s="95">
        <v>43.550577843442838</v>
      </c>
      <c r="EI18" s="95">
        <v>45.712188436402784</v>
      </c>
      <c r="EJ18" s="95">
        <v>47.84916764027269</v>
      </c>
    </row>
    <row r="19" spans="1:140" ht="13.7" hidden="1" customHeight="1" x14ac:dyDescent="0.2">
      <c r="A19" s="157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6"/>
      <c r="AC19" s="160"/>
      <c r="AD19" s="155"/>
      <c r="AE19" s="155"/>
      <c r="AF19" s="156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  <c r="BW19" s="95"/>
      <c r="BX19" s="95"/>
      <c r="BY19" s="95"/>
      <c r="BZ19" s="95"/>
      <c r="CA19" s="95"/>
      <c r="CB19" s="95"/>
      <c r="CC19" s="95"/>
      <c r="CD19" s="95"/>
      <c r="CE19" s="95"/>
      <c r="CF19" s="95"/>
      <c r="CG19" s="95"/>
      <c r="CH19" s="95"/>
      <c r="CI19" s="95"/>
      <c r="CJ19" s="95"/>
      <c r="CK19" s="95"/>
      <c r="CL19" s="95"/>
      <c r="CM19" s="95"/>
      <c r="CN19" s="95"/>
      <c r="CO19" s="95"/>
      <c r="CP19" s="95"/>
      <c r="CQ19" s="95"/>
      <c r="CR19" s="95"/>
      <c r="CS19" s="95"/>
      <c r="CT19" s="95"/>
      <c r="CU19" s="95"/>
      <c r="CV19" s="95"/>
      <c r="CW19" s="95"/>
      <c r="CX19" s="95"/>
      <c r="CY19" s="95"/>
      <c r="CZ19" s="95"/>
      <c r="DA19" s="95"/>
      <c r="DB19" s="95"/>
      <c r="DC19" s="95"/>
      <c r="DD19" s="95"/>
      <c r="DE19" s="95"/>
      <c r="DF19" s="95"/>
      <c r="DG19" s="95"/>
      <c r="DH19" s="95"/>
      <c r="DI19" s="95"/>
      <c r="DJ19" s="95"/>
      <c r="DK19" s="95"/>
      <c r="DL19" s="95"/>
      <c r="DM19" s="95"/>
      <c r="DN19" s="95"/>
      <c r="DO19" s="95"/>
      <c r="DP19" s="95"/>
      <c r="DQ19" s="95"/>
      <c r="DR19" s="95"/>
      <c r="DS19" s="95"/>
      <c r="DT19" s="95"/>
      <c r="DU19" s="95"/>
      <c r="DV19" s="95"/>
      <c r="DW19" s="95"/>
      <c r="DX19" s="95"/>
      <c r="DY19" s="95"/>
      <c r="DZ19" s="95"/>
      <c r="EA19" s="95"/>
      <c r="EB19" s="95"/>
      <c r="EC19" s="95"/>
      <c r="ED19" s="95"/>
      <c r="EE19" s="95"/>
      <c r="EF19" s="95"/>
      <c r="EG19" s="95"/>
      <c r="EH19" s="95"/>
      <c r="EI19" s="95"/>
      <c r="EJ19" s="95"/>
    </row>
    <row r="20" spans="1:140" ht="13.7" hidden="1" customHeight="1" x14ac:dyDescent="0.2">
      <c r="A20" s="157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6"/>
      <c r="AC20" s="160"/>
      <c r="AD20" s="155"/>
      <c r="AE20" s="155"/>
      <c r="AF20" s="156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95"/>
      <c r="CP20" s="95"/>
      <c r="CQ20" s="95"/>
      <c r="CR20" s="95"/>
      <c r="CS20" s="95"/>
      <c r="CT20" s="95"/>
      <c r="CU20" s="95"/>
      <c r="CV20" s="95"/>
      <c r="CW20" s="95"/>
      <c r="CX20" s="95"/>
      <c r="CY20" s="95"/>
      <c r="CZ20" s="95"/>
      <c r="DA20" s="95"/>
      <c r="DB20" s="95"/>
      <c r="DC20" s="95"/>
      <c r="DD20" s="95"/>
      <c r="DE20" s="95"/>
      <c r="DF20" s="95"/>
      <c r="DG20" s="95"/>
      <c r="DH20" s="95"/>
      <c r="DI20" s="95"/>
      <c r="DJ20" s="95"/>
      <c r="DK20" s="95"/>
      <c r="DL20" s="95"/>
      <c r="DM20" s="95"/>
      <c r="DN20" s="95"/>
      <c r="DO20" s="95"/>
      <c r="DP20" s="95"/>
      <c r="DQ20" s="95"/>
      <c r="DR20" s="95"/>
      <c r="DS20" s="95"/>
      <c r="DT20" s="95"/>
      <c r="DU20" s="95"/>
      <c r="DV20" s="95"/>
      <c r="DW20" s="95"/>
      <c r="DX20" s="95"/>
      <c r="DY20" s="95"/>
      <c r="DZ20" s="95"/>
      <c r="EA20" s="95"/>
      <c r="EB20" s="95"/>
      <c r="EC20" s="95"/>
      <c r="ED20" s="95"/>
      <c r="EE20" s="95"/>
      <c r="EF20" s="95"/>
      <c r="EG20" s="95"/>
      <c r="EH20" s="95"/>
      <c r="EI20" s="95"/>
      <c r="EJ20" s="95"/>
    </row>
    <row r="21" spans="1:140" ht="13.7" hidden="1" customHeight="1" x14ac:dyDescent="0.2">
      <c r="A21" s="157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6"/>
      <c r="AC21" s="160"/>
      <c r="AD21" s="155"/>
      <c r="AE21" s="155"/>
      <c r="AF21" s="156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5"/>
      <c r="BY21" s="95"/>
      <c r="BZ21" s="95"/>
      <c r="CA21" s="95"/>
      <c r="CB21" s="95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5"/>
      <c r="CN21" s="95"/>
      <c r="CO21" s="95"/>
      <c r="CP21" s="95"/>
      <c r="CQ21" s="95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5"/>
      <c r="DC21" s="95"/>
      <c r="DD21" s="95"/>
      <c r="DE21" s="95"/>
      <c r="DF21" s="95"/>
      <c r="DG21" s="95"/>
      <c r="DH21" s="95"/>
      <c r="DI21" s="95"/>
      <c r="DJ21" s="95"/>
      <c r="DK21" s="95"/>
      <c r="DL21" s="95"/>
      <c r="DM21" s="95"/>
      <c r="DN21" s="95"/>
      <c r="DO21" s="95"/>
      <c r="DP21" s="95"/>
      <c r="DQ21" s="95"/>
      <c r="DR21" s="95"/>
      <c r="DS21" s="95"/>
      <c r="DT21" s="95"/>
      <c r="DU21" s="95"/>
      <c r="DV21" s="95"/>
      <c r="DW21" s="95"/>
      <c r="DX21" s="95"/>
      <c r="DY21" s="95"/>
      <c r="DZ21" s="95"/>
      <c r="EA21" s="95"/>
      <c r="EB21" s="95"/>
      <c r="EC21" s="95"/>
      <c r="ED21" s="95"/>
      <c r="EE21" s="95"/>
      <c r="EF21" s="95"/>
      <c r="EG21" s="95"/>
      <c r="EH21" s="95"/>
      <c r="EI21" s="95"/>
      <c r="EJ21" s="95"/>
    </row>
    <row r="22" spans="1:140" ht="13.7" hidden="1" customHeight="1" x14ac:dyDescent="0.2">
      <c r="A22" s="157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6"/>
      <c r="AC22" s="160"/>
      <c r="AD22" s="155"/>
      <c r="AE22" s="155"/>
      <c r="AF22" s="156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  <c r="BW22" s="95"/>
      <c r="BX22" s="95"/>
      <c r="BY22" s="95"/>
      <c r="BZ22" s="95"/>
      <c r="CA22" s="95"/>
      <c r="CB22" s="95"/>
      <c r="CC22" s="95"/>
      <c r="CD22" s="95"/>
      <c r="CE22" s="95"/>
      <c r="CF22" s="95"/>
      <c r="CG22" s="95"/>
      <c r="CH22" s="95"/>
      <c r="CI22" s="95"/>
      <c r="CJ22" s="95"/>
      <c r="CK22" s="95"/>
      <c r="CL22" s="95"/>
      <c r="CM22" s="95"/>
      <c r="CN22" s="95"/>
      <c r="CO22" s="95"/>
      <c r="CP22" s="95"/>
      <c r="CQ22" s="95"/>
      <c r="CR22" s="95"/>
      <c r="CS22" s="95"/>
      <c r="CT22" s="95"/>
      <c r="CU22" s="95"/>
      <c r="CV22" s="95"/>
      <c r="CW22" s="95"/>
      <c r="CX22" s="95"/>
      <c r="CY22" s="95"/>
      <c r="CZ22" s="95"/>
      <c r="DA22" s="95"/>
      <c r="DB22" s="95"/>
      <c r="DC22" s="95"/>
      <c r="DD22" s="95"/>
      <c r="DE22" s="95"/>
      <c r="DF22" s="95"/>
      <c r="DG22" s="95"/>
      <c r="DH22" s="95"/>
      <c r="DI22" s="95"/>
      <c r="DJ22" s="95"/>
      <c r="DK22" s="95"/>
      <c r="DL22" s="95"/>
      <c r="DM22" s="95"/>
      <c r="DN22" s="95"/>
      <c r="DO22" s="95"/>
      <c r="DP22" s="95"/>
      <c r="DQ22" s="95"/>
      <c r="DR22" s="95"/>
      <c r="DS22" s="95"/>
      <c r="DT22" s="95"/>
      <c r="DU22" s="95"/>
      <c r="DV22" s="95"/>
      <c r="DW22" s="95"/>
      <c r="DX22" s="95"/>
      <c r="DY22" s="95"/>
      <c r="DZ22" s="95"/>
      <c r="EA22" s="95"/>
      <c r="EB22" s="95"/>
      <c r="EC22" s="95"/>
      <c r="ED22" s="95"/>
      <c r="EE22" s="95"/>
      <c r="EF22" s="95"/>
      <c r="EG22" s="95"/>
      <c r="EH22" s="95"/>
      <c r="EI22" s="95"/>
      <c r="EJ22" s="95"/>
    </row>
    <row r="23" spans="1:140" ht="13.7" hidden="1" customHeight="1" x14ac:dyDescent="0.2">
      <c r="A23" s="157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6"/>
      <c r="AC23" s="160"/>
      <c r="AD23" s="155"/>
      <c r="AE23" s="155"/>
      <c r="AF23" s="156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  <c r="BW23" s="95"/>
      <c r="BX23" s="95"/>
      <c r="BY23" s="95"/>
      <c r="BZ23" s="95"/>
      <c r="CA23" s="95"/>
      <c r="CB23" s="95"/>
      <c r="CC23" s="95"/>
      <c r="CD23" s="95"/>
      <c r="CE23" s="95"/>
      <c r="CF23" s="95"/>
      <c r="CG23" s="95"/>
      <c r="CH23" s="95"/>
      <c r="CI23" s="95"/>
      <c r="CJ23" s="95"/>
      <c r="CK23" s="95"/>
      <c r="CL23" s="95"/>
      <c r="CM23" s="95"/>
      <c r="CN23" s="95"/>
      <c r="CO23" s="95"/>
      <c r="CP23" s="95"/>
      <c r="CQ23" s="95"/>
      <c r="CR23" s="95"/>
      <c r="CS23" s="95"/>
      <c r="CT23" s="95"/>
      <c r="CU23" s="95"/>
      <c r="CV23" s="95"/>
      <c r="CW23" s="95"/>
      <c r="CX23" s="95"/>
      <c r="CY23" s="95"/>
      <c r="CZ23" s="95"/>
      <c r="DA23" s="95"/>
      <c r="DB23" s="95"/>
      <c r="DC23" s="95"/>
      <c r="DD23" s="95"/>
      <c r="DE23" s="95"/>
      <c r="DF23" s="95"/>
      <c r="DG23" s="95"/>
      <c r="DH23" s="95"/>
      <c r="DI23" s="95"/>
      <c r="DJ23" s="95"/>
      <c r="DK23" s="95"/>
      <c r="DL23" s="95"/>
      <c r="DM23" s="95"/>
      <c r="DN23" s="95"/>
      <c r="DO23" s="95"/>
      <c r="DP23" s="95"/>
      <c r="DQ23" s="95"/>
      <c r="DR23" s="95"/>
      <c r="DS23" s="95"/>
      <c r="DT23" s="95"/>
      <c r="DU23" s="95"/>
      <c r="DV23" s="95"/>
      <c r="DW23" s="95"/>
      <c r="DX23" s="95"/>
      <c r="DY23" s="95"/>
      <c r="DZ23" s="95"/>
      <c r="EA23" s="95"/>
      <c r="EB23" s="95"/>
      <c r="EC23" s="95"/>
      <c r="ED23" s="95"/>
      <c r="EE23" s="95"/>
      <c r="EF23" s="95"/>
      <c r="EG23" s="95"/>
      <c r="EH23" s="95"/>
      <c r="EI23" s="95"/>
      <c r="EJ23" s="95"/>
    </row>
    <row r="24" spans="1:140" ht="13.7" hidden="1" customHeight="1" x14ac:dyDescent="0.2">
      <c r="A24" s="157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6"/>
      <c r="AC24" s="160"/>
      <c r="AD24" s="155"/>
      <c r="AE24" s="155"/>
      <c r="AF24" s="156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  <c r="BW24" s="95"/>
      <c r="BX24" s="95"/>
      <c r="BY24" s="95"/>
      <c r="BZ24" s="95"/>
      <c r="CA24" s="95"/>
      <c r="CB24" s="95"/>
      <c r="CC24" s="95"/>
      <c r="CD24" s="95"/>
      <c r="CE24" s="95"/>
      <c r="CF24" s="95"/>
      <c r="CG24" s="95"/>
      <c r="CH24" s="95"/>
      <c r="CI24" s="95"/>
      <c r="CJ24" s="95"/>
      <c r="CK24" s="95"/>
      <c r="CL24" s="95"/>
      <c r="CM24" s="95"/>
      <c r="CN24" s="95"/>
      <c r="CO24" s="95"/>
      <c r="CP24" s="95"/>
      <c r="CQ24" s="95"/>
      <c r="CR24" s="95"/>
      <c r="CS24" s="95"/>
      <c r="CT24" s="95"/>
      <c r="CU24" s="95"/>
      <c r="CV24" s="95"/>
      <c r="CW24" s="95"/>
      <c r="CX24" s="95"/>
      <c r="CY24" s="95"/>
      <c r="CZ24" s="95"/>
      <c r="DA24" s="95"/>
      <c r="DB24" s="95"/>
      <c r="DC24" s="95"/>
      <c r="DD24" s="95"/>
      <c r="DE24" s="95"/>
      <c r="DF24" s="95"/>
      <c r="DG24" s="95"/>
      <c r="DH24" s="95"/>
      <c r="DI24" s="95"/>
      <c r="DJ24" s="95"/>
      <c r="DK24" s="95"/>
      <c r="DL24" s="95"/>
      <c r="DM24" s="95"/>
      <c r="DN24" s="95"/>
      <c r="DO24" s="95"/>
      <c r="DP24" s="95"/>
      <c r="DQ24" s="95"/>
      <c r="DR24" s="95"/>
      <c r="DS24" s="95"/>
      <c r="DT24" s="95"/>
      <c r="DU24" s="95"/>
      <c r="DV24" s="95"/>
      <c r="DW24" s="95"/>
      <c r="DX24" s="95"/>
      <c r="DY24" s="95"/>
      <c r="DZ24" s="95"/>
      <c r="EA24" s="95"/>
      <c r="EB24" s="95"/>
      <c r="EC24" s="95"/>
      <c r="ED24" s="95"/>
      <c r="EE24" s="95"/>
      <c r="EF24" s="95"/>
      <c r="EG24" s="95"/>
      <c r="EH24" s="95"/>
      <c r="EI24" s="95"/>
      <c r="EJ24" s="95"/>
    </row>
    <row r="25" spans="1:140" ht="13.7" hidden="1" customHeight="1" thickBot="1" x14ac:dyDescent="0.25">
      <c r="A25" s="162"/>
      <c r="B25" s="175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8"/>
      <c r="AC25" s="165"/>
      <c r="AD25" s="176"/>
      <c r="AE25" s="176"/>
      <c r="AF25" s="156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</row>
    <row r="26" spans="1:140" ht="27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</row>
    <row r="27" spans="1:140" s="134" customFormat="1" ht="13.5" customHeight="1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</row>
    <row r="28" spans="1:140" ht="13.7" customHeight="1" x14ac:dyDescent="0.2">
      <c r="A28" s="253" t="s">
        <v>54</v>
      </c>
      <c r="B28" s="134"/>
      <c r="C28" s="99">
        <v>0.85000000000000142</v>
      </c>
      <c r="D28" s="99">
        <v>-0.75</v>
      </c>
      <c r="E28" s="153">
        <v>0.13205128205128247</v>
      </c>
      <c r="F28" s="99">
        <v>-0.375</v>
      </c>
      <c r="G28" s="99">
        <v>-0.5</v>
      </c>
      <c r="H28" s="99">
        <v>-0.25</v>
      </c>
      <c r="I28" s="99">
        <v>-0.75</v>
      </c>
      <c r="J28" s="99">
        <v>-0.5</v>
      </c>
      <c r="K28" s="99">
        <v>-1</v>
      </c>
      <c r="L28" s="99">
        <v>-0.5</v>
      </c>
      <c r="M28" s="99">
        <v>0</v>
      </c>
      <c r="N28" s="99">
        <v>-0.5</v>
      </c>
      <c r="O28" s="99">
        <v>-0.5</v>
      </c>
      <c r="P28" s="99">
        <v>-0.5</v>
      </c>
      <c r="Q28" s="99">
        <v>-0.5</v>
      </c>
      <c r="R28" s="99">
        <v>-0.5</v>
      </c>
      <c r="S28" s="99">
        <v>-0.3333333333333357</v>
      </c>
      <c r="T28" s="99">
        <v>-0.5</v>
      </c>
      <c r="U28" s="99">
        <v>-0.5</v>
      </c>
      <c r="V28" s="99">
        <v>0</v>
      </c>
      <c r="W28" s="153">
        <v>-0.44313725490196276</v>
      </c>
      <c r="X28" s="99">
        <v>-0.43627450980392268</v>
      </c>
      <c r="Y28" s="99">
        <v>-0.43775167785235425</v>
      </c>
      <c r="Z28" s="99">
        <v>-0.43827450980391802</v>
      </c>
      <c r="AA28" s="99">
        <v>-0.43660784313724577</v>
      </c>
      <c r="AB28" s="99">
        <v>-0.43671875000000426</v>
      </c>
      <c r="AC28" s="154">
        <v>-0.42018223503090724</v>
      </c>
      <c r="AD28" s="155"/>
      <c r="AE28" s="155"/>
      <c r="AF28" s="156"/>
      <c r="AG28" s="95">
        <v>698.5</v>
      </c>
      <c r="AH28" s="180">
        <v>620</v>
      </c>
      <c r="AI28" s="180">
        <v>630</v>
      </c>
      <c r="AJ28" s="180">
        <v>594</v>
      </c>
      <c r="AK28" s="180">
        <v>561</v>
      </c>
      <c r="AL28" s="180">
        <v>560</v>
      </c>
      <c r="AM28" s="180">
        <v>902</v>
      </c>
      <c r="AN28" s="180">
        <v>1067</v>
      </c>
      <c r="AO28" s="180">
        <v>820</v>
      </c>
      <c r="AP28" s="180">
        <v>862.5</v>
      </c>
      <c r="AQ28" s="180">
        <v>710</v>
      </c>
      <c r="AR28" s="180">
        <v>777</v>
      </c>
      <c r="AS28" s="180">
        <v>913</v>
      </c>
      <c r="AT28" s="180">
        <v>790</v>
      </c>
      <c r="AU28" s="180">
        <v>798</v>
      </c>
      <c r="AV28" s="180">
        <v>726</v>
      </c>
      <c r="AW28" s="180">
        <v>609</v>
      </c>
      <c r="AX28" s="180">
        <v>630</v>
      </c>
      <c r="AY28" s="180">
        <v>1023</v>
      </c>
      <c r="AZ28" s="180">
        <v>1144.5</v>
      </c>
      <c r="BA28" s="180">
        <v>903</v>
      </c>
      <c r="BB28" s="180">
        <v>943</v>
      </c>
      <c r="BC28" s="180">
        <v>731.5</v>
      </c>
      <c r="BD28" s="180">
        <v>880</v>
      </c>
      <c r="BE28" s="180">
        <v>874.23</v>
      </c>
      <c r="BF28" s="180">
        <v>798.2</v>
      </c>
      <c r="BG28" s="180">
        <v>888.26</v>
      </c>
      <c r="BH28" s="180">
        <v>755.26</v>
      </c>
      <c r="BI28" s="180">
        <v>617.79999999999995</v>
      </c>
      <c r="BJ28" s="180">
        <v>698.5</v>
      </c>
      <c r="BK28" s="180">
        <v>964.32</v>
      </c>
      <c r="BL28" s="180">
        <v>1161.3800000000001</v>
      </c>
      <c r="BM28" s="180">
        <v>901.11</v>
      </c>
      <c r="BN28" s="180">
        <v>865.2</v>
      </c>
      <c r="BO28" s="180">
        <v>820.05</v>
      </c>
      <c r="BP28" s="180">
        <v>927.82</v>
      </c>
      <c r="BQ28" s="180">
        <v>876.33</v>
      </c>
      <c r="BR28" s="180">
        <v>805.2</v>
      </c>
      <c r="BS28" s="180">
        <v>900.45</v>
      </c>
      <c r="BT28" s="180">
        <v>744.87</v>
      </c>
      <c r="BU28" s="180">
        <v>683.13</v>
      </c>
      <c r="BV28" s="180">
        <v>731.94</v>
      </c>
      <c r="BW28" s="180">
        <v>908.4</v>
      </c>
      <c r="BX28" s="180">
        <v>1180.1300000000001</v>
      </c>
      <c r="BY28" s="180">
        <v>899.64</v>
      </c>
      <c r="BZ28" s="180">
        <v>868.77</v>
      </c>
      <c r="CA28" s="180">
        <v>830.13</v>
      </c>
      <c r="CB28" s="180">
        <v>853.44</v>
      </c>
      <c r="CC28" s="180">
        <v>882</v>
      </c>
      <c r="CD28" s="180">
        <v>813.2</v>
      </c>
      <c r="CE28" s="180">
        <v>912.18</v>
      </c>
      <c r="CF28" s="180">
        <v>726.2</v>
      </c>
      <c r="CG28" s="180">
        <v>740.08</v>
      </c>
      <c r="CH28" s="180">
        <v>754.82</v>
      </c>
      <c r="CI28" s="180">
        <v>907</v>
      </c>
      <c r="CJ28" s="180">
        <v>1166.33</v>
      </c>
      <c r="CK28" s="180">
        <v>860.2</v>
      </c>
      <c r="CL28" s="180">
        <v>916.96</v>
      </c>
      <c r="CM28" s="180">
        <v>840.21</v>
      </c>
      <c r="CN28" s="180">
        <v>820.2</v>
      </c>
      <c r="CO28" s="180">
        <v>929.94</v>
      </c>
      <c r="CP28" s="180">
        <v>821</v>
      </c>
      <c r="CQ28" s="180">
        <v>883.3</v>
      </c>
      <c r="CR28" s="180">
        <v>779.31</v>
      </c>
      <c r="CS28" s="180">
        <v>762.96</v>
      </c>
      <c r="CT28" s="180">
        <v>741.09</v>
      </c>
      <c r="CU28" s="180">
        <v>951.93</v>
      </c>
      <c r="CV28" s="180">
        <v>1154.5999999999999</v>
      </c>
      <c r="CW28" s="180">
        <v>820.99</v>
      </c>
      <c r="CX28" s="180">
        <v>966</v>
      </c>
      <c r="CY28" s="180">
        <v>850.08</v>
      </c>
      <c r="CZ28" s="180">
        <v>827.8</v>
      </c>
      <c r="DA28" s="180">
        <v>938.96</v>
      </c>
      <c r="DB28" s="180">
        <v>872.55</v>
      </c>
      <c r="DC28" s="180">
        <v>854.91</v>
      </c>
      <c r="DD28" s="180">
        <v>833.36</v>
      </c>
      <c r="DE28" s="180">
        <v>748.02</v>
      </c>
      <c r="DF28" s="180">
        <v>759.99</v>
      </c>
      <c r="DG28" s="180">
        <v>1001.88</v>
      </c>
      <c r="DH28" s="180">
        <v>1051.47</v>
      </c>
      <c r="DI28" s="180">
        <v>914.76</v>
      </c>
      <c r="DJ28" s="180">
        <v>975.89</v>
      </c>
      <c r="DK28" s="180">
        <v>779.38</v>
      </c>
      <c r="DL28" s="180">
        <v>921.36</v>
      </c>
      <c r="DM28" s="180">
        <v>905.31</v>
      </c>
      <c r="DN28" s="180">
        <v>841.2</v>
      </c>
      <c r="DO28" s="180">
        <v>907.94</v>
      </c>
      <c r="DP28" s="180">
        <v>850.08</v>
      </c>
      <c r="DQ28" s="180">
        <v>730.6</v>
      </c>
      <c r="DR28" s="180">
        <v>815.32</v>
      </c>
      <c r="DS28" s="180">
        <v>1006.94</v>
      </c>
      <c r="DT28" s="180">
        <v>1049.79</v>
      </c>
      <c r="DU28" s="180">
        <v>922.53</v>
      </c>
      <c r="DV28" s="180">
        <v>943.36</v>
      </c>
      <c r="DW28" s="180">
        <v>831.2</v>
      </c>
      <c r="DX28" s="180">
        <v>931.92</v>
      </c>
      <c r="DY28" s="180">
        <v>870.6</v>
      </c>
      <c r="DZ28" s="180">
        <v>851.2</v>
      </c>
      <c r="EA28" s="180">
        <v>961.86</v>
      </c>
      <c r="EB28" s="180">
        <v>866.14</v>
      </c>
      <c r="EC28" s="180">
        <v>748.2</v>
      </c>
      <c r="ED28" s="180">
        <v>834.02</v>
      </c>
      <c r="EE28" s="180">
        <v>966.21</v>
      </c>
      <c r="EF28" s="180">
        <v>1098.9000000000001</v>
      </c>
      <c r="EG28" s="180">
        <v>930.3</v>
      </c>
      <c r="EH28" s="180">
        <v>909.93</v>
      </c>
      <c r="EI28" s="180">
        <v>884.1</v>
      </c>
      <c r="EJ28" s="180">
        <v>985.32</v>
      </c>
    </row>
    <row r="29" spans="1:140" ht="13.7" customHeight="1" x14ac:dyDescent="0.2">
      <c r="A29" s="254" t="s">
        <v>55</v>
      </c>
      <c r="B29" s="158"/>
      <c r="C29" s="95">
        <v>1.258928571428573</v>
      </c>
      <c r="D29" s="95">
        <v>-0.75</v>
      </c>
      <c r="E29" s="159">
        <v>5.4143772893773701E-2</v>
      </c>
      <c r="F29" s="95">
        <v>-0.375</v>
      </c>
      <c r="G29" s="95">
        <v>-0.5</v>
      </c>
      <c r="H29" s="95">
        <v>-0.25</v>
      </c>
      <c r="I29" s="95">
        <v>-0.75</v>
      </c>
      <c r="J29" s="95">
        <v>-0.5</v>
      </c>
      <c r="K29" s="95">
        <v>-1</v>
      </c>
      <c r="L29" s="95">
        <v>-0.5</v>
      </c>
      <c r="M29" s="95">
        <v>0</v>
      </c>
      <c r="N29" s="95">
        <v>-0.5</v>
      </c>
      <c r="O29" s="95">
        <v>-0.5</v>
      </c>
      <c r="P29" s="95">
        <v>-0.5</v>
      </c>
      <c r="Q29" s="95">
        <v>-0.5</v>
      </c>
      <c r="R29" s="95">
        <v>-0.5</v>
      </c>
      <c r="S29" s="95">
        <v>-0.3333333333333357</v>
      </c>
      <c r="T29" s="95">
        <v>-0.5</v>
      </c>
      <c r="U29" s="95">
        <v>-0.5</v>
      </c>
      <c r="V29" s="95">
        <v>0</v>
      </c>
      <c r="W29" s="159">
        <v>-0.44313725490195566</v>
      </c>
      <c r="X29" s="95">
        <v>-0.43627450980392268</v>
      </c>
      <c r="Y29" s="95">
        <v>-0.43775167785235425</v>
      </c>
      <c r="Z29" s="95">
        <v>-0.43490196078430898</v>
      </c>
      <c r="AA29" s="95">
        <v>-0.43748039215686418</v>
      </c>
      <c r="AB29" s="95">
        <v>-0.43410156249999687</v>
      </c>
      <c r="AC29" s="160">
        <v>-0.41929049107889682</v>
      </c>
      <c r="AD29" s="155"/>
      <c r="AE29" s="155"/>
      <c r="AF29" s="156"/>
      <c r="AG29" s="95">
        <v>709.5</v>
      </c>
      <c r="AH29" s="180">
        <v>630</v>
      </c>
      <c r="AI29" s="180">
        <v>640.5</v>
      </c>
      <c r="AJ29" s="180">
        <v>638</v>
      </c>
      <c r="AK29" s="180">
        <v>616</v>
      </c>
      <c r="AL29" s="180">
        <v>610</v>
      </c>
      <c r="AM29" s="180">
        <v>968</v>
      </c>
      <c r="AN29" s="180">
        <v>1122</v>
      </c>
      <c r="AO29" s="180">
        <v>890</v>
      </c>
      <c r="AP29" s="180">
        <v>885.5</v>
      </c>
      <c r="AQ29" s="180">
        <v>730</v>
      </c>
      <c r="AR29" s="180">
        <v>787.5</v>
      </c>
      <c r="AS29" s="180">
        <v>924</v>
      </c>
      <c r="AT29" s="180">
        <v>805</v>
      </c>
      <c r="AU29" s="180">
        <v>829.5</v>
      </c>
      <c r="AV29" s="180">
        <v>803</v>
      </c>
      <c r="AW29" s="180">
        <v>682.5</v>
      </c>
      <c r="AX29" s="180">
        <v>708.75</v>
      </c>
      <c r="AY29" s="180">
        <v>1122</v>
      </c>
      <c r="AZ29" s="180">
        <v>1218</v>
      </c>
      <c r="BA29" s="180">
        <v>976.5</v>
      </c>
      <c r="BB29" s="180">
        <v>983.25</v>
      </c>
      <c r="BC29" s="180">
        <v>745.75</v>
      </c>
      <c r="BD29" s="180">
        <v>896.5</v>
      </c>
      <c r="BE29" s="180">
        <v>890.19</v>
      </c>
      <c r="BF29" s="180">
        <v>817.8</v>
      </c>
      <c r="BG29" s="180">
        <v>925.52</v>
      </c>
      <c r="BH29" s="180">
        <v>828.74</v>
      </c>
      <c r="BI29" s="180">
        <v>684.8</v>
      </c>
      <c r="BJ29" s="180">
        <v>776.82</v>
      </c>
      <c r="BK29" s="180">
        <v>1052.31</v>
      </c>
      <c r="BL29" s="180">
        <v>1234.6400000000001</v>
      </c>
      <c r="BM29" s="180">
        <v>971.25</v>
      </c>
      <c r="BN29" s="180">
        <v>903.63</v>
      </c>
      <c r="BO29" s="180">
        <v>840.63</v>
      </c>
      <c r="BP29" s="180">
        <v>950.36</v>
      </c>
      <c r="BQ29" s="180">
        <v>896.91</v>
      </c>
      <c r="BR29" s="180">
        <v>828.6</v>
      </c>
      <c r="BS29" s="180">
        <v>940.24</v>
      </c>
      <c r="BT29" s="180">
        <v>812.07</v>
      </c>
      <c r="BU29" s="180">
        <v>750.54</v>
      </c>
      <c r="BV29" s="180">
        <v>806.52</v>
      </c>
      <c r="BW29" s="180">
        <v>987</v>
      </c>
      <c r="BX29" s="180">
        <v>1253.5</v>
      </c>
      <c r="BY29" s="180">
        <v>966.84</v>
      </c>
      <c r="BZ29" s="180">
        <v>909.09</v>
      </c>
      <c r="CA29" s="180">
        <v>855.12</v>
      </c>
      <c r="CB29" s="180">
        <v>878.22</v>
      </c>
      <c r="CC29" s="180">
        <v>906.78</v>
      </c>
      <c r="CD29" s="180">
        <v>840.4</v>
      </c>
      <c r="CE29" s="180">
        <v>954.96</v>
      </c>
      <c r="CF29" s="180">
        <v>790.4</v>
      </c>
      <c r="CG29" s="180">
        <v>810.7</v>
      </c>
      <c r="CH29" s="180">
        <v>829.18</v>
      </c>
      <c r="CI29" s="180">
        <v>985</v>
      </c>
      <c r="CJ29" s="180">
        <v>1240.8499999999999</v>
      </c>
      <c r="CK29" s="180">
        <v>925</v>
      </c>
      <c r="CL29" s="180">
        <v>962.5</v>
      </c>
      <c r="CM29" s="180">
        <v>869.61</v>
      </c>
      <c r="CN29" s="180">
        <v>848.4</v>
      </c>
      <c r="CO29" s="180">
        <v>966.46</v>
      </c>
      <c r="CP29" s="180">
        <v>857.2</v>
      </c>
      <c r="CQ29" s="180">
        <v>933.02</v>
      </c>
      <c r="CR29" s="180">
        <v>852.18</v>
      </c>
      <c r="CS29" s="180">
        <v>838.86</v>
      </c>
      <c r="CT29" s="180">
        <v>816.9</v>
      </c>
      <c r="CU29" s="180">
        <v>1039.29</v>
      </c>
      <c r="CV29" s="180">
        <v>1237.17</v>
      </c>
      <c r="CW29" s="180">
        <v>888.06</v>
      </c>
      <c r="CX29" s="180">
        <v>1022.35</v>
      </c>
      <c r="CY29" s="180">
        <v>888.51</v>
      </c>
      <c r="CZ29" s="180">
        <v>864.8</v>
      </c>
      <c r="DA29" s="180">
        <v>982.52</v>
      </c>
      <c r="DB29" s="180">
        <v>917.07</v>
      </c>
      <c r="DC29" s="180">
        <v>908.25</v>
      </c>
      <c r="DD29" s="180">
        <v>913.88</v>
      </c>
      <c r="DE29" s="180">
        <v>824.25</v>
      </c>
      <c r="DF29" s="180">
        <v>839.37</v>
      </c>
      <c r="DG29" s="180">
        <v>1097.3599999999999</v>
      </c>
      <c r="DH29" s="180">
        <v>1132.1099999999999</v>
      </c>
      <c r="DI29" s="180">
        <v>993.72</v>
      </c>
      <c r="DJ29" s="180">
        <v>1038.9100000000001</v>
      </c>
      <c r="DK29" s="180">
        <v>820.23</v>
      </c>
      <c r="DL29" s="180">
        <v>968.88</v>
      </c>
      <c r="DM29" s="180">
        <v>955.71</v>
      </c>
      <c r="DN29" s="180">
        <v>891.6</v>
      </c>
      <c r="DO29" s="180">
        <v>971.96</v>
      </c>
      <c r="DP29" s="180">
        <v>936.76</v>
      </c>
      <c r="DQ29" s="180">
        <v>808.8</v>
      </c>
      <c r="DR29" s="180">
        <v>904.64</v>
      </c>
      <c r="DS29" s="180">
        <v>1108.8</v>
      </c>
      <c r="DT29" s="180">
        <v>1137.78</v>
      </c>
      <c r="DU29" s="180">
        <v>1008</v>
      </c>
      <c r="DV29" s="180">
        <v>1011.78</v>
      </c>
      <c r="DW29" s="180">
        <v>882.4</v>
      </c>
      <c r="DX29" s="180">
        <v>988.46</v>
      </c>
      <c r="DY29" s="180">
        <v>927.2</v>
      </c>
      <c r="DZ29" s="180">
        <v>909.6</v>
      </c>
      <c r="EA29" s="180">
        <v>1037.53</v>
      </c>
      <c r="EB29" s="180">
        <v>959.42</v>
      </c>
      <c r="EC29" s="180">
        <v>832</v>
      </c>
      <c r="ED29" s="180">
        <v>929.28</v>
      </c>
      <c r="EE29" s="180">
        <v>1069.95</v>
      </c>
      <c r="EF29" s="180">
        <v>1198.78</v>
      </c>
      <c r="EG29" s="180">
        <v>1022.7</v>
      </c>
      <c r="EH29" s="180">
        <v>983.01</v>
      </c>
      <c r="EI29" s="180">
        <v>946.26</v>
      </c>
      <c r="EJ29" s="180">
        <v>1053.8599999999999</v>
      </c>
    </row>
    <row r="30" spans="1:140" ht="13.7" customHeight="1" x14ac:dyDescent="0.2">
      <c r="A30" s="254" t="s">
        <v>57</v>
      </c>
      <c r="B30" s="134"/>
      <c r="C30" s="95">
        <v>1.885</v>
      </c>
      <c r="D30" s="95">
        <v>0</v>
      </c>
      <c r="E30" s="159">
        <v>0.850833333333334</v>
      </c>
      <c r="F30" s="95">
        <v>-1.075</v>
      </c>
      <c r="G30" s="95">
        <v>-0.75</v>
      </c>
      <c r="H30" s="95">
        <v>-1.4</v>
      </c>
      <c r="I30" s="95">
        <v>-0.875</v>
      </c>
      <c r="J30" s="95">
        <v>-1.25</v>
      </c>
      <c r="K30" s="95">
        <v>-0.5</v>
      </c>
      <c r="L30" s="95">
        <v>-0.5</v>
      </c>
      <c r="M30" s="95">
        <v>-0.5</v>
      </c>
      <c r="N30" s="95">
        <v>-0.5</v>
      </c>
      <c r="O30" s="95">
        <v>-0.75</v>
      </c>
      <c r="P30" s="95">
        <v>-0.75</v>
      </c>
      <c r="Q30" s="95">
        <v>-0.75</v>
      </c>
      <c r="R30" s="95">
        <v>-0.75</v>
      </c>
      <c r="S30" s="95">
        <v>-0.25</v>
      </c>
      <c r="T30" s="95">
        <v>-0.25</v>
      </c>
      <c r="U30" s="95">
        <v>-0.25</v>
      </c>
      <c r="V30" s="95">
        <v>-0.25</v>
      </c>
      <c r="W30" s="159">
        <v>-0.6539215686274531</v>
      </c>
      <c r="X30" s="95">
        <v>-0.72843137254901791</v>
      </c>
      <c r="Y30" s="95">
        <v>-0.70697986577180671</v>
      </c>
      <c r="Z30" s="95">
        <v>-0.67521568627450534</v>
      </c>
      <c r="AA30" s="95">
        <v>-0.591019607843144</v>
      </c>
      <c r="AB30" s="95">
        <v>-0.57957031250000313</v>
      </c>
      <c r="AC30" s="160">
        <v>-0.60915298328789191</v>
      </c>
      <c r="AD30" s="155"/>
      <c r="AE30" s="155"/>
      <c r="AF30" s="156"/>
      <c r="AG30" s="95">
        <v>737</v>
      </c>
      <c r="AH30" s="180">
        <v>640</v>
      </c>
      <c r="AI30" s="180">
        <v>668.85</v>
      </c>
      <c r="AJ30" s="180">
        <v>649</v>
      </c>
      <c r="AK30" s="180">
        <v>638</v>
      </c>
      <c r="AL30" s="180">
        <v>720</v>
      </c>
      <c r="AM30" s="180">
        <v>1061.5</v>
      </c>
      <c r="AN30" s="180">
        <v>1199</v>
      </c>
      <c r="AO30" s="180">
        <v>945</v>
      </c>
      <c r="AP30" s="180">
        <v>856.75</v>
      </c>
      <c r="AQ30" s="180">
        <v>765</v>
      </c>
      <c r="AR30" s="180">
        <v>824.25</v>
      </c>
      <c r="AS30" s="180">
        <v>918.5</v>
      </c>
      <c r="AT30" s="180">
        <v>795</v>
      </c>
      <c r="AU30" s="180">
        <v>792.75</v>
      </c>
      <c r="AV30" s="180">
        <v>786.5</v>
      </c>
      <c r="AW30" s="180">
        <v>761.25</v>
      </c>
      <c r="AX30" s="180">
        <v>866.25</v>
      </c>
      <c r="AY30" s="180">
        <v>1138.5</v>
      </c>
      <c r="AZ30" s="180">
        <v>1265.25</v>
      </c>
      <c r="BA30" s="180">
        <v>1160.25</v>
      </c>
      <c r="BB30" s="180">
        <v>891.25</v>
      </c>
      <c r="BC30" s="180">
        <v>774.25</v>
      </c>
      <c r="BD30" s="180">
        <v>940.5</v>
      </c>
      <c r="BE30" s="180">
        <v>884.94</v>
      </c>
      <c r="BF30" s="180">
        <v>802.4</v>
      </c>
      <c r="BG30" s="180">
        <v>876.3</v>
      </c>
      <c r="BH30" s="180">
        <v>793.76</v>
      </c>
      <c r="BI30" s="180">
        <v>731.6</v>
      </c>
      <c r="BJ30" s="180">
        <v>915.86</v>
      </c>
      <c r="BK30" s="180">
        <v>1096.83</v>
      </c>
      <c r="BL30" s="180">
        <v>1337.6</v>
      </c>
      <c r="BM30" s="180">
        <v>1170.96</v>
      </c>
      <c r="BN30" s="180">
        <v>821.31</v>
      </c>
      <c r="BO30" s="180">
        <v>863.52</v>
      </c>
      <c r="BP30" s="180">
        <v>992.22</v>
      </c>
      <c r="BQ30" s="180">
        <v>893.34</v>
      </c>
      <c r="BR30" s="180">
        <v>810</v>
      </c>
      <c r="BS30" s="180">
        <v>884.58</v>
      </c>
      <c r="BT30" s="180">
        <v>764.82</v>
      </c>
      <c r="BU30" s="180">
        <v>775.32</v>
      </c>
      <c r="BV30" s="180">
        <v>924.22</v>
      </c>
      <c r="BW30" s="180">
        <v>1054</v>
      </c>
      <c r="BX30" s="180">
        <v>1410.82</v>
      </c>
      <c r="BY30" s="180">
        <v>1181.25</v>
      </c>
      <c r="BZ30" s="180">
        <v>828.45</v>
      </c>
      <c r="CA30" s="180">
        <v>871.08</v>
      </c>
      <c r="CB30" s="180">
        <v>913.71</v>
      </c>
      <c r="CC30" s="180">
        <v>900.48</v>
      </c>
      <c r="CD30" s="180">
        <v>816.4</v>
      </c>
      <c r="CE30" s="180">
        <v>891.48</v>
      </c>
      <c r="CF30" s="180">
        <v>734</v>
      </c>
      <c r="CG30" s="180">
        <v>818.62</v>
      </c>
      <c r="CH30" s="180">
        <v>931.48</v>
      </c>
      <c r="CI30" s="180">
        <v>1062.2</v>
      </c>
      <c r="CJ30" s="180">
        <v>1422.09</v>
      </c>
      <c r="CK30" s="180">
        <v>1133.8</v>
      </c>
      <c r="CL30" s="180">
        <v>874.72</v>
      </c>
      <c r="CM30" s="180">
        <v>877.8</v>
      </c>
      <c r="CN30" s="180">
        <v>877</v>
      </c>
      <c r="CO30" s="180">
        <v>951.72</v>
      </c>
      <c r="CP30" s="180">
        <v>823.4</v>
      </c>
      <c r="CQ30" s="180">
        <v>859.98</v>
      </c>
      <c r="CR30" s="180">
        <v>777.21</v>
      </c>
      <c r="CS30" s="180">
        <v>825.22</v>
      </c>
      <c r="CT30" s="180">
        <v>896.07</v>
      </c>
      <c r="CU30" s="180">
        <v>1123.92</v>
      </c>
      <c r="CV30" s="180">
        <v>1432.67</v>
      </c>
      <c r="CW30" s="180">
        <v>1084.9000000000001</v>
      </c>
      <c r="CX30" s="180">
        <v>920.92</v>
      </c>
      <c r="CY30" s="180">
        <v>883.89</v>
      </c>
      <c r="CZ30" s="180">
        <v>882.8</v>
      </c>
      <c r="DA30" s="180">
        <v>957.44</v>
      </c>
      <c r="DB30" s="180">
        <v>869.82</v>
      </c>
      <c r="DC30" s="180">
        <v>825.72</v>
      </c>
      <c r="DD30" s="180">
        <v>818.84</v>
      </c>
      <c r="DE30" s="180">
        <v>792.12</v>
      </c>
      <c r="DF30" s="180">
        <v>901.11</v>
      </c>
      <c r="DG30" s="180">
        <v>1183.82</v>
      </c>
      <c r="DH30" s="180">
        <v>1315.02</v>
      </c>
      <c r="DI30" s="180">
        <v>1205.4000000000001</v>
      </c>
      <c r="DJ30" s="180">
        <v>925.52</v>
      </c>
      <c r="DK30" s="180">
        <v>803.89</v>
      </c>
      <c r="DL30" s="180">
        <v>975.92</v>
      </c>
      <c r="DM30" s="180">
        <v>917.91</v>
      </c>
      <c r="DN30" s="180">
        <v>832</v>
      </c>
      <c r="DO30" s="180">
        <v>868.78</v>
      </c>
      <c r="DP30" s="180">
        <v>822.36</v>
      </c>
      <c r="DQ30" s="180">
        <v>757.8</v>
      </c>
      <c r="DR30" s="180">
        <v>948.2</v>
      </c>
      <c r="DS30" s="180">
        <v>1189.0999999999999</v>
      </c>
      <c r="DT30" s="180">
        <v>1320.9</v>
      </c>
      <c r="DU30" s="180">
        <v>1210.8599999999999</v>
      </c>
      <c r="DV30" s="180">
        <v>889.24</v>
      </c>
      <c r="DW30" s="180">
        <v>849.8</v>
      </c>
      <c r="DX30" s="180">
        <v>980.32</v>
      </c>
      <c r="DY30" s="180">
        <v>878</v>
      </c>
      <c r="DZ30" s="180">
        <v>835.6</v>
      </c>
      <c r="EA30" s="180">
        <v>912.18</v>
      </c>
      <c r="EB30" s="180">
        <v>826.1</v>
      </c>
      <c r="EC30" s="180">
        <v>761.2</v>
      </c>
      <c r="ED30" s="180">
        <v>952.38</v>
      </c>
      <c r="EE30" s="180">
        <v>1140.0899999999999</v>
      </c>
      <c r="EF30" s="180">
        <v>1389.96</v>
      </c>
      <c r="EG30" s="180">
        <v>1216.1099999999999</v>
      </c>
      <c r="EH30" s="180">
        <v>852.6</v>
      </c>
      <c r="EI30" s="180">
        <v>896.28</v>
      </c>
      <c r="EJ30" s="180">
        <v>1029.48</v>
      </c>
    </row>
    <row r="31" spans="1:140" ht="13.7" customHeight="1" x14ac:dyDescent="0.2">
      <c r="A31" s="254" t="s">
        <v>59</v>
      </c>
      <c r="B31" s="134"/>
      <c r="C31" s="95">
        <v>0.27196414947508885</v>
      </c>
      <c r="D31" s="95">
        <v>-1.3440000000000012</v>
      </c>
      <c r="E31" s="159">
        <v>-0.45635759353637795</v>
      </c>
      <c r="F31" s="95">
        <v>-0.125</v>
      </c>
      <c r="G31" s="95">
        <v>0</v>
      </c>
      <c r="H31" s="95">
        <v>-0.25</v>
      </c>
      <c r="I31" s="95">
        <v>-0.625</v>
      </c>
      <c r="J31" s="95">
        <v>-0.5</v>
      </c>
      <c r="K31" s="95">
        <v>-0.75</v>
      </c>
      <c r="L31" s="95">
        <v>-0.5</v>
      </c>
      <c r="M31" s="95">
        <v>-0.5</v>
      </c>
      <c r="N31" s="95">
        <v>-0.58333333333333215</v>
      </c>
      <c r="O31" s="95">
        <v>-0.75</v>
      </c>
      <c r="P31" s="95">
        <v>-0.75</v>
      </c>
      <c r="Q31" s="95">
        <v>-0.75</v>
      </c>
      <c r="R31" s="95">
        <v>-0.75</v>
      </c>
      <c r="S31" s="95">
        <v>-0.6666666666666643</v>
      </c>
      <c r="T31" s="95">
        <v>-0.5</v>
      </c>
      <c r="U31" s="95">
        <v>-0.75</v>
      </c>
      <c r="V31" s="95">
        <v>-0.75</v>
      </c>
      <c r="W31" s="159">
        <v>-0.56176470588235361</v>
      </c>
      <c r="X31" s="95">
        <v>-0.70686274509803582</v>
      </c>
      <c r="Y31" s="95">
        <v>-0.67942953020134667</v>
      </c>
      <c r="Z31" s="95">
        <v>-0.70964705882353485</v>
      </c>
      <c r="AA31" s="95">
        <v>-0.70884313725490955</v>
      </c>
      <c r="AB31" s="95">
        <v>-0.71105468749999545</v>
      </c>
      <c r="AC31" s="160">
        <v>-0.67754073284935856</v>
      </c>
      <c r="AD31" s="155"/>
      <c r="AE31" s="155"/>
      <c r="AF31" s="156"/>
      <c r="AG31" s="95">
        <v>717.2</v>
      </c>
      <c r="AH31" s="180">
        <v>637</v>
      </c>
      <c r="AI31" s="180">
        <v>661.5</v>
      </c>
      <c r="AJ31" s="180">
        <v>643.5</v>
      </c>
      <c r="AK31" s="180">
        <v>638</v>
      </c>
      <c r="AL31" s="180">
        <v>720</v>
      </c>
      <c r="AM31" s="180">
        <v>1056</v>
      </c>
      <c r="AN31" s="180">
        <v>1199</v>
      </c>
      <c r="AO31" s="180">
        <v>925</v>
      </c>
      <c r="AP31" s="180">
        <v>851</v>
      </c>
      <c r="AQ31" s="180">
        <v>720</v>
      </c>
      <c r="AR31" s="180">
        <v>798</v>
      </c>
      <c r="AS31" s="180">
        <v>874.5</v>
      </c>
      <c r="AT31" s="180">
        <v>775</v>
      </c>
      <c r="AU31" s="180">
        <v>777</v>
      </c>
      <c r="AV31" s="180">
        <v>786.5</v>
      </c>
      <c r="AW31" s="180">
        <v>761.25</v>
      </c>
      <c r="AX31" s="180">
        <v>866.25</v>
      </c>
      <c r="AY31" s="180">
        <v>1138.5</v>
      </c>
      <c r="AZ31" s="180">
        <v>1265.25</v>
      </c>
      <c r="BA31" s="180">
        <v>1050</v>
      </c>
      <c r="BB31" s="180">
        <v>885.5</v>
      </c>
      <c r="BC31" s="180">
        <v>726.75</v>
      </c>
      <c r="BD31" s="180">
        <v>869</v>
      </c>
      <c r="BE31" s="180">
        <v>844.41</v>
      </c>
      <c r="BF31" s="180">
        <v>783.8</v>
      </c>
      <c r="BG31" s="180">
        <v>860.66</v>
      </c>
      <c r="BH31" s="180">
        <v>795.3</v>
      </c>
      <c r="BI31" s="180">
        <v>732.8</v>
      </c>
      <c r="BJ31" s="180">
        <v>917.18</v>
      </c>
      <c r="BK31" s="180">
        <v>1098.0899999999999</v>
      </c>
      <c r="BL31" s="180">
        <v>1339.14</v>
      </c>
      <c r="BM31" s="180">
        <v>1060.5</v>
      </c>
      <c r="BN31" s="180">
        <v>816.48</v>
      </c>
      <c r="BO31" s="180">
        <v>811.02</v>
      </c>
      <c r="BP31" s="180">
        <v>917.01</v>
      </c>
      <c r="BQ31" s="180">
        <v>851.97</v>
      </c>
      <c r="BR31" s="180">
        <v>790.6</v>
      </c>
      <c r="BS31" s="180">
        <v>868.02</v>
      </c>
      <c r="BT31" s="180">
        <v>765.45</v>
      </c>
      <c r="BU31" s="180">
        <v>775.95</v>
      </c>
      <c r="BV31" s="180">
        <v>924.66</v>
      </c>
      <c r="BW31" s="180">
        <v>1054.2</v>
      </c>
      <c r="BX31" s="180">
        <v>1411.05</v>
      </c>
      <c r="BY31" s="180">
        <v>1068.9000000000001</v>
      </c>
      <c r="BZ31" s="180">
        <v>822.78</v>
      </c>
      <c r="CA31" s="180">
        <v>817.11</v>
      </c>
      <c r="CB31" s="180">
        <v>843.57</v>
      </c>
      <c r="CC31" s="180">
        <v>857.85</v>
      </c>
      <c r="CD31" s="180">
        <v>796.2</v>
      </c>
      <c r="CE31" s="180">
        <v>874</v>
      </c>
      <c r="CF31" s="180">
        <v>734</v>
      </c>
      <c r="CG31" s="180">
        <v>818.62</v>
      </c>
      <c r="CH31" s="180">
        <v>931.04</v>
      </c>
      <c r="CI31" s="180">
        <v>1061.5999999999999</v>
      </c>
      <c r="CJ31" s="180">
        <v>1420.94</v>
      </c>
      <c r="CK31" s="180">
        <v>1025</v>
      </c>
      <c r="CL31" s="180">
        <v>867.9</v>
      </c>
      <c r="CM31" s="180">
        <v>822.99</v>
      </c>
      <c r="CN31" s="180">
        <v>809</v>
      </c>
      <c r="CO31" s="180">
        <v>905.3</v>
      </c>
      <c r="CP31" s="180">
        <v>802</v>
      </c>
      <c r="CQ31" s="180">
        <v>841.94</v>
      </c>
      <c r="CR31" s="180">
        <v>776.16</v>
      </c>
      <c r="CS31" s="180">
        <v>824.34</v>
      </c>
      <c r="CT31" s="180">
        <v>895.02</v>
      </c>
      <c r="CU31" s="180">
        <v>1122.24</v>
      </c>
      <c r="CV31" s="180">
        <v>1430.6</v>
      </c>
      <c r="CW31" s="180">
        <v>980.21</v>
      </c>
      <c r="CX31" s="180">
        <v>913.33</v>
      </c>
      <c r="CY31" s="180">
        <v>828.24</v>
      </c>
      <c r="CZ31" s="180">
        <v>814.2</v>
      </c>
      <c r="DA31" s="180">
        <v>911.02</v>
      </c>
      <c r="DB31" s="180">
        <v>847.35</v>
      </c>
      <c r="DC31" s="180">
        <v>808.5</v>
      </c>
      <c r="DD31" s="180">
        <v>817.96</v>
      </c>
      <c r="DE31" s="180">
        <v>791.28</v>
      </c>
      <c r="DF31" s="180">
        <v>900.06</v>
      </c>
      <c r="DG31" s="180">
        <v>1182.28</v>
      </c>
      <c r="DH31" s="180">
        <v>1313.34</v>
      </c>
      <c r="DI31" s="180">
        <v>1089.27</v>
      </c>
      <c r="DJ31" s="180">
        <v>918.16</v>
      </c>
      <c r="DK31" s="180">
        <v>753.16</v>
      </c>
      <c r="DL31" s="180">
        <v>900.24</v>
      </c>
      <c r="DM31" s="180">
        <v>873.6</v>
      </c>
      <c r="DN31" s="180">
        <v>810.6</v>
      </c>
      <c r="DO31" s="180">
        <v>850.96</v>
      </c>
      <c r="DP31" s="180">
        <v>821.7</v>
      </c>
      <c r="DQ31" s="180">
        <v>757.2</v>
      </c>
      <c r="DR31" s="180">
        <v>947.32</v>
      </c>
      <c r="DS31" s="180">
        <v>1187.78</v>
      </c>
      <c r="DT31" s="180">
        <v>1319.22</v>
      </c>
      <c r="DU31" s="180">
        <v>1094.31</v>
      </c>
      <c r="DV31" s="180">
        <v>882.2</v>
      </c>
      <c r="DW31" s="180">
        <v>796.4</v>
      </c>
      <c r="DX31" s="180">
        <v>904.2</v>
      </c>
      <c r="DY31" s="180">
        <v>835.8</v>
      </c>
      <c r="DZ31" s="180">
        <v>814.2</v>
      </c>
      <c r="EA31" s="180">
        <v>893.55</v>
      </c>
      <c r="EB31" s="180">
        <v>825.44</v>
      </c>
      <c r="EC31" s="180">
        <v>760.6</v>
      </c>
      <c r="ED31" s="180">
        <v>951.5</v>
      </c>
      <c r="EE31" s="180">
        <v>1138.83</v>
      </c>
      <c r="EF31" s="180">
        <v>1388.42</v>
      </c>
      <c r="EG31" s="180">
        <v>1099.3499999999999</v>
      </c>
      <c r="EH31" s="180">
        <v>846.09</v>
      </c>
      <c r="EI31" s="180">
        <v>840</v>
      </c>
      <c r="EJ31" s="180">
        <v>949.67</v>
      </c>
    </row>
    <row r="32" spans="1:140" ht="13.7" customHeight="1" x14ac:dyDescent="0.2">
      <c r="A32" s="254" t="s">
        <v>58</v>
      </c>
      <c r="B32" s="158"/>
      <c r="C32" s="95">
        <v>1.7407142857142865</v>
      </c>
      <c r="D32" s="95">
        <v>0</v>
      </c>
      <c r="E32" s="159">
        <v>0.72253663199288809</v>
      </c>
      <c r="F32" s="95">
        <v>-0.125</v>
      </c>
      <c r="G32" s="95">
        <v>0</v>
      </c>
      <c r="H32" s="95">
        <v>-0.25</v>
      </c>
      <c r="I32" s="95">
        <v>-0.75</v>
      </c>
      <c r="J32" s="95">
        <v>-0.5</v>
      </c>
      <c r="K32" s="95">
        <v>-1</v>
      </c>
      <c r="L32" s="95">
        <v>-1</v>
      </c>
      <c r="M32" s="95">
        <v>-1</v>
      </c>
      <c r="N32" s="95">
        <v>-1</v>
      </c>
      <c r="O32" s="95">
        <v>-0.75</v>
      </c>
      <c r="P32" s="95">
        <v>-0.75</v>
      </c>
      <c r="Q32" s="95">
        <v>-0.75</v>
      </c>
      <c r="R32" s="95">
        <v>-0.75</v>
      </c>
      <c r="S32" s="95">
        <v>-0.75</v>
      </c>
      <c r="T32" s="95">
        <v>-0.75</v>
      </c>
      <c r="U32" s="95">
        <v>-0.75</v>
      </c>
      <c r="V32" s="95">
        <v>-0.75</v>
      </c>
      <c r="W32" s="159">
        <v>-0.68823529411764639</v>
      </c>
      <c r="X32" s="95">
        <v>-0.83235294117646674</v>
      </c>
      <c r="Y32" s="95">
        <v>-0.77909395973153295</v>
      </c>
      <c r="Z32" s="95">
        <v>-0.78258823529411359</v>
      </c>
      <c r="AA32" s="95">
        <v>-0.69507843137256486</v>
      </c>
      <c r="AB32" s="95">
        <v>-0.68507812499999687</v>
      </c>
      <c r="AC32" s="160">
        <v>-0.70482215472635801</v>
      </c>
      <c r="AD32" s="155"/>
      <c r="AE32" s="155"/>
      <c r="AF32" s="156"/>
      <c r="AG32" s="95">
        <v>717.2</v>
      </c>
      <c r="AH32" s="180">
        <v>637</v>
      </c>
      <c r="AI32" s="180">
        <v>661.5</v>
      </c>
      <c r="AJ32" s="180">
        <v>643.5</v>
      </c>
      <c r="AK32" s="180">
        <v>737</v>
      </c>
      <c r="AL32" s="180">
        <v>800</v>
      </c>
      <c r="AM32" s="180">
        <v>1056</v>
      </c>
      <c r="AN32" s="180">
        <v>1226.5</v>
      </c>
      <c r="AO32" s="180">
        <v>925</v>
      </c>
      <c r="AP32" s="180">
        <v>851</v>
      </c>
      <c r="AQ32" s="180">
        <v>720</v>
      </c>
      <c r="AR32" s="180">
        <v>798</v>
      </c>
      <c r="AS32" s="180">
        <v>874.5</v>
      </c>
      <c r="AT32" s="180">
        <v>775</v>
      </c>
      <c r="AU32" s="180">
        <v>777</v>
      </c>
      <c r="AV32" s="180">
        <v>825</v>
      </c>
      <c r="AW32" s="180">
        <v>803.25</v>
      </c>
      <c r="AX32" s="180">
        <v>929.25</v>
      </c>
      <c r="AY32" s="180">
        <v>1259.5</v>
      </c>
      <c r="AZ32" s="180">
        <v>1323</v>
      </c>
      <c r="BA32" s="180">
        <v>1050</v>
      </c>
      <c r="BB32" s="180">
        <v>885.5</v>
      </c>
      <c r="BC32" s="180">
        <v>726.75</v>
      </c>
      <c r="BD32" s="180">
        <v>869</v>
      </c>
      <c r="BE32" s="180">
        <v>842.52</v>
      </c>
      <c r="BF32" s="180">
        <v>782.2</v>
      </c>
      <c r="BG32" s="180">
        <v>858.82</v>
      </c>
      <c r="BH32" s="180">
        <v>832.7</v>
      </c>
      <c r="BI32" s="180">
        <v>772</v>
      </c>
      <c r="BJ32" s="180">
        <v>982.52</v>
      </c>
      <c r="BK32" s="180">
        <v>1213.3800000000001</v>
      </c>
      <c r="BL32" s="180">
        <v>1398.76</v>
      </c>
      <c r="BM32" s="180">
        <v>1059.6600000000001</v>
      </c>
      <c r="BN32" s="180">
        <v>815.85</v>
      </c>
      <c r="BO32" s="180">
        <v>810.6</v>
      </c>
      <c r="BP32" s="180">
        <v>916.78</v>
      </c>
      <c r="BQ32" s="180">
        <v>850.5</v>
      </c>
      <c r="BR32" s="180">
        <v>789.6</v>
      </c>
      <c r="BS32" s="180">
        <v>866.87</v>
      </c>
      <c r="BT32" s="180">
        <v>802.2</v>
      </c>
      <c r="BU32" s="180">
        <v>818.16</v>
      </c>
      <c r="BV32" s="180">
        <v>991.32</v>
      </c>
      <c r="BW32" s="180">
        <v>1166</v>
      </c>
      <c r="BX32" s="180">
        <v>1475.22</v>
      </c>
      <c r="BY32" s="180">
        <v>1068.9000000000001</v>
      </c>
      <c r="BZ32" s="180">
        <v>822.99</v>
      </c>
      <c r="CA32" s="180">
        <v>817.53</v>
      </c>
      <c r="CB32" s="180">
        <v>844.2</v>
      </c>
      <c r="CC32" s="180">
        <v>857.22</v>
      </c>
      <c r="CD32" s="180">
        <v>795.8</v>
      </c>
      <c r="CE32" s="180">
        <v>873.77</v>
      </c>
      <c r="CF32" s="180">
        <v>770</v>
      </c>
      <c r="CG32" s="180">
        <v>863.94</v>
      </c>
      <c r="CH32" s="180">
        <v>999.24</v>
      </c>
      <c r="CI32" s="180">
        <v>1175.2</v>
      </c>
      <c r="CJ32" s="180">
        <v>1486.95</v>
      </c>
      <c r="CK32" s="180">
        <v>1026</v>
      </c>
      <c r="CL32" s="180">
        <v>869</v>
      </c>
      <c r="CM32" s="180">
        <v>824.04</v>
      </c>
      <c r="CN32" s="180">
        <v>810.4</v>
      </c>
      <c r="CO32" s="180">
        <v>905.96</v>
      </c>
      <c r="CP32" s="180">
        <v>802.6</v>
      </c>
      <c r="CQ32" s="180">
        <v>842.82</v>
      </c>
      <c r="CR32" s="180">
        <v>815.22</v>
      </c>
      <c r="CS32" s="180">
        <v>870.76</v>
      </c>
      <c r="CT32" s="180">
        <v>961.38</v>
      </c>
      <c r="CU32" s="180">
        <v>1243.4100000000001</v>
      </c>
      <c r="CV32" s="180">
        <v>1497.99</v>
      </c>
      <c r="CW32" s="180">
        <v>981.92</v>
      </c>
      <c r="CX32" s="180">
        <v>914.94</v>
      </c>
      <c r="CY32" s="180">
        <v>829.71</v>
      </c>
      <c r="CZ32" s="180">
        <v>815.8</v>
      </c>
      <c r="DA32" s="180">
        <v>911.46</v>
      </c>
      <c r="DB32" s="180">
        <v>847.77</v>
      </c>
      <c r="DC32" s="180">
        <v>809.13</v>
      </c>
      <c r="DD32" s="180">
        <v>858.88</v>
      </c>
      <c r="DE32" s="180">
        <v>835.8</v>
      </c>
      <c r="DF32" s="180">
        <v>966.63</v>
      </c>
      <c r="DG32" s="180">
        <v>1309.6600000000001</v>
      </c>
      <c r="DH32" s="180">
        <v>1375.08</v>
      </c>
      <c r="DI32" s="180">
        <v>1090.95</v>
      </c>
      <c r="DJ32" s="180">
        <v>919.77</v>
      </c>
      <c r="DK32" s="180">
        <v>754.49</v>
      </c>
      <c r="DL32" s="180">
        <v>901.78</v>
      </c>
      <c r="DM32" s="180">
        <v>874.02</v>
      </c>
      <c r="DN32" s="180">
        <v>811</v>
      </c>
      <c r="DO32" s="180">
        <v>851.62</v>
      </c>
      <c r="DP32" s="180">
        <v>862.62</v>
      </c>
      <c r="DQ32" s="180">
        <v>799.6</v>
      </c>
      <c r="DR32" s="180">
        <v>1017.06</v>
      </c>
      <c r="DS32" s="180">
        <v>1315.38</v>
      </c>
      <c r="DT32" s="180">
        <v>1381.17</v>
      </c>
      <c r="DU32" s="180">
        <v>1095.78</v>
      </c>
      <c r="DV32" s="180">
        <v>883.52</v>
      </c>
      <c r="DW32" s="180">
        <v>797.8</v>
      </c>
      <c r="DX32" s="180">
        <v>905.74</v>
      </c>
      <c r="DY32" s="180">
        <v>836</v>
      </c>
      <c r="DZ32" s="180">
        <v>814.6</v>
      </c>
      <c r="EA32" s="180">
        <v>894.24</v>
      </c>
      <c r="EB32" s="180">
        <v>866.58</v>
      </c>
      <c r="EC32" s="180">
        <v>803.2</v>
      </c>
      <c r="ED32" s="180">
        <v>1021.68</v>
      </c>
      <c r="EE32" s="180">
        <v>1261.26</v>
      </c>
      <c r="EF32" s="180">
        <v>1453.32</v>
      </c>
      <c r="EG32" s="180">
        <v>1100.6099999999999</v>
      </c>
      <c r="EH32" s="180">
        <v>847.14</v>
      </c>
      <c r="EI32" s="180">
        <v>841.26</v>
      </c>
      <c r="EJ32" s="180">
        <v>951.05</v>
      </c>
    </row>
    <row r="33" spans="1:140" ht="13.7" customHeight="1" x14ac:dyDescent="0.2">
      <c r="A33" s="254" t="s">
        <v>56</v>
      </c>
      <c r="B33" s="134"/>
      <c r="C33" s="95">
        <v>1.2714285714285687</v>
      </c>
      <c r="D33" s="95">
        <v>0.25</v>
      </c>
      <c r="E33" s="159">
        <v>0.73250915750915624</v>
      </c>
      <c r="F33" s="95">
        <v>-1.25</v>
      </c>
      <c r="G33" s="95">
        <v>-1.25</v>
      </c>
      <c r="H33" s="95">
        <v>-1.25</v>
      </c>
      <c r="I33" s="95">
        <v>-1.125</v>
      </c>
      <c r="J33" s="95">
        <v>-1.25</v>
      </c>
      <c r="K33" s="95">
        <v>-1</v>
      </c>
      <c r="L33" s="95">
        <v>-1</v>
      </c>
      <c r="M33" s="95">
        <v>-1</v>
      </c>
      <c r="N33" s="95">
        <v>-1</v>
      </c>
      <c r="O33" s="95">
        <v>-1</v>
      </c>
      <c r="P33" s="95">
        <v>-1</v>
      </c>
      <c r="Q33" s="95">
        <v>-1</v>
      </c>
      <c r="R33" s="95">
        <v>-1</v>
      </c>
      <c r="S33" s="95">
        <v>-0.3333333333333357</v>
      </c>
      <c r="T33" s="95">
        <v>-0.5</v>
      </c>
      <c r="U33" s="95">
        <v>0</v>
      </c>
      <c r="V33" s="95">
        <v>-0.5</v>
      </c>
      <c r="W33" s="159">
        <v>-0.89705882352941302</v>
      </c>
      <c r="X33" s="95">
        <v>-0.75</v>
      </c>
      <c r="Y33" s="95">
        <v>-0.75067114093959475</v>
      </c>
      <c r="Z33" s="95">
        <v>-0.74909803921568852</v>
      </c>
      <c r="AA33" s="95">
        <v>-0.75064705882351745</v>
      </c>
      <c r="AB33" s="95">
        <v>-0.74742187500000057</v>
      </c>
      <c r="AC33" s="160">
        <v>-0.73671970961418509</v>
      </c>
      <c r="AD33" s="155"/>
      <c r="AE33" s="155"/>
      <c r="AF33" s="156"/>
      <c r="AG33" s="95">
        <v>638</v>
      </c>
      <c r="AH33" s="180">
        <v>570</v>
      </c>
      <c r="AI33" s="180">
        <v>593.25</v>
      </c>
      <c r="AJ33" s="180">
        <v>643.5</v>
      </c>
      <c r="AK33" s="180">
        <v>709.5</v>
      </c>
      <c r="AL33" s="180">
        <v>825</v>
      </c>
      <c r="AM33" s="180">
        <v>1193.5</v>
      </c>
      <c r="AN33" s="180">
        <v>1309</v>
      </c>
      <c r="AO33" s="180">
        <v>950</v>
      </c>
      <c r="AP33" s="180">
        <v>839.5</v>
      </c>
      <c r="AQ33" s="180">
        <v>700</v>
      </c>
      <c r="AR33" s="180">
        <v>745.5</v>
      </c>
      <c r="AS33" s="180">
        <v>786.5</v>
      </c>
      <c r="AT33" s="180">
        <v>715</v>
      </c>
      <c r="AU33" s="180">
        <v>750.75</v>
      </c>
      <c r="AV33" s="180">
        <v>753.5</v>
      </c>
      <c r="AW33" s="180">
        <v>740.25</v>
      </c>
      <c r="AX33" s="180">
        <v>876.75</v>
      </c>
      <c r="AY33" s="180">
        <v>1182.5</v>
      </c>
      <c r="AZ33" s="180">
        <v>1338.75</v>
      </c>
      <c r="BA33" s="180">
        <v>1055.25</v>
      </c>
      <c r="BB33" s="180">
        <v>856.75</v>
      </c>
      <c r="BC33" s="180">
        <v>688.75</v>
      </c>
      <c r="BD33" s="180">
        <v>786.5</v>
      </c>
      <c r="BE33" s="180">
        <v>765.66</v>
      </c>
      <c r="BF33" s="180">
        <v>729.2</v>
      </c>
      <c r="BG33" s="180">
        <v>838.58</v>
      </c>
      <c r="BH33" s="180">
        <v>771.54</v>
      </c>
      <c r="BI33" s="180">
        <v>719.8</v>
      </c>
      <c r="BJ33" s="180">
        <v>924.44</v>
      </c>
      <c r="BK33" s="180">
        <v>1115.94</v>
      </c>
      <c r="BL33" s="180">
        <v>1373.02</v>
      </c>
      <c r="BM33" s="180">
        <v>1047.9000000000001</v>
      </c>
      <c r="BN33" s="180">
        <v>794.85</v>
      </c>
      <c r="BO33" s="180">
        <v>775.32</v>
      </c>
      <c r="BP33" s="180">
        <v>838.58</v>
      </c>
      <c r="BQ33" s="180">
        <v>771.12</v>
      </c>
      <c r="BR33" s="180">
        <v>734.4</v>
      </c>
      <c r="BS33" s="180">
        <v>844.56</v>
      </c>
      <c r="BT33" s="180">
        <v>741.72</v>
      </c>
      <c r="BU33" s="180">
        <v>761.25</v>
      </c>
      <c r="BV33" s="180">
        <v>931.04</v>
      </c>
      <c r="BW33" s="180">
        <v>1070.4000000000001</v>
      </c>
      <c r="BX33" s="180">
        <v>1445.78</v>
      </c>
      <c r="BY33" s="180">
        <v>1055.46</v>
      </c>
      <c r="BZ33" s="180">
        <v>800.52</v>
      </c>
      <c r="CA33" s="180">
        <v>780.99</v>
      </c>
      <c r="CB33" s="180">
        <v>771.12</v>
      </c>
      <c r="CC33" s="180">
        <v>776.58</v>
      </c>
      <c r="CD33" s="180">
        <v>739.6</v>
      </c>
      <c r="CE33" s="180">
        <v>850.54</v>
      </c>
      <c r="CF33" s="180">
        <v>711.4</v>
      </c>
      <c r="CG33" s="180">
        <v>803.22</v>
      </c>
      <c r="CH33" s="180">
        <v>937.86</v>
      </c>
      <c r="CI33" s="180">
        <v>1078.2</v>
      </c>
      <c r="CJ33" s="180">
        <v>1456.13</v>
      </c>
      <c r="CK33" s="180">
        <v>1012.4</v>
      </c>
      <c r="CL33" s="180">
        <v>844.8</v>
      </c>
      <c r="CM33" s="180">
        <v>786.66</v>
      </c>
      <c r="CN33" s="180">
        <v>739.8</v>
      </c>
      <c r="CO33" s="180">
        <v>819.5</v>
      </c>
      <c r="CP33" s="180">
        <v>745</v>
      </c>
      <c r="CQ33" s="180">
        <v>819.5</v>
      </c>
      <c r="CR33" s="180">
        <v>752.43</v>
      </c>
      <c r="CS33" s="180">
        <v>808.94</v>
      </c>
      <c r="CT33" s="180">
        <v>901.53</v>
      </c>
      <c r="CU33" s="180">
        <v>1140.0899999999999</v>
      </c>
      <c r="CV33" s="180">
        <v>1466.48</v>
      </c>
      <c r="CW33" s="180">
        <v>968.62</v>
      </c>
      <c r="CX33" s="180">
        <v>889.41</v>
      </c>
      <c r="CY33" s="180">
        <v>792.12</v>
      </c>
      <c r="CZ33" s="180">
        <v>745</v>
      </c>
      <c r="DA33" s="180">
        <v>825.22</v>
      </c>
      <c r="DB33" s="180">
        <v>787.71</v>
      </c>
      <c r="DC33" s="180">
        <v>787.71</v>
      </c>
      <c r="DD33" s="180">
        <v>793.76</v>
      </c>
      <c r="DE33" s="180">
        <v>777.63</v>
      </c>
      <c r="DF33" s="180">
        <v>907.83</v>
      </c>
      <c r="DG33" s="180">
        <v>1202.74</v>
      </c>
      <c r="DH33" s="180">
        <v>1348.41</v>
      </c>
      <c r="DI33" s="180">
        <v>1078.1400000000001</v>
      </c>
      <c r="DJ33" s="180">
        <v>895.62</v>
      </c>
      <c r="DK33" s="180">
        <v>721.81</v>
      </c>
      <c r="DL33" s="180">
        <v>825.22</v>
      </c>
      <c r="DM33" s="180">
        <v>793.17</v>
      </c>
      <c r="DN33" s="180">
        <v>755.4</v>
      </c>
      <c r="DO33" s="180">
        <v>830.94</v>
      </c>
      <c r="DP33" s="180">
        <v>799.26</v>
      </c>
      <c r="DQ33" s="180">
        <v>745.8</v>
      </c>
      <c r="DR33" s="180">
        <v>957.66</v>
      </c>
      <c r="DS33" s="180">
        <v>1211.32</v>
      </c>
      <c r="DT33" s="180">
        <v>1357.86</v>
      </c>
      <c r="DU33" s="180">
        <v>1085.7</v>
      </c>
      <c r="DV33" s="180">
        <v>862.62</v>
      </c>
      <c r="DW33" s="180">
        <v>765</v>
      </c>
      <c r="DX33" s="180">
        <v>830.94</v>
      </c>
      <c r="DY33" s="180">
        <v>760.8</v>
      </c>
      <c r="DZ33" s="180">
        <v>760.8</v>
      </c>
      <c r="EA33" s="180">
        <v>874.92</v>
      </c>
      <c r="EB33" s="180">
        <v>804.98</v>
      </c>
      <c r="EC33" s="180">
        <v>751</v>
      </c>
      <c r="ED33" s="180">
        <v>964.48</v>
      </c>
      <c r="EE33" s="180">
        <v>1164.24</v>
      </c>
      <c r="EF33" s="180">
        <v>1432.42</v>
      </c>
      <c r="EG33" s="180">
        <v>1093.26</v>
      </c>
      <c r="EH33" s="180">
        <v>829.29</v>
      </c>
      <c r="EI33" s="180">
        <v>808.92</v>
      </c>
      <c r="EJ33" s="180">
        <v>874.92</v>
      </c>
    </row>
    <row r="34" spans="1:140" ht="13.7" customHeight="1" thickBot="1" x14ac:dyDescent="0.25">
      <c r="A34" s="255" t="s">
        <v>60</v>
      </c>
      <c r="B34" s="163"/>
      <c r="C34" s="107">
        <v>1.2714285714285687</v>
      </c>
      <c r="D34" s="107">
        <v>0.2511999999999972</v>
      </c>
      <c r="E34" s="164">
        <v>0.73350915750915036</v>
      </c>
      <c r="F34" s="107">
        <v>-1.25</v>
      </c>
      <c r="G34" s="107">
        <v>-1.25</v>
      </c>
      <c r="H34" s="107">
        <v>-1.25</v>
      </c>
      <c r="I34" s="107">
        <v>-1.125</v>
      </c>
      <c r="J34" s="107">
        <v>-1.25</v>
      </c>
      <c r="K34" s="107">
        <v>-1</v>
      </c>
      <c r="L34" s="107">
        <v>-1</v>
      </c>
      <c r="M34" s="107">
        <v>-1</v>
      </c>
      <c r="N34" s="107">
        <v>-1</v>
      </c>
      <c r="O34" s="107">
        <v>-1</v>
      </c>
      <c r="P34" s="107">
        <v>-1</v>
      </c>
      <c r="Q34" s="107">
        <v>-1</v>
      </c>
      <c r="R34" s="107">
        <v>-1</v>
      </c>
      <c r="S34" s="107">
        <v>-0.3333333333333286</v>
      </c>
      <c r="T34" s="107">
        <v>-0.5</v>
      </c>
      <c r="U34" s="107">
        <v>0</v>
      </c>
      <c r="V34" s="107">
        <v>-0.5</v>
      </c>
      <c r="W34" s="164">
        <v>-0.89705882352941302</v>
      </c>
      <c r="X34" s="107">
        <v>-0.75</v>
      </c>
      <c r="Y34" s="107">
        <v>-0.75067114093959475</v>
      </c>
      <c r="Z34" s="107">
        <v>-0.74909803921568852</v>
      </c>
      <c r="AA34" s="107">
        <v>-0.75064705882351745</v>
      </c>
      <c r="AB34" s="107">
        <v>-0.74742187500000057</v>
      </c>
      <c r="AC34" s="165">
        <v>-0.7347868182109778</v>
      </c>
      <c r="AD34" s="155"/>
      <c r="AE34" s="155"/>
      <c r="AF34" s="156"/>
      <c r="AG34" s="95">
        <v>671</v>
      </c>
      <c r="AH34" s="180">
        <v>595</v>
      </c>
      <c r="AI34" s="180">
        <v>619.5</v>
      </c>
      <c r="AJ34" s="180">
        <v>687.5</v>
      </c>
      <c r="AK34" s="180">
        <v>775.5</v>
      </c>
      <c r="AL34" s="180">
        <v>925</v>
      </c>
      <c r="AM34" s="180">
        <v>1347.5</v>
      </c>
      <c r="AN34" s="180">
        <v>1529</v>
      </c>
      <c r="AO34" s="180">
        <v>1090</v>
      </c>
      <c r="AP34" s="180">
        <v>897</v>
      </c>
      <c r="AQ34" s="180">
        <v>740</v>
      </c>
      <c r="AR34" s="180">
        <v>787.5</v>
      </c>
      <c r="AS34" s="180">
        <v>830.5</v>
      </c>
      <c r="AT34" s="180">
        <v>755</v>
      </c>
      <c r="AU34" s="180">
        <v>792.75</v>
      </c>
      <c r="AV34" s="180">
        <v>797.5</v>
      </c>
      <c r="AW34" s="180">
        <v>782.25</v>
      </c>
      <c r="AX34" s="180">
        <v>971.25</v>
      </c>
      <c r="AY34" s="180">
        <v>1314.5</v>
      </c>
      <c r="AZ34" s="180">
        <v>1506.75</v>
      </c>
      <c r="BA34" s="180">
        <v>1181.25</v>
      </c>
      <c r="BB34" s="180">
        <v>908.5</v>
      </c>
      <c r="BC34" s="180">
        <v>722</v>
      </c>
      <c r="BD34" s="180">
        <v>819.5</v>
      </c>
      <c r="BE34" s="180">
        <v>811.86</v>
      </c>
      <c r="BF34" s="180">
        <v>773.2</v>
      </c>
      <c r="BG34" s="180">
        <v>889.18</v>
      </c>
      <c r="BH34" s="180">
        <v>819.94</v>
      </c>
      <c r="BI34" s="180">
        <v>763.8</v>
      </c>
      <c r="BJ34" s="180">
        <v>1019.7</v>
      </c>
      <c r="BK34" s="180">
        <v>1233.54</v>
      </c>
      <c r="BL34" s="180">
        <v>1533.62</v>
      </c>
      <c r="BM34" s="180">
        <v>1165.5</v>
      </c>
      <c r="BN34" s="180">
        <v>845.46</v>
      </c>
      <c r="BO34" s="180">
        <v>816.9</v>
      </c>
      <c r="BP34" s="180">
        <v>879.29</v>
      </c>
      <c r="BQ34" s="180">
        <v>819.84</v>
      </c>
      <c r="BR34" s="180">
        <v>780.8</v>
      </c>
      <c r="BS34" s="180">
        <v>897.92</v>
      </c>
      <c r="BT34" s="180">
        <v>790.44</v>
      </c>
      <c r="BU34" s="180">
        <v>809.97</v>
      </c>
      <c r="BV34" s="180">
        <v>1021.9</v>
      </c>
      <c r="BW34" s="180">
        <v>1174.4000000000001</v>
      </c>
      <c r="BX34" s="180">
        <v>1598.5</v>
      </c>
      <c r="BY34" s="180">
        <v>1164.6600000000001</v>
      </c>
      <c r="BZ34" s="180">
        <v>853.02</v>
      </c>
      <c r="CA34" s="180">
        <v>825.93</v>
      </c>
      <c r="CB34" s="180">
        <v>812.28</v>
      </c>
      <c r="CC34" s="180">
        <v>827.4</v>
      </c>
      <c r="CD34" s="180">
        <v>788</v>
      </c>
      <c r="CE34" s="180">
        <v>906.2</v>
      </c>
      <c r="CF34" s="180">
        <v>759.8</v>
      </c>
      <c r="CG34" s="180">
        <v>856.46</v>
      </c>
      <c r="CH34" s="180">
        <v>1024.98</v>
      </c>
      <c r="CI34" s="180">
        <v>1175.4000000000001</v>
      </c>
      <c r="CJ34" s="180">
        <v>1595.97</v>
      </c>
      <c r="CK34" s="180">
        <v>1109.5999999999999</v>
      </c>
      <c r="CL34" s="180">
        <v>901.34</v>
      </c>
      <c r="CM34" s="180">
        <v>834.12</v>
      </c>
      <c r="CN34" s="180">
        <v>782</v>
      </c>
      <c r="CO34" s="180">
        <v>873.4</v>
      </c>
      <c r="CP34" s="180">
        <v>794</v>
      </c>
      <c r="CQ34" s="180">
        <v>873.4</v>
      </c>
      <c r="CR34" s="180">
        <v>804.09</v>
      </c>
      <c r="CS34" s="180">
        <v>862.84</v>
      </c>
      <c r="CT34" s="180">
        <v>982.17</v>
      </c>
      <c r="CU34" s="180">
        <v>1237.53</v>
      </c>
      <c r="CV34" s="180">
        <v>1598.5</v>
      </c>
      <c r="CW34" s="180">
        <v>1056.78</v>
      </c>
      <c r="CX34" s="180">
        <v>948.75</v>
      </c>
      <c r="CY34" s="180">
        <v>840.63</v>
      </c>
      <c r="CZ34" s="180">
        <v>788.4</v>
      </c>
      <c r="DA34" s="180">
        <v>879.34</v>
      </c>
      <c r="DB34" s="180">
        <v>839.37</v>
      </c>
      <c r="DC34" s="180">
        <v>839.37</v>
      </c>
      <c r="DD34" s="180">
        <v>848.1</v>
      </c>
      <c r="DE34" s="180">
        <v>829.5</v>
      </c>
      <c r="DF34" s="180">
        <v>986.37</v>
      </c>
      <c r="DG34" s="180">
        <v>1301.08</v>
      </c>
      <c r="DH34" s="180">
        <v>1463.49</v>
      </c>
      <c r="DI34" s="180">
        <v>1172.01</v>
      </c>
      <c r="DJ34" s="180">
        <v>954.96</v>
      </c>
      <c r="DK34" s="180">
        <v>766.08</v>
      </c>
      <c r="DL34" s="180">
        <v>873.62</v>
      </c>
      <c r="DM34" s="180">
        <v>845.04</v>
      </c>
      <c r="DN34" s="180">
        <v>804.8</v>
      </c>
      <c r="DO34" s="180">
        <v>885.28</v>
      </c>
      <c r="DP34" s="180">
        <v>853.6</v>
      </c>
      <c r="DQ34" s="180">
        <v>795.2</v>
      </c>
      <c r="DR34" s="180">
        <v>1037.96</v>
      </c>
      <c r="DS34" s="180">
        <v>1305.92</v>
      </c>
      <c r="DT34" s="180">
        <v>1467.69</v>
      </c>
      <c r="DU34" s="180">
        <v>1176.21</v>
      </c>
      <c r="DV34" s="180">
        <v>919.16</v>
      </c>
      <c r="DW34" s="180">
        <v>811.8</v>
      </c>
      <c r="DX34" s="180">
        <v>879.78</v>
      </c>
      <c r="DY34" s="180">
        <v>809.2</v>
      </c>
      <c r="DZ34" s="180">
        <v>809.2</v>
      </c>
      <c r="EA34" s="180">
        <v>930.81</v>
      </c>
      <c r="EB34" s="180">
        <v>858.44</v>
      </c>
      <c r="EC34" s="180">
        <v>799.6</v>
      </c>
      <c r="ED34" s="180">
        <v>1041.48</v>
      </c>
      <c r="EE34" s="180">
        <v>1250.1300000000001</v>
      </c>
      <c r="EF34" s="180">
        <v>1541.1</v>
      </c>
      <c r="EG34" s="180">
        <v>1179.3599999999999</v>
      </c>
      <c r="EH34" s="180">
        <v>882.21</v>
      </c>
      <c r="EI34" s="180">
        <v>857.43</v>
      </c>
      <c r="EJ34" s="180">
        <v>925.52</v>
      </c>
    </row>
    <row r="35" spans="1:140" ht="13.7" customHeight="1" thickBot="1" x14ac:dyDescent="0.25">
      <c r="A35" s="181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5"/>
      <c r="AF35" s="156"/>
      <c r="AG35" s="95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/>
      <c r="BC35" s="180"/>
      <c r="BD35" s="180"/>
      <c r="BE35" s="180"/>
      <c r="BF35" s="180"/>
      <c r="BG35" s="180"/>
      <c r="BH35" s="180"/>
      <c r="BI35" s="180"/>
      <c r="BJ35" s="180"/>
      <c r="BK35" s="180"/>
      <c r="BL35" s="180"/>
      <c r="BM35" s="180"/>
      <c r="BN35" s="180"/>
      <c r="BO35" s="180"/>
      <c r="BP35" s="180"/>
      <c r="BQ35" s="180"/>
      <c r="BR35" s="180"/>
      <c r="BS35" s="180"/>
      <c r="BT35" s="180"/>
      <c r="BU35" s="180"/>
      <c r="BV35" s="180"/>
      <c r="BW35" s="180"/>
      <c r="BX35" s="180"/>
      <c r="BY35" s="180"/>
      <c r="BZ35" s="180"/>
      <c r="CA35" s="180"/>
      <c r="CB35" s="180"/>
      <c r="CC35" s="180"/>
      <c r="CD35" s="180"/>
      <c r="CE35" s="180"/>
      <c r="CF35" s="180"/>
      <c r="CG35" s="180"/>
      <c r="CH35" s="180"/>
      <c r="CI35" s="180"/>
      <c r="CJ35" s="180"/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0"/>
      <c r="DC35" s="180"/>
      <c r="DD35" s="180"/>
      <c r="DE35" s="180"/>
      <c r="DF35" s="180"/>
      <c r="DG35" s="180"/>
      <c r="DH35" s="180"/>
      <c r="DI35" s="180"/>
      <c r="DJ35" s="180"/>
      <c r="DK35" s="180"/>
      <c r="DL35" s="180"/>
      <c r="DM35" s="180"/>
      <c r="DN35" s="180"/>
      <c r="DO35" s="180"/>
      <c r="DP35" s="180"/>
      <c r="DQ35" s="180"/>
      <c r="DR35" s="180"/>
      <c r="DS35" s="180"/>
      <c r="DT35" s="180"/>
      <c r="DU35" s="180"/>
      <c r="DV35" s="180"/>
      <c r="DW35" s="180"/>
      <c r="DX35" s="180"/>
      <c r="DY35" s="180"/>
      <c r="DZ35" s="180"/>
      <c r="EA35" s="180"/>
      <c r="EB35" s="180"/>
      <c r="EC35" s="180"/>
      <c r="ED35" s="180"/>
      <c r="EE35" s="180"/>
      <c r="EF35" s="180"/>
      <c r="EG35" s="180"/>
      <c r="EH35" s="180"/>
      <c r="EI35" s="180"/>
      <c r="EJ35" s="180"/>
    </row>
    <row r="36" spans="1:140" ht="13.7" hidden="1" customHeight="1" x14ac:dyDescent="0.2">
      <c r="A36" s="152" t="s">
        <v>53</v>
      </c>
      <c r="B36" s="167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154"/>
      <c r="AD36" s="155"/>
      <c r="AE36" s="155"/>
      <c r="AF36" s="156"/>
      <c r="AG36" s="95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0"/>
      <c r="AW36" s="180"/>
      <c r="AX36" s="180"/>
      <c r="AY36" s="180"/>
      <c r="AZ36" s="180"/>
      <c r="BA36" s="180"/>
      <c r="BB36" s="180"/>
      <c r="BC36" s="180"/>
      <c r="BD36" s="180"/>
      <c r="BE36" s="180"/>
      <c r="BF36" s="180"/>
      <c r="BG36" s="180"/>
      <c r="BH36" s="180"/>
      <c r="BI36" s="180"/>
      <c r="BJ36" s="180"/>
      <c r="BK36" s="180"/>
      <c r="BL36" s="180"/>
      <c r="BM36" s="180"/>
      <c r="BN36" s="180"/>
      <c r="BO36" s="180"/>
      <c r="BP36" s="180"/>
      <c r="BQ36" s="180"/>
      <c r="BR36" s="180"/>
      <c r="BS36" s="180"/>
      <c r="BT36" s="180"/>
      <c r="BU36" s="180"/>
      <c r="BV36" s="180"/>
      <c r="BW36" s="180"/>
      <c r="BX36" s="180"/>
      <c r="BY36" s="180"/>
      <c r="BZ36" s="180"/>
      <c r="CA36" s="180"/>
      <c r="CB36" s="180"/>
      <c r="CC36" s="180"/>
      <c r="CD36" s="180"/>
      <c r="CE36" s="180"/>
      <c r="CF36" s="180"/>
      <c r="CG36" s="180"/>
      <c r="CH36" s="180"/>
      <c r="CI36" s="180"/>
      <c r="CJ36" s="180"/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0"/>
      <c r="DC36" s="180"/>
      <c r="DD36" s="180"/>
      <c r="DE36" s="180"/>
      <c r="DF36" s="180"/>
      <c r="DG36" s="180"/>
      <c r="DH36" s="180"/>
      <c r="DI36" s="180"/>
      <c r="DJ36" s="180"/>
      <c r="DK36" s="180"/>
      <c r="DL36" s="180"/>
      <c r="DM36" s="180"/>
      <c r="DN36" s="180"/>
      <c r="DO36" s="180"/>
      <c r="DP36" s="180"/>
      <c r="DQ36" s="180"/>
      <c r="DR36" s="180"/>
      <c r="DS36" s="180"/>
      <c r="DT36" s="180"/>
      <c r="DU36" s="180"/>
      <c r="DV36" s="180"/>
      <c r="DW36" s="180"/>
      <c r="DX36" s="180"/>
      <c r="DY36" s="180"/>
      <c r="DZ36" s="180"/>
      <c r="EA36" s="180"/>
      <c r="EB36" s="180"/>
      <c r="EC36" s="180"/>
      <c r="ED36" s="180"/>
      <c r="EE36" s="180"/>
      <c r="EF36" s="180"/>
      <c r="EG36" s="180"/>
      <c r="EH36" s="180"/>
      <c r="EI36" s="180"/>
      <c r="EJ36" s="180"/>
    </row>
    <row r="37" spans="1:140" ht="13.7" customHeight="1" thickBot="1" x14ac:dyDescent="0.25">
      <c r="A37" s="169" t="s">
        <v>53</v>
      </c>
      <c r="B37" s="170"/>
      <c r="C37" s="171">
        <v>3.4928575788225444</v>
      </c>
      <c r="D37" s="171">
        <v>-1.4004493865966197</v>
      </c>
      <c r="E37" s="172">
        <v>0.4493075766231982</v>
      </c>
      <c r="F37" s="171">
        <v>-1.7499989957449884</v>
      </c>
      <c r="G37" s="171">
        <v>-1.7499979914899626</v>
      </c>
      <c r="H37" s="171">
        <v>-1.75</v>
      </c>
      <c r="I37" s="171">
        <v>-2.375</v>
      </c>
      <c r="J37" s="171">
        <v>-1.75</v>
      </c>
      <c r="K37" s="171">
        <v>-3</v>
      </c>
      <c r="L37" s="171">
        <v>-3</v>
      </c>
      <c r="M37" s="171">
        <v>-3</v>
      </c>
      <c r="N37" s="171">
        <v>-3</v>
      </c>
      <c r="O37" s="171">
        <v>-1.1888752765280444</v>
      </c>
      <c r="P37" s="171">
        <v>-1.1910526058672062</v>
      </c>
      <c r="Q37" s="171">
        <v>-1.1958394820618565</v>
      </c>
      <c r="R37" s="171">
        <v>-1.1797337416550704</v>
      </c>
      <c r="S37" s="171">
        <v>-1.6825315774448697</v>
      </c>
      <c r="T37" s="171">
        <v>-1.4355360636425445</v>
      </c>
      <c r="U37" s="171">
        <v>-1.7968673021156292</v>
      </c>
      <c r="V37" s="171">
        <v>-1.8151913665764283</v>
      </c>
      <c r="W37" s="172">
        <v>-1.9036468658216421</v>
      </c>
      <c r="X37" s="171">
        <v>-1.4539847817484102</v>
      </c>
      <c r="Y37" s="171">
        <v>-1.3764247811903374</v>
      </c>
      <c r="Z37" s="171">
        <v>-1.2577373406530441</v>
      </c>
      <c r="AA37" s="171">
        <v>0.37066939213514161</v>
      </c>
      <c r="AB37" s="171">
        <v>0.49318865559328628</v>
      </c>
      <c r="AC37" s="174">
        <v>-0.43985767702298517</v>
      </c>
      <c r="AD37" s="155"/>
      <c r="AE37" s="155"/>
      <c r="AF37" s="156"/>
      <c r="AG37" s="95">
        <v>1392.9137725830078</v>
      </c>
      <c r="AH37" s="180">
        <v>1272.5997924804688</v>
      </c>
      <c r="AI37" s="180">
        <v>1329.2801971435547</v>
      </c>
      <c r="AJ37" s="180">
        <v>1185.8939437866211</v>
      </c>
      <c r="AK37" s="180">
        <v>1205.5843734741211</v>
      </c>
      <c r="AL37" s="180">
        <v>1113.0878448486328</v>
      </c>
      <c r="AM37" s="180">
        <v>1085.6238285960465</v>
      </c>
      <c r="AN37" s="180">
        <v>1099.75744693261</v>
      </c>
      <c r="AO37" s="180">
        <v>1000.7646408020937</v>
      </c>
      <c r="AP37" s="180">
        <v>1337.6152383007993</v>
      </c>
      <c r="AQ37" s="180">
        <v>1269.6745241991928</v>
      </c>
      <c r="AR37" s="180">
        <v>1421.0997685320622</v>
      </c>
      <c r="AS37" s="180">
        <v>1102.4791573585305</v>
      </c>
      <c r="AT37" s="180">
        <v>978.53326806874804</v>
      </c>
      <c r="AU37" s="180">
        <v>987.88681489226292</v>
      </c>
      <c r="AV37" s="180">
        <v>987.03379772805192</v>
      </c>
      <c r="AW37" s="180">
        <v>940.20560218665412</v>
      </c>
      <c r="AX37" s="180">
        <v>950.15870907402393</v>
      </c>
      <c r="AY37" s="180">
        <v>1005.4994641256374</v>
      </c>
      <c r="AZ37" s="180">
        <v>970.48444185053904</v>
      </c>
      <c r="BA37" s="180">
        <v>970.25136507675722</v>
      </c>
      <c r="BB37" s="180">
        <v>1075.530275427486</v>
      </c>
      <c r="BC37" s="180">
        <v>948.51242986821774</v>
      </c>
      <c r="BD37" s="180">
        <v>1147.7093197619758</v>
      </c>
      <c r="BE37" s="180">
        <v>1061.9122123984785</v>
      </c>
      <c r="BF37" s="180">
        <v>986.10938575163186</v>
      </c>
      <c r="BG37" s="180">
        <v>1087.2779058437418</v>
      </c>
      <c r="BH37" s="180">
        <v>961.40617766909997</v>
      </c>
      <c r="BI37" s="180">
        <v>873.09306204624249</v>
      </c>
      <c r="BJ37" s="180">
        <v>973.63720620316212</v>
      </c>
      <c r="BK37" s="180">
        <v>942.71571654485831</v>
      </c>
      <c r="BL37" s="180">
        <v>1001.6263234591447</v>
      </c>
      <c r="BM37" s="180">
        <v>950.36815815071009</v>
      </c>
      <c r="BN37" s="180">
        <v>954.43824785330878</v>
      </c>
      <c r="BO37" s="180">
        <v>1018.1522960206468</v>
      </c>
      <c r="BP37" s="180">
        <v>1171.6860802119545</v>
      </c>
      <c r="BQ37" s="180">
        <v>1030.1477464738668</v>
      </c>
      <c r="BR37" s="180">
        <v>957.16251386406725</v>
      </c>
      <c r="BS37" s="180">
        <v>1056.4469985430812</v>
      </c>
      <c r="BT37" s="180">
        <v>896.55876488374793</v>
      </c>
      <c r="BU37" s="180">
        <v>895.64353345137613</v>
      </c>
      <c r="BV37" s="180">
        <v>950.83165615297855</v>
      </c>
      <c r="BW37" s="180">
        <v>876.42903368016675</v>
      </c>
      <c r="BX37" s="180">
        <v>1021.7799855641601</v>
      </c>
      <c r="BY37" s="180">
        <v>927.49834853257505</v>
      </c>
      <c r="BZ37" s="180">
        <v>931.31794578736003</v>
      </c>
      <c r="CA37" s="180">
        <v>988.59144180597127</v>
      </c>
      <c r="CB37" s="180">
        <v>1037.580619685554</v>
      </c>
      <c r="CC37" s="180">
        <v>942.90328264959999</v>
      </c>
      <c r="CD37" s="180">
        <v>877.29275413476955</v>
      </c>
      <c r="CE37" s="180">
        <v>969.95975780682488</v>
      </c>
      <c r="CF37" s="180">
        <v>785.99653920332435</v>
      </c>
      <c r="CG37" s="180">
        <v>864.3232460010513</v>
      </c>
      <c r="CH37" s="180">
        <v>876.21189072919105</v>
      </c>
      <c r="CI37" s="180">
        <v>807.90426216178571</v>
      </c>
      <c r="CJ37" s="180">
        <v>942.18244629198864</v>
      </c>
      <c r="CK37" s="180">
        <v>815.18645818897141</v>
      </c>
      <c r="CL37" s="180">
        <v>900.87500746823434</v>
      </c>
      <c r="CM37" s="180">
        <v>910.64824495733637</v>
      </c>
      <c r="CN37" s="180">
        <v>909.75523798762538</v>
      </c>
      <c r="CO37" s="180">
        <v>1013.5698762376337</v>
      </c>
      <c r="CP37" s="180">
        <v>900.19052408846335</v>
      </c>
      <c r="CQ37" s="180">
        <v>952.40032911151877</v>
      </c>
      <c r="CR37" s="180">
        <v>848.14855662275693</v>
      </c>
      <c r="CS37" s="180">
        <v>887.78408548130778</v>
      </c>
      <c r="CT37" s="180">
        <v>858.30331044667344</v>
      </c>
      <c r="CU37" s="180">
        <v>869.72774998350735</v>
      </c>
      <c r="CV37" s="180">
        <v>965.05757890296388</v>
      </c>
      <c r="CW37" s="180">
        <v>792.80755762382285</v>
      </c>
      <c r="CX37" s="180">
        <v>963.44400950879071</v>
      </c>
      <c r="CY37" s="180">
        <v>931.06331317805484</v>
      </c>
      <c r="CZ37" s="180">
        <v>928.56727351162499</v>
      </c>
      <c r="DA37" s="180">
        <v>1034.9193749283645</v>
      </c>
      <c r="DB37" s="180">
        <v>965.60092068172503</v>
      </c>
      <c r="DC37" s="180">
        <v>929.56418843114807</v>
      </c>
      <c r="DD37" s="180">
        <v>907.20742720220142</v>
      </c>
      <c r="DE37" s="180">
        <v>865.22567867542773</v>
      </c>
      <c r="DF37" s="180">
        <v>876.04087698998194</v>
      </c>
      <c r="DG37" s="180">
        <v>929.66375751896828</v>
      </c>
      <c r="DH37" s="180">
        <v>898.75744567985032</v>
      </c>
      <c r="DI37" s="180">
        <v>893.86132401596899</v>
      </c>
      <c r="DJ37" s="180">
        <v>982.67802272391668</v>
      </c>
      <c r="DK37" s="180">
        <v>858.12412033977967</v>
      </c>
      <c r="DL37" s="180">
        <v>1039.5335365599499</v>
      </c>
      <c r="DM37" s="180">
        <v>1006.3110452517732</v>
      </c>
      <c r="DN37" s="180">
        <v>937.69524830267983</v>
      </c>
      <c r="DO37" s="180">
        <v>994.2469843355301</v>
      </c>
      <c r="DP37" s="180">
        <v>912.33065831092699</v>
      </c>
      <c r="DQ37" s="180">
        <v>829.11821121597529</v>
      </c>
      <c r="DR37" s="180">
        <v>923.87122648628247</v>
      </c>
      <c r="DS37" s="180">
        <v>936.29664029834476</v>
      </c>
      <c r="DT37" s="180">
        <v>905.62449358420872</v>
      </c>
      <c r="DU37" s="180">
        <v>901.25487248593663</v>
      </c>
      <c r="DV37" s="180">
        <v>948.26076398641771</v>
      </c>
      <c r="DW37" s="180">
        <v>915.47785790298303</v>
      </c>
      <c r="DX37" s="180">
        <v>1053.6819544223454</v>
      </c>
      <c r="DY37" s="180">
        <v>972.07983064553628</v>
      </c>
      <c r="DZ37" s="180">
        <v>951.41570526016619</v>
      </c>
      <c r="EA37" s="180">
        <v>1055.1737921685512</v>
      </c>
      <c r="EB37" s="180">
        <v>921.35277139493246</v>
      </c>
      <c r="EC37" s="180">
        <v>837.41556641329544</v>
      </c>
      <c r="ED37" s="180">
        <v>933.16222424155558</v>
      </c>
      <c r="EE37" s="180">
        <v>902.76468688723821</v>
      </c>
      <c r="EF37" s="180">
        <v>958.37885303064172</v>
      </c>
      <c r="EG37" s="180">
        <v>910.53422151910274</v>
      </c>
      <c r="EH37" s="180">
        <v>914.56213471229955</v>
      </c>
      <c r="EI37" s="180">
        <v>959.95595716445848</v>
      </c>
      <c r="EJ37" s="180">
        <v>1100.530855726272</v>
      </c>
    </row>
    <row r="38" spans="1:140" ht="36" hidden="1" customHeight="1" x14ac:dyDescent="0.2">
      <c r="A38" s="166"/>
      <c r="B38" s="13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5"/>
      <c r="AF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57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160"/>
      <c r="AD39" s="155"/>
      <c r="AE39" s="155"/>
      <c r="AF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57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160"/>
      <c r="AD40" s="155"/>
      <c r="AE40" s="155"/>
      <c r="AF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5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160"/>
      <c r="AD41" s="155"/>
      <c r="AE41" s="155"/>
      <c r="AF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57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160"/>
      <c r="AD42" s="155"/>
      <c r="AE42" s="155"/>
      <c r="AF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57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160"/>
      <c r="AD43" s="155"/>
      <c r="AE43" s="155"/>
      <c r="AF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s="134" customFormat="1" ht="12" hidden="1" customHeight="1" thickBot="1" x14ac:dyDescent="0.25">
      <c r="A44" s="162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65"/>
    </row>
    <row r="45" spans="1:140" s="134" customFormat="1" ht="11.25" hidden="1" customHeight="1" x14ac:dyDescent="0.2">
      <c r="A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</row>
    <row r="46" spans="1:140" s="134" customFormat="1" ht="12" hidden="1" thickBot="1" x14ac:dyDescent="0.25">
      <c r="A46" s="182">
        <v>37218</v>
      </c>
      <c r="B46" s="134" t="s">
        <v>10</v>
      </c>
      <c r="C46" s="95"/>
      <c r="D46" s="95"/>
      <c r="E46" s="95"/>
      <c r="F46" s="163"/>
      <c r="G46" s="95"/>
      <c r="H46" s="95"/>
      <c r="I46" s="163"/>
      <c r="J46" s="95"/>
      <c r="K46" s="95"/>
      <c r="L46" s="95"/>
      <c r="M46" s="95"/>
      <c r="N46" s="95"/>
      <c r="O46" s="163"/>
      <c r="P46" s="95"/>
      <c r="Q46" s="95"/>
      <c r="R46" s="95"/>
      <c r="S46" s="163"/>
      <c r="T46" s="95"/>
      <c r="U46" s="95"/>
      <c r="V46" s="95"/>
      <c r="W46" s="95"/>
      <c r="X46" s="95"/>
      <c r="Y46" s="95"/>
      <c r="Z46" s="95"/>
      <c r="AA46" s="95"/>
      <c r="AB46" s="107"/>
      <c r="AC46" s="95"/>
    </row>
    <row r="47" spans="1:140" s="134" customFormat="1" ht="11.25" hidden="1" customHeight="1" x14ac:dyDescent="0.2">
      <c r="A47" s="152" t="s">
        <v>54</v>
      </c>
      <c r="B47" s="158" t="s">
        <v>10</v>
      </c>
      <c r="C47" s="183">
        <v>20.65</v>
      </c>
      <c r="D47" s="183">
        <v>30.25</v>
      </c>
      <c r="E47" s="99">
        <v>28.034615384615385</v>
      </c>
      <c r="F47" s="99">
        <v>31.75</v>
      </c>
      <c r="G47" s="99">
        <v>32.25</v>
      </c>
      <c r="H47" s="99">
        <v>31.25</v>
      </c>
      <c r="I47" s="99">
        <v>29.25</v>
      </c>
      <c r="J47" s="99">
        <v>30.5</v>
      </c>
      <c r="K47" s="99">
        <v>28</v>
      </c>
      <c r="L47" s="99">
        <v>26</v>
      </c>
      <c r="M47" s="99">
        <v>28</v>
      </c>
      <c r="N47" s="99">
        <v>27.333333333333332</v>
      </c>
      <c r="O47" s="99">
        <v>44</v>
      </c>
      <c r="P47" s="99">
        <v>41.5</v>
      </c>
      <c r="Q47" s="99">
        <v>49</v>
      </c>
      <c r="R47" s="99">
        <v>41.5</v>
      </c>
      <c r="S47" s="99">
        <v>37</v>
      </c>
      <c r="T47" s="99">
        <v>38</v>
      </c>
      <c r="U47" s="99">
        <v>36</v>
      </c>
      <c r="V47" s="99">
        <v>37</v>
      </c>
      <c r="W47" s="183">
        <v>34.96078431372549</v>
      </c>
      <c r="X47" s="183">
        <v>40.008823529411764</v>
      </c>
      <c r="Y47" s="183">
        <v>40.550704697986582</v>
      </c>
      <c r="Z47" s="183">
        <v>40.761529411764705</v>
      </c>
      <c r="AA47" s="183">
        <v>41.82592156862745</v>
      </c>
      <c r="AB47" s="184">
        <v>43.041328125000007</v>
      </c>
      <c r="AC47" s="100">
        <v>40.578425129087755</v>
      </c>
      <c r="AG47" s="134">
        <v>32.25</v>
      </c>
      <c r="AH47" s="134">
        <v>31.25</v>
      </c>
      <c r="AI47" s="134">
        <v>35</v>
      </c>
    </row>
    <row r="48" spans="1:140" s="134" customFormat="1" ht="11.25" hidden="1" customHeight="1" x14ac:dyDescent="0.2">
      <c r="A48" s="157" t="s">
        <v>55</v>
      </c>
      <c r="B48" s="134" t="s">
        <v>11</v>
      </c>
      <c r="C48" s="184">
        <v>23.428571428571427</v>
      </c>
      <c r="D48" s="184">
        <v>30.75</v>
      </c>
      <c r="E48" s="95">
        <v>29.060439560439558</v>
      </c>
      <c r="F48" s="95">
        <v>32.25</v>
      </c>
      <c r="G48" s="95">
        <v>32.75</v>
      </c>
      <c r="H48" s="95">
        <v>31.75</v>
      </c>
      <c r="I48" s="95">
        <v>30.5</v>
      </c>
      <c r="J48" s="95">
        <v>31</v>
      </c>
      <c r="K48" s="95">
        <v>30</v>
      </c>
      <c r="L48" s="95">
        <v>28.5</v>
      </c>
      <c r="M48" s="95">
        <v>30.5</v>
      </c>
      <c r="N48" s="95">
        <v>29.666666666666668</v>
      </c>
      <c r="O48" s="95">
        <v>47</v>
      </c>
      <c r="P48" s="95">
        <v>44.5</v>
      </c>
      <c r="Q48" s="95">
        <v>51.5</v>
      </c>
      <c r="R48" s="95">
        <v>45</v>
      </c>
      <c r="S48" s="95">
        <v>37.833333333333336</v>
      </c>
      <c r="T48" s="95">
        <v>39</v>
      </c>
      <c r="U48" s="95">
        <v>37</v>
      </c>
      <c r="V48" s="95">
        <v>37.5</v>
      </c>
      <c r="W48" s="184">
        <v>36.627450980392155</v>
      </c>
      <c r="X48" s="184">
        <v>42.376470588235293</v>
      </c>
      <c r="Y48" s="184">
        <v>42.727013422818793</v>
      </c>
      <c r="Z48" s="184">
        <v>43.119803921568625</v>
      </c>
      <c r="AA48" s="184">
        <v>44.762794117647061</v>
      </c>
      <c r="AB48" s="184">
        <v>46.799687499999997</v>
      </c>
      <c r="AC48" s="96">
        <v>43.254454143103011</v>
      </c>
      <c r="AG48" s="134">
        <v>32.75</v>
      </c>
      <c r="AH48" s="134">
        <v>31.75</v>
      </c>
      <c r="AI48" s="134">
        <v>35</v>
      </c>
    </row>
    <row r="49" spans="1:35" s="134" customFormat="1" ht="11.25" hidden="1" customHeight="1" x14ac:dyDescent="0.2">
      <c r="A49" s="157" t="s">
        <v>57</v>
      </c>
      <c r="C49" s="184">
        <v>24.3</v>
      </c>
      <c r="D49" s="184">
        <v>32.671999999999997</v>
      </c>
      <c r="E49" s="95">
        <v>30.74</v>
      </c>
      <c r="F49" s="95">
        <v>33.825000000000003</v>
      </c>
      <c r="G49" s="95">
        <v>34.25</v>
      </c>
      <c r="H49" s="95">
        <v>33.4</v>
      </c>
      <c r="I49" s="95">
        <v>31.55</v>
      </c>
      <c r="J49" s="95">
        <v>33.1</v>
      </c>
      <c r="K49" s="95">
        <v>30</v>
      </c>
      <c r="L49" s="95">
        <v>29.5</v>
      </c>
      <c r="M49" s="95">
        <v>36.5</v>
      </c>
      <c r="N49" s="95">
        <v>32</v>
      </c>
      <c r="O49" s="95">
        <v>50.75</v>
      </c>
      <c r="P49" s="95">
        <v>49</v>
      </c>
      <c r="Q49" s="95">
        <v>55.25</v>
      </c>
      <c r="R49" s="95">
        <v>48</v>
      </c>
      <c r="S49" s="95">
        <v>38.5</v>
      </c>
      <c r="T49" s="95">
        <v>37.5</v>
      </c>
      <c r="U49" s="95">
        <v>38.5</v>
      </c>
      <c r="V49" s="95">
        <v>39.5</v>
      </c>
      <c r="W49" s="184">
        <v>38.710196078431373</v>
      </c>
      <c r="X49" s="184">
        <v>44.219607843137254</v>
      </c>
      <c r="Y49" s="184">
        <v>44.299731543624155</v>
      </c>
      <c r="Z49" s="184">
        <v>45.034392156862744</v>
      </c>
      <c r="AA49" s="184">
        <v>45.654411764705884</v>
      </c>
      <c r="AB49" s="184">
        <v>46.243554687500009</v>
      </c>
      <c r="AC49" s="96">
        <v>44.453386402753885</v>
      </c>
      <c r="AG49" s="134">
        <v>34.25</v>
      </c>
      <c r="AH49" s="134">
        <v>33.4</v>
      </c>
      <c r="AI49" s="134">
        <v>38</v>
      </c>
    </row>
    <row r="50" spans="1:35" s="134" customFormat="1" ht="11.25" hidden="1" customHeight="1" x14ac:dyDescent="0.2">
      <c r="A50" s="157" t="s">
        <v>59</v>
      </c>
      <c r="B50" s="158"/>
      <c r="C50" s="184">
        <v>21.05428527832029</v>
      </c>
      <c r="D50" s="184">
        <v>30.700000030517575</v>
      </c>
      <c r="E50" s="95">
        <v>28.474065856933585</v>
      </c>
      <c r="F50" s="95">
        <v>32.35</v>
      </c>
      <c r="G50" s="95">
        <v>32.6</v>
      </c>
      <c r="H50" s="95">
        <v>32.1</v>
      </c>
      <c r="I50" s="95">
        <v>31</v>
      </c>
      <c r="J50" s="95">
        <v>32</v>
      </c>
      <c r="K50" s="95">
        <v>30</v>
      </c>
      <c r="L50" s="95">
        <v>29.5</v>
      </c>
      <c r="M50" s="95">
        <v>36.5</v>
      </c>
      <c r="N50" s="95">
        <v>32</v>
      </c>
      <c r="O50" s="95">
        <v>50.333333333333336</v>
      </c>
      <c r="P50" s="95">
        <v>48.75</v>
      </c>
      <c r="Q50" s="95">
        <v>55.25</v>
      </c>
      <c r="R50" s="95">
        <v>47</v>
      </c>
      <c r="S50" s="95">
        <v>37.666666666666664</v>
      </c>
      <c r="T50" s="95">
        <v>37.5</v>
      </c>
      <c r="U50" s="95">
        <v>36.75</v>
      </c>
      <c r="V50" s="95">
        <v>38.75</v>
      </c>
      <c r="W50" s="184">
        <v>38.076274509803923</v>
      </c>
      <c r="X50" s="184">
        <v>42.963725490196076</v>
      </c>
      <c r="Y50" s="184">
        <v>43.024932885906047</v>
      </c>
      <c r="Z50" s="184">
        <v>43.82439215686275</v>
      </c>
      <c r="AA50" s="184">
        <v>44.464558823529401</v>
      </c>
      <c r="AB50" s="184">
        <v>45.021406249999998</v>
      </c>
      <c r="AC50" s="96">
        <v>43.295566141256572</v>
      </c>
      <c r="AG50" s="134">
        <v>32.6</v>
      </c>
      <c r="AH50" s="134">
        <v>32.1</v>
      </c>
      <c r="AI50" s="134">
        <v>38</v>
      </c>
    </row>
    <row r="51" spans="1:35" s="134" customFormat="1" ht="11.25" hidden="1" customHeight="1" x14ac:dyDescent="0.2">
      <c r="A51" s="157" t="s">
        <v>58</v>
      </c>
      <c r="B51" s="134" t="s">
        <v>8</v>
      </c>
      <c r="C51" s="184">
        <v>23.954285714285714</v>
      </c>
      <c r="D51" s="184">
        <v>30.700000030517575</v>
      </c>
      <c r="E51" s="95">
        <v>29.143296726771762</v>
      </c>
      <c r="F51" s="95">
        <v>32.35</v>
      </c>
      <c r="G51" s="95">
        <v>32.6</v>
      </c>
      <c r="H51" s="95">
        <v>32.1</v>
      </c>
      <c r="I51" s="95">
        <v>31.125</v>
      </c>
      <c r="J51" s="95">
        <v>32</v>
      </c>
      <c r="K51" s="95">
        <v>30.25</v>
      </c>
      <c r="L51" s="95">
        <v>34.5</v>
      </c>
      <c r="M51" s="95">
        <v>41</v>
      </c>
      <c r="N51" s="95">
        <v>35.25</v>
      </c>
      <c r="O51" s="95">
        <v>50.75</v>
      </c>
      <c r="P51" s="95">
        <v>48.75</v>
      </c>
      <c r="Q51" s="95">
        <v>56.5</v>
      </c>
      <c r="R51" s="95">
        <v>47</v>
      </c>
      <c r="S51" s="95">
        <v>37.75</v>
      </c>
      <c r="T51" s="95">
        <v>37.75</v>
      </c>
      <c r="U51" s="95">
        <v>36.75</v>
      </c>
      <c r="V51" s="95">
        <v>38.75</v>
      </c>
      <c r="W51" s="184">
        <v>39.012549019607846</v>
      </c>
      <c r="X51" s="184">
        <v>44.352941176470587</v>
      </c>
      <c r="Y51" s="184">
        <v>44.154563758389259</v>
      </c>
      <c r="Z51" s="184">
        <v>45.149215686274509</v>
      </c>
      <c r="AA51" s="184">
        <v>45.803686274509808</v>
      </c>
      <c r="AB51" s="184">
        <v>46.352812499999999</v>
      </c>
      <c r="AC51" s="96">
        <v>44.584335505549092</v>
      </c>
      <c r="AG51" s="134">
        <v>32.6</v>
      </c>
      <c r="AH51" s="134">
        <v>32.1</v>
      </c>
      <c r="AI51" s="134">
        <v>38</v>
      </c>
    </row>
    <row r="52" spans="1:35" s="134" customFormat="1" ht="11.25" hidden="1" customHeight="1" x14ac:dyDescent="0.2">
      <c r="A52" s="185" t="s">
        <v>56</v>
      </c>
      <c r="B52" s="73"/>
      <c r="C52" s="184">
        <v>22.37857142857143</v>
      </c>
      <c r="D52" s="184">
        <v>27.25</v>
      </c>
      <c r="E52" s="161">
        <v>26.125824175824178</v>
      </c>
      <c r="F52" s="161">
        <v>30</v>
      </c>
      <c r="G52" s="95">
        <v>30.25</v>
      </c>
      <c r="H52" s="95">
        <v>29.75</v>
      </c>
      <c r="I52" s="161">
        <v>29.875</v>
      </c>
      <c r="J52" s="95">
        <v>29.5</v>
      </c>
      <c r="K52" s="95">
        <v>30.25</v>
      </c>
      <c r="L52" s="95">
        <v>33.25</v>
      </c>
      <c r="M52" s="95">
        <v>42.25</v>
      </c>
      <c r="N52" s="95">
        <v>35.25</v>
      </c>
      <c r="O52" s="161">
        <v>54.75</v>
      </c>
      <c r="P52" s="95">
        <v>55.25</v>
      </c>
      <c r="Q52" s="95">
        <v>60.5</v>
      </c>
      <c r="R52" s="95">
        <v>48.5</v>
      </c>
      <c r="S52" s="161">
        <v>36</v>
      </c>
      <c r="T52" s="95">
        <v>37</v>
      </c>
      <c r="U52" s="95">
        <v>35</v>
      </c>
      <c r="V52" s="95">
        <v>36</v>
      </c>
      <c r="W52" s="184">
        <v>39.001960784313724</v>
      </c>
      <c r="X52" s="184">
        <v>42.049019607843135</v>
      </c>
      <c r="Y52" s="184">
        <v>41.691442953020136</v>
      </c>
      <c r="Z52" s="184">
        <v>42.742666666666672</v>
      </c>
      <c r="AA52" s="184">
        <v>43.430333333333337</v>
      </c>
      <c r="AB52" s="184">
        <v>44.185039062500003</v>
      </c>
      <c r="AC52" s="96">
        <v>42.489131423653816</v>
      </c>
      <c r="AG52" s="134">
        <v>30.25</v>
      </c>
      <c r="AH52" s="134">
        <v>29.75</v>
      </c>
      <c r="AI52" s="134">
        <v>35.5</v>
      </c>
    </row>
    <row r="53" spans="1:35" s="134" customFormat="1" ht="11.25" hidden="1" customHeight="1" x14ac:dyDescent="0.2">
      <c r="A53" s="157" t="s">
        <v>60</v>
      </c>
      <c r="B53" s="73">
        <v>55</v>
      </c>
      <c r="C53" s="184">
        <v>23.37857142857143</v>
      </c>
      <c r="D53" s="184">
        <v>28.25</v>
      </c>
      <c r="E53" s="184">
        <v>27.125824175824178</v>
      </c>
      <c r="F53" s="95">
        <v>31.375</v>
      </c>
      <c r="G53" s="184">
        <v>31.75</v>
      </c>
      <c r="H53" s="184">
        <v>31</v>
      </c>
      <c r="I53" s="95">
        <v>31.5</v>
      </c>
      <c r="J53" s="184">
        <v>30.75</v>
      </c>
      <c r="K53" s="184">
        <v>32.25</v>
      </c>
      <c r="L53" s="184">
        <v>36.25</v>
      </c>
      <c r="M53" s="184">
        <v>47.25</v>
      </c>
      <c r="N53" s="184">
        <v>38.583333333333336</v>
      </c>
      <c r="O53" s="95">
        <v>62.75</v>
      </c>
      <c r="P53" s="184">
        <v>62.25</v>
      </c>
      <c r="Q53" s="184">
        <v>70.5</v>
      </c>
      <c r="R53" s="184">
        <v>55.5</v>
      </c>
      <c r="S53" s="95">
        <v>38.166666666666664</v>
      </c>
      <c r="T53" s="184">
        <v>39.5</v>
      </c>
      <c r="U53" s="184">
        <v>37</v>
      </c>
      <c r="V53" s="184">
        <v>38</v>
      </c>
      <c r="W53" s="184">
        <v>42.718627450980392</v>
      </c>
      <c r="X53" s="184">
        <v>45.384313725490195</v>
      </c>
      <c r="Y53" s="184">
        <v>44.887013422818782</v>
      </c>
      <c r="Z53" s="184">
        <v>46.041882352941187</v>
      </c>
      <c r="AA53" s="184">
        <v>46.591323529411753</v>
      </c>
      <c r="AB53" s="184">
        <v>47.171171874999999</v>
      </c>
      <c r="AC53" s="96">
        <v>45.721218342758789</v>
      </c>
      <c r="AG53" s="134">
        <v>31.75</v>
      </c>
      <c r="AH53" s="134">
        <v>31</v>
      </c>
      <c r="AI53" s="134">
        <v>36.75</v>
      </c>
    </row>
    <row r="54" spans="1:35" s="134" customFormat="1" ht="11.25" hidden="1" customHeight="1" x14ac:dyDescent="0.2">
      <c r="A54" s="157"/>
      <c r="B54" s="73"/>
      <c r="C54" s="184"/>
      <c r="D54" s="184"/>
      <c r="E54" s="184"/>
      <c r="F54" s="95"/>
      <c r="G54" s="184"/>
      <c r="H54" s="184"/>
      <c r="I54" s="95"/>
      <c r="J54" s="184"/>
      <c r="K54" s="184"/>
      <c r="L54" s="184"/>
      <c r="M54" s="184"/>
      <c r="N54" s="184"/>
      <c r="O54" s="95"/>
      <c r="P54" s="184"/>
      <c r="Q54" s="184"/>
      <c r="R54" s="184"/>
      <c r="S54" s="95"/>
      <c r="T54" s="184"/>
      <c r="U54" s="184"/>
      <c r="V54" s="184"/>
      <c r="W54" s="184"/>
      <c r="X54" s="184"/>
      <c r="Y54" s="184"/>
      <c r="Z54" s="184"/>
      <c r="AA54" s="184"/>
      <c r="AB54" s="184"/>
      <c r="AC54" s="96"/>
    </row>
    <row r="55" spans="1:35" s="134" customFormat="1" ht="11.25" hidden="1" customHeight="1" x14ac:dyDescent="0.2">
      <c r="A55" s="157" t="s">
        <v>53</v>
      </c>
      <c r="B55" s="73"/>
      <c r="C55" s="184"/>
      <c r="D55" s="184"/>
      <c r="E55" s="184"/>
      <c r="F55" s="95"/>
      <c r="G55" s="184"/>
      <c r="H55" s="184"/>
      <c r="I55" s="95"/>
      <c r="J55" s="184"/>
      <c r="K55" s="184"/>
      <c r="L55" s="184"/>
      <c r="M55" s="184"/>
      <c r="N55" s="184"/>
      <c r="O55" s="95"/>
      <c r="P55" s="184"/>
      <c r="Q55" s="184"/>
      <c r="R55" s="184"/>
      <c r="S55" s="95"/>
      <c r="T55" s="184"/>
      <c r="U55" s="184"/>
      <c r="V55" s="184"/>
      <c r="W55" s="184"/>
      <c r="X55" s="184"/>
      <c r="Y55" s="184"/>
      <c r="Z55" s="184"/>
      <c r="AA55" s="184"/>
      <c r="AB55" s="184"/>
      <c r="AC55" s="96"/>
    </row>
    <row r="56" spans="1:35" s="134" customFormat="1" ht="11.25" hidden="1" customHeight="1" x14ac:dyDescent="0.2">
      <c r="A56" s="157" t="s">
        <v>53</v>
      </c>
      <c r="B56" s="73">
        <v>44.875</v>
      </c>
      <c r="C56" s="184">
        <v>36.257141658238005</v>
      </c>
      <c r="D56" s="184">
        <v>52.390752174377397</v>
      </c>
      <c r="E56" s="184">
        <v>48.667611286037534</v>
      </c>
      <c r="F56" s="95">
        <v>65.222125002825067</v>
      </c>
      <c r="G56" s="184">
        <v>65.064260381626681</v>
      </c>
      <c r="H56" s="184">
        <v>65.379989624023438</v>
      </c>
      <c r="I56" s="95">
        <v>60.976663589477539</v>
      </c>
      <c r="J56" s="184">
        <v>65.049057006835938</v>
      </c>
      <c r="K56" s="184">
        <v>56.904270172119141</v>
      </c>
      <c r="L56" s="184">
        <v>57.799289703369141</v>
      </c>
      <c r="M56" s="184">
        <v>58.654392242431641</v>
      </c>
      <c r="N56" s="184">
        <v>57.785984039306641</v>
      </c>
      <c r="O56" s="95">
        <v>50.980123464572891</v>
      </c>
      <c r="P56" s="184">
        <v>50.537590269323864</v>
      </c>
      <c r="Q56" s="184">
        <v>51.184814342635043</v>
      </c>
      <c r="R56" s="184">
        <v>51.217965781759759</v>
      </c>
      <c r="S56" s="95">
        <v>64.78664092179595</v>
      </c>
      <c r="T56" s="184">
        <v>59.592720337590336</v>
      </c>
      <c r="U56" s="184">
        <v>65.280593512075271</v>
      </c>
      <c r="V56" s="184">
        <v>69.486608915722243</v>
      </c>
      <c r="W56" s="184">
        <v>59.605197342995012</v>
      </c>
      <c r="X56" s="184">
        <v>48.764904959861688</v>
      </c>
      <c r="Y56" s="184">
        <v>48.254723547938369</v>
      </c>
      <c r="Z56" s="184">
        <v>46.630241608986005</v>
      </c>
      <c r="AA56" s="184">
        <v>42.727026610422222</v>
      </c>
      <c r="AB56" s="184">
        <v>44.105743372391288</v>
      </c>
      <c r="AC56" s="96">
        <v>46.471887802842282</v>
      </c>
      <c r="AG56" s="134">
        <v>65.064260381626681</v>
      </c>
      <c r="AH56" s="134">
        <v>65.379989624023438</v>
      </c>
      <c r="AI56" s="134">
        <v>69.03905303955078</v>
      </c>
    </row>
    <row r="57" spans="1:35" s="134" customFormat="1" ht="11.25" hidden="1" customHeight="1" x14ac:dyDescent="0.2">
      <c r="A57" s="157"/>
      <c r="B57" s="73"/>
      <c r="C57" s="184"/>
      <c r="D57" s="184"/>
      <c r="E57" s="184"/>
      <c r="F57" s="95"/>
      <c r="G57" s="184"/>
      <c r="H57" s="184"/>
      <c r="I57" s="95"/>
      <c r="J57" s="184"/>
      <c r="K57" s="184"/>
      <c r="L57" s="184"/>
      <c r="M57" s="184"/>
      <c r="N57" s="184"/>
      <c r="O57" s="95"/>
      <c r="P57" s="184"/>
      <c r="Q57" s="184"/>
      <c r="R57" s="184"/>
      <c r="S57" s="95"/>
      <c r="T57" s="184"/>
      <c r="U57" s="184"/>
      <c r="V57" s="184"/>
      <c r="W57" s="184"/>
      <c r="X57" s="184"/>
      <c r="Y57" s="184"/>
      <c r="Z57" s="184"/>
      <c r="AA57" s="184"/>
      <c r="AB57" s="184"/>
      <c r="AC57" s="96"/>
    </row>
    <row r="58" spans="1:35" s="134" customFormat="1" ht="11.25" hidden="1" customHeight="1" x14ac:dyDescent="0.2">
      <c r="A58" s="157"/>
      <c r="B58" s="73"/>
      <c r="C58" s="184"/>
      <c r="D58" s="184"/>
      <c r="E58" s="184"/>
      <c r="F58" s="95"/>
      <c r="G58" s="184"/>
      <c r="H58" s="184"/>
      <c r="I58" s="95"/>
      <c r="J58" s="184"/>
      <c r="K58" s="184"/>
      <c r="L58" s="184"/>
      <c r="M58" s="184"/>
      <c r="N58" s="184"/>
      <c r="O58" s="95"/>
      <c r="P58" s="184"/>
      <c r="Q58" s="184"/>
      <c r="R58" s="184"/>
      <c r="S58" s="95"/>
      <c r="T58" s="184"/>
      <c r="U58" s="184"/>
      <c r="V58" s="184"/>
      <c r="W58" s="184"/>
      <c r="X58" s="184"/>
      <c r="Y58" s="184"/>
      <c r="Z58" s="184"/>
      <c r="AA58" s="184"/>
      <c r="AB58" s="184"/>
      <c r="AC58" s="96"/>
    </row>
    <row r="59" spans="1:35" s="134" customFormat="1" ht="11.25" hidden="1" customHeight="1" x14ac:dyDescent="0.2">
      <c r="A59" s="157"/>
      <c r="B59" s="73"/>
      <c r="C59" s="184"/>
      <c r="D59" s="184"/>
      <c r="E59" s="184"/>
      <c r="F59" s="95"/>
      <c r="G59" s="184"/>
      <c r="H59" s="184"/>
      <c r="I59" s="95"/>
      <c r="J59" s="184"/>
      <c r="K59" s="184"/>
      <c r="L59" s="184"/>
      <c r="M59" s="184"/>
      <c r="N59" s="184"/>
      <c r="O59" s="95"/>
      <c r="P59" s="184"/>
      <c r="Q59" s="184"/>
      <c r="R59" s="184"/>
      <c r="S59" s="95"/>
      <c r="T59" s="184"/>
      <c r="U59" s="184"/>
      <c r="V59" s="184"/>
      <c r="W59" s="184"/>
      <c r="X59" s="184"/>
      <c r="Y59" s="184"/>
      <c r="Z59" s="184"/>
      <c r="AA59" s="184"/>
      <c r="AB59" s="184"/>
      <c r="AC59" s="96"/>
    </row>
    <row r="60" spans="1:35" s="134" customFormat="1" ht="11.25" hidden="1" customHeight="1" x14ac:dyDescent="0.2">
      <c r="A60" s="157"/>
      <c r="B60" s="73"/>
      <c r="C60" s="184"/>
      <c r="D60" s="184"/>
      <c r="E60" s="184"/>
      <c r="F60" s="95"/>
      <c r="G60" s="184"/>
      <c r="H60" s="184"/>
      <c r="I60" s="95"/>
      <c r="J60" s="184"/>
      <c r="K60" s="184"/>
      <c r="L60" s="184"/>
      <c r="M60" s="184"/>
      <c r="N60" s="184"/>
      <c r="O60" s="95"/>
      <c r="P60" s="184"/>
      <c r="Q60" s="184"/>
      <c r="R60" s="184"/>
      <c r="S60" s="95"/>
      <c r="T60" s="184"/>
      <c r="U60" s="184"/>
      <c r="V60" s="184"/>
      <c r="W60" s="184"/>
      <c r="X60" s="184"/>
      <c r="Y60" s="184"/>
      <c r="Z60" s="184"/>
      <c r="AA60" s="184"/>
      <c r="AB60" s="184"/>
      <c r="AC60" s="96"/>
    </row>
    <row r="61" spans="1:35" ht="11.25" hidden="1" customHeight="1" x14ac:dyDescent="0.2">
      <c r="A61" s="157"/>
      <c r="C61" s="184"/>
      <c r="D61" s="184"/>
      <c r="E61" s="184"/>
      <c r="F61" s="95"/>
      <c r="G61" s="184"/>
      <c r="H61" s="184"/>
      <c r="I61" s="95"/>
      <c r="J61" s="184"/>
      <c r="K61" s="184"/>
      <c r="L61" s="184"/>
      <c r="M61" s="184"/>
      <c r="N61" s="184"/>
      <c r="O61" s="95"/>
      <c r="P61" s="184"/>
      <c r="Q61" s="184"/>
      <c r="R61" s="184"/>
      <c r="S61" s="95"/>
      <c r="T61" s="184"/>
      <c r="U61" s="184"/>
      <c r="V61" s="184"/>
      <c r="W61" s="184"/>
      <c r="X61" s="184"/>
      <c r="Y61" s="184"/>
      <c r="Z61" s="184"/>
      <c r="AA61" s="184"/>
      <c r="AB61" s="184"/>
      <c r="AC61" s="96"/>
    </row>
    <row r="62" spans="1:35" ht="12" hidden="1" customHeight="1" thickBot="1" x14ac:dyDescent="0.25">
      <c r="A62" s="157"/>
      <c r="B62" s="175"/>
      <c r="C62" s="184"/>
      <c r="D62" s="184"/>
      <c r="E62" s="184"/>
      <c r="F62" s="95"/>
      <c r="G62" s="184"/>
      <c r="H62" s="184"/>
      <c r="I62" s="95"/>
      <c r="J62" s="184"/>
      <c r="K62" s="184"/>
      <c r="L62" s="184"/>
      <c r="M62" s="184"/>
      <c r="N62" s="184"/>
      <c r="O62" s="95"/>
      <c r="P62" s="184"/>
      <c r="Q62" s="184"/>
      <c r="R62" s="184"/>
      <c r="S62" s="95"/>
      <c r="T62" s="184"/>
      <c r="U62" s="184"/>
      <c r="V62" s="184"/>
      <c r="W62" s="184"/>
      <c r="X62" s="184"/>
      <c r="Y62" s="184"/>
      <c r="Z62" s="184"/>
      <c r="AA62" s="184"/>
      <c r="AB62" s="184"/>
      <c r="AC62" s="96"/>
    </row>
    <row r="63" spans="1:35" ht="12" hidden="1" customHeight="1" thickBot="1" x14ac:dyDescent="0.25">
      <c r="A63" s="162"/>
      <c r="C63" s="186"/>
      <c r="D63" s="186"/>
      <c r="E63" s="186"/>
      <c r="F63" s="107"/>
      <c r="G63" s="186"/>
      <c r="H63" s="186"/>
      <c r="I63" s="107"/>
      <c r="J63" s="186"/>
      <c r="K63" s="186"/>
      <c r="L63" s="186"/>
      <c r="M63" s="186"/>
      <c r="N63" s="186"/>
      <c r="O63" s="107"/>
      <c r="P63" s="186"/>
      <c r="Q63" s="186"/>
      <c r="R63" s="186"/>
      <c r="S63" s="107"/>
      <c r="T63" s="186"/>
      <c r="U63" s="186"/>
      <c r="V63" s="186"/>
      <c r="W63" s="186"/>
      <c r="X63" s="186"/>
      <c r="Y63" s="186"/>
      <c r="Z63" s="186"/>
      <c r="AA63" s="186"/>
      <c r="AB63" s="186"/>
      <c r="AC63" s="108"/>
    </row>
    <row r="65" spans="1:31" ht="13.5" customHeight="1" x14ac:dyDescent="0.25">
      <c r="A65" s="187" t="s">
        <v>105</v>
      </c>
      <c r="E65" s="73" t="s">
        <v>33</v>
      </c>
    </row>
    <row r="66" spans="1:31" s="150" customFormat="1" ht="11.2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90</v>
      </c>
      <c r="AD66" s="192"/>
      <c r="AE66" s="192"/>
    </row>
    <row r="67" spans="1:31" ht="13.7" customHeight="1" x14ac:dyDescent="0.2">
      <c r="A67" s="253" t="s">
        <v>54</v>
      </c>
      <c r="B67" s="73" t="s">
        <v>1</v>
      </c>
      <c r="C67" s="193">
        <v>7733.8129496402889</v>
      </c>
      <c r="D67" s="193">
        <v>10942.13649851632</v>
      </c>
      <c r="E67" s="193">
        <v>9337.9747240783036</v>
      </c>
      <c r="F67" s="193">
        <v>10634.832093239151</v>
      </c>
      <c r="G67" s="264">
        <v>10513.245033112582</v>
      </c>
      <c r="H67" s="193">
        <v>10756.419153365718</v>
      </c>
      <c r="I67" s="193" t="e">
        <v>#N/A</v>
      </c>
      <c r="J67" s="193">
        <v>11376.564277588168</v>
      </c>
      <c r="K67" s="193">
        <v>10650.887573964497</v>
      </c>
      <c r="L67" s="193">
        <v>9910.610182666147</v>
      </c>
      <c r="M67" s="193">
        <v>10715.652506697283</v>
      </c>
      <c r="N67" s="193">
        <v>10425.716754442643</v>
      </c>
      <c r="O67" s="193">
        <v>16644.497969637727</v>
      </c>
      <c r="P67" s="193">
        <v>15830.115830115828</v>
      </c>
      <c r="Q67" s="193">
        <v>18490.278307281736</v>
      </c>
      <c r="R67" s="193">
        <v>15613.09977151561</v>
      </c>
      <c r="S67" s="193">
        <v>11449.375971048355</v>
      </c>
      <c r="T67" s="193">
        <v>13321.492007104796</v>
      </c>
      <c r="U67" s="193">
        <v>11093.75</v>
      </c>
      <c r="V67" s="193">
        <v>9932.8859060402683</v>
      </c>
      <c r="W67" s="230">
        <v>11860.969859865865</v>
      </c>
      <c r="X67" s="193">
        <v>12259.786963269842</v>
      </c>
      <c r="Y67" s="193">
        <v>12051.360378589223</v>
      </c>
      <c r="Z67" s="193">
        <v>11630.030736517077</v>
      </c>
      <c r="AA67" s="193">
        <v>11286.45559028047</v>
      </c>
      <c r="AB67" s="193">
        <v>11271.060681216932</v>
      </c>
      <c r="AC67" s="194">
        <v>11385.376990545386</v>
      </c>
    </row>
    <row r="68" spans="1:31" ht="13.7" customHeight="1" x14ac:dyDescent="0.2">
      <c r="A68" s="254" t="s">
        <v>55</v>
      </c>
      <c r="B68" s="73" t="s">
        <v>1</v>
      </c>
      <c r="C68" s="193">
        <v>8483.6769759450162</v>
      </c>
      <c r="D68" s="193">
        <v>11189.854531891084</v>
      </c>
      <c r="E68" s="231">
        <v>9836.7657539180509</v>
      </c>
      <c r="F68" s="193">
        <v>11016.914989680085</v>
      </c>
      <c r="G68" s="193">
        <v>11197.916666666668</v>
      </c>
      <c r="H68" s="193">
        <v>10835.913312693499</v>
      </c>
      <c r="I68" s="193" t="e">
        <v>#N/A</v>
      </c>
      <c r="J68" s="193">
        <v>10769.774011299434</v>
      </c>
      <c r="K68" s="193">
        <v>10902.255639097744</v>
      </c>
      <c r="L68" s="193">
        <v>10378.057820607855</v>
      </c>
      <c r="M68" s="193">
        <v>11139.51789627465</v>
      </c>
      <c r="N68" s="193">
        <v>10806.610451993416</v>
      </c>
      <c r="O68" s="193">
        <v>15905.80970882196</v>
      </c>
      <c r="P68" s="193">
        <v>15172.413793103447</v>
      </c>
      <c r="Q68" s="193">
        <v>17388.339584043639</v>
      </c>
      <c r="R68" s="193">
        <v>15156.6757493188</v>
      </c>
      <c r="S68" s="193">
        <v>11748.670422674615</v>
      </c>
      <c r="T68" s="193">
        <v>13095.238095238095</v>
      </c>
      <c r="U68" s="193">
        <v>11265.432098765432</v>
      </c>
      <c r="V68" s="193">
        <v>10885.34107402032</v>
      </c>
      <c r="W68" s="231">
        <v>11877.449095691598</v>
      </c>
      <c r="X68" s="193">
        <v>12291.968369997474</v>
      </c>
      <c r="Y68" s="193">
        <v>11798.636184687573</v>
      </c>
      <c r="Z68" s="193">
        <v>11641.072328570073</v>
      </c>
      <c r="AA68" s="193">
        <v>11605.447358702275</v>
      </c>
      <c r="AB68" s="193">
        <v>11932.670871294007</v>
      </c>
      <c r="AC68" s="194">
        <v>11569.144280408722</v>
      </c>
    </row>
    <row r="69" spans="1:31" ht="13.7" customHeight="1" x14ac:dyDescent="0.2">
      <c r="A69" s="254" t="s">
        <v>57</v>
      </c>
      <c r="B69" s="73" t="s">
        <v>1</v>
      </c>
      <c r="C69" s="193">
        <v>8529.3159609120521</v>
      </c>
      <c r="D69" s="193">
        <v>11854.86211901306</v>
      </c>
      <c r="E69" s="231">
        <v>10192.089039962557</v>
      </c>
      <c r="F69" s="193">
        <v>11136.234752634417</v>
      </c>
      <c r="G69" s="193">
        <v>11413.96933560477</v>
      </c>
      <c r="H69" s="193">
        <v>10858.500169664065</v>
      </c>
      <c r="I69" s="193" t="e">
        <v>#N/A</v>
      </c>
      <c r="J69" s="193">
        <v>11109.17335193582</v>
      </c>
      <c r="K69" s="193">
        <v>10498.220640569394</v>
      </c>
      <c r="L69" s="193">
        <v>10093.978419770274</v>
      </c>
      <c r="M69" s="193">
        <v>11928.429423459243</v>
      </c>
      <c r="N69" s="193">
        <v>10840.209494599638</v>
      </c>
      <c r="O69" s="193">
        <v>15596.545964843341</v>
      </c>
      <c r="P69" s="193">
        <v>15101.721439749606</v>
      </c>
      <c r="Q69" s="193">
        <v>16857.407980204145</v>
      </c>
      <c r="R69" s="193">
        <v>14830.508474576271</v>
      </c>
      <c r="S69" s="193">
        <v>11161.314794973825</v>
      </c>
      <c r="T69" s="193">
        <v>11732.28346456693</v>
      </c>
      <c r="U69" s="193">
        <v>11200.585651537334</v>
      </c>
      <c r="V69" s="193">
        <v>10551.075268817203</v>
      </c>
      <c r="W69" s="231">
        <v>11829.952185270244</v>
      </c>
      <c r="X69" s="193">
        <v>11550.418680219962</v>
      </c>
      <c r="Y69" s="193">
        <v>11118.000045359888</v>
      </c>
      <c r="Z69" s="193">
        <v>11041.258585116651</v>
      </c>
      <c r="AA69" s="193">
        <v>10684.647722478368</v>
      </c>
      <c r="AB69" s="193">
        <v>10403.951692829969</v>
      </c>
      <c r="AC69" s="194">
        <v>10974.331135891092</v>
      </c>
    </row>
    <row r="70" spans="1:31" ht="13.7" customHeight="1" x14ac:dyDescent="0.2">
      <c r="A70" s="254" t="s">
        <v>59</v>
      </c>
      <c r="B70" s="73" t="s">
        <v>1</v>
      </c>
      <c r="C70" s="193">
        <v>7229.2370941679246</v>
      </c>
      <c r="D70" s="193">
        <v>10949.645665989397</v>
      </c>
      <c r="E70" s="231">
        <v>9089.4413800786606</v>
      </c>
      <c r="F70" s="193">
        <v>11090.637635970368</v>
      </c>
      <c r="G70" s="193">
        <v>11299.826689774696</v>
      </c>
      <c r="H70" s="193">
        <v>10881.44858216604</v>
      </c>
      <c r="I70" s="193" t="e">
        <v>#N/A</v>
      </c>
      <c r="J70" s="193">
        <v>10929.909784871617</v>
      </c>
      <c r="K70" s="193">
        <v>10465.116279069769</v>
      </c>
      <c r="L70" s="193">
        <v>10129.235068110373</v>
      </c>
      <c r="M70" s="193">
        <v>12232.41590214067</v>
      </c>
      <c r="N70" s="193">
        <v>10942.255749773603</v>
      </c>
      <c r="O70" s="193">
        <v>15623.453894035993</v>
      </c>
      <c r="P70" s="193">
        <v>15262.321144674086</v>
      </c>
      <c r="Q70" s="193">
        <v>17068.587535233324</v>
      </c>
      <c r="R70" s="193">
        <v>14539.453002200566</v>
      </c>
      <c r="S70" s="193">
        <v>11114.242086952983</v>
      </c>
      <c r="T70" s="193">
        <v>11878.00963081862</v>
      </c>
      <c r="U70" s="193">
        <v>10730.253353204173</v>
      </c>
      <c r="V70" s="193">
        <v>10734.463276836157</v>
      </c>
      <c r="W70" s="231">
        <v>11798.522797929158</v>
      </c>
      <c r="X70" s="193">
        <v>11961.182076264953</v>
      </c>
      <c r="Y70" s="193">
        <v>11500.1593325591</v>
      </c>
      <c r="Z70" s="193">
        <v>11452.473463265242</v>
      </c>
      <c r="AA70" s="193">
        <v>11036.417274157009</v>
      </c>
      <c r="AB70" s="193">
        <v>10696.266007459086</v>
      </c>
      <c r="AC70" s="194">
        <v>11076.351761673315</v>
      </c>
    </row>
    <row r="71" spans="1:31" ht="13.7" customHeight="1" x14ac:dyDescent="0.2">
      <c r="A71" s="254" t="s">
        <v>58</v>
      </c>
      <c r="B71" s="73" t="s">
        <v>1</v>
      </c>
      <c r="C71" s="193">
        <v>8710.1694915254229</v>
      </c>
      <c r="D71" s="193">
        <v>11450.951149018121</v>
      </c>
      <c r="E71" s="231">
        <v>10080.560320271772</v>
      </c>
      <c r="F71" s="193">
        <v>11090.637635970368</v>
      </c>
      <c r="G71" s="193">
        <v>11299.826689774696</v>
      </c>
      <c r="H71" s="193">
        <v>10881.44858216604</v>
      </c>
      <c r="I71" s="193" t="e">
        <v>#N/A</v>
      </c>
      <c r="J71" s="193">
        <v>10929.909784871617</v>
      </c>
      <c r="K71" s="193">
        <v>10465.116279069769</v>
      </c>
      <c r="L71" s="193">
        <v>11701.012923506809</v>
      </c>
      <c r="M71" s="193">
        <v>13591.573224600745</v>
      </c>
      <c r="N71" s="193">
        <v>11919.234142392443</v>
      </c>
      <c r="O71" s="193">
        <v>15753.94768253166</v>
      </c>
      <c r="P71" s="193">
        <v>15262.321144674086</v>
      </c>
      <c r="Q71" s="193">
        <v>17460.068900720325</v>
      </c>
      <c r="R71" s="193">
        <v>14539.453002200566</v>
      </c>
      <c r="S71" s="193">
        <v>11114.242086952983</v>
      </c>
      <c r="T71" s="193">
        <v>11878.00963081862</v>
      </c>
      <c r="U71" s="193">
        <v>10730.253353204173</v>
      </c>
      <c r="V71" s="193">
        <v>10734.463276836157</v>
      </c>
      <c r="W71" s="231">
        <v>11983.101494781573</v>
      </c>
      <c r="X71" s="193">
        <v>12318.890853034141</v>
      </c>
      <c r="Y71" s="193">
        <v>11779.876829400549</v>
      </c>
      <c r="Z71" s="193">
        <v>11785.008177168515</v>
      </c>
      <c r="AA71" s="193">
        <v>11377.654576207475</v>
      </c>
      <c r="AB71" s="193">
        <v>11023.930472408632</v>
      </c>
      <c r="AC71" s="194">
        <v>11478.431817610379</v>
      </c>
    </row>
    <row r="72" spans="1:31" ht="13.7" customHeight="1" x14ac:dyDescent="0.2">
      <c r="A72" s="254" t="s">
        <v>56</v>
      </c>
      <c r="B72" s="73" t="s">
        <v>1</v>
      </c>
      <c r="C72" s="193">
        <v>8791.8215613382908</v>
      </c>
      <c r="D72" s="193">
        <v>11061.946902654867</v>
      </c>
      <c r="E72" s="231">
        <v>9926.8842319965788</v>
      </c>
      <c r="F72" s="193">
        <v>10665.83284487337</v>
      </c>
      <c r="G72" s="193">
        <v>10861.423220973784</v>
      </c>
      <c r="H72" s="193">
        <v>10470.242468772958</v>
      </c>
      <c r="I72" s="193" t="e">
        <v>#N/A</v>
      </c>
      <c r="J72" s="193">
        <v>10612.321562734787</v>
      </c>
      <c r="K72" s="193">
        <v>11584.158415841584</v>
      </c>
      <c r="L72" s="193">
        <v>12582.910651580178</v>
      </c>
      <c r="M72" s="193">
        <v>15847.099500576256</v>
      </c>
      <c r="N72" s="193">
        <v>13338.056189332672</v>
      </c>
      <c r="O72" s="193">
        <v>19850.918484731006</v>
      </c>
      <c r="P72" s="193">
        <v>20204.841713221602</v>
      </c>
      <c r="Q72" s="193">
        <v>21891.096394407654</v>
      </c>
      <c r="R72" s="193">
        <v>17456.817346563763</v>
      </c>
      <c r="S72" s="193">
        <v>12028.179703873764</v>
      </c>
      <c r="T72" s="193">
        <v>13345.521023765998</v>
      </c>
      <c r="U72" s="193">
        <v>11627.906976744185</v>
      </c>
      <c r="V72" s="193">
        <v>11111.111111111111</v>
      </c>
      <c r="W72" s="231">
        <v>12860.190271736496</v>
      </c>
      <c r="X72" s="193">
        <v>13327.996861395159</v>
      </c>
      <c r="Y72" s="193">
        <v>12629.219345131654</v>
      </c>
      <c r="Z72" s="193">
        <v>12585.170788177411</v>
      </c>
      <c r="AA72" s="193">
        <v>12053.287408959963</v>
      </c>
      <c r="AB72" s="193">
        <v>11707.937033368375</v>
      </c>
      <c r="AC72" s="194">
        <v>12155.812277252235</v>
      </c>
    </row>
    <row r="73" spans="1:31" ht="13.7" customHeight="1" thickBot="1" x14ac:dyDescent="0.25">
      <c r="A73" s="255" t="s">
        <v>60</v>
      </c>
      <c r="B73" s="163" t="s">
        <v>1</v>
      </c>
      <c r="C73" s="195">
        <v>9163.5687732341994</v>
      </c>
      <c r="D73" s="195">
        <v>11464.682220434432</v>
      </c>
      <c r="E73" s="232">
        <v>10314.125496834316</v>
      </c>
      <c r="F73" s="195">
        <v>11176.342301733413</v>
      </c>
      <c r="G73" s="195">
        <v>11423.220973782772</v>
      </c>
      <c r="H73" s="195">
        <v>10929.463629684054</v>
      </c>
      <c r="I73" s="195" t="e">
        <v>#N/A</v>
      </c>
      <c r="J73" s="195">
        <v>11081.893313298271</v>
      </c>
      <c r="K73" s="195">
        <v>12376.237623762376</v>
      </c>
      <c r="L73" s="195">
        <v>13753.413968006242</v>
      </c>
      <c r="M73" s="195">
        <v>17767.960046100652</v>
      </c>
      <c r="N73" s="195">
        <v>14632.537212623089</v>
      </c>
      <c r="O73" s="195">
        <v>22803.863759286582</v>
      </c>
      <c r="P73" s="195">
        <v>22811.918063314712</v>
      </c>
      <c r="Q73" s="195">
        <v>25570.272259013982</v>
      </c>
      <c r="R73" s="195">
        <v>20029.400955531051</v>
      </c>
      <c r="S73" s="195">
        <v>12763.015270693455</v>
      </c>
      <c r="T73" s="195">
        <v>14259.597806215723</v>
      </c>
      <c r="U73" s="195">
        <v>12292.35880398671</v>
      </c>
      <c r="V73" s="195">
        <v>11737.089201877934</v>
      </c>
      <c r="W73" s="232">
        <v>13938.999026561372</v>
      </c>
      <c r="X73" s="195">
        <v>14404.361142047179</v>
      </c>
      <c r="Y73" s="195">
        <v>13614.974097903658</v>
      </c>
      <c r="Z73" s="195">
        <v>13573.922024043004</v>
      </c>
      <c r="AA73" s="195">
        <v>12945.99133103619</v>
      </c>
      <c r="AB73" s="195">
        <v>12512.80288940999</v>
      </c>
      <c r="AC73" s="196">
        <v>13043.596572547958</v>
      </c>
    </row>
    <row r="74" spans="1:31" ht="13.5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233"/>
      <c r="AC74" s="199"/>
    </row>
    <row r="75" spans="1:31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1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1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1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218"/>
      <c r="AC78" s="193"/>
    </row>
    <row r="79" spans="1:31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218"/>
      <c r="AC79" s="193"/>
    </row>
    <row r="80" spans="1:31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218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218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218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218"/>
      <c r="AC83" s="193"/>
    </row>
    <row r="84" spans="1:29" ht="13.5" hidden="1" customHeight="1" x14ac:dyDescent="0.2">
      <c r="A84" s="178"/>
      <c r="B84" s="178"/>
      <c r="C84" s="193"/>
      <c r="D84" s="193"/>
      <c r="E84" s="193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3"/>
      <c r="X84" s="193"/>
      <c r="Y84" s="193"/>
      <c r="Z84" s="193"/>
      <c r="AA84" s="193"/>
      <c r="AB84" s="193"/>
      <c r="AC84" s="193"/>
    </row>
    <row r="85" spans="1:29" ht="12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</row>
    <row r="86" spans="1:29" ht="17.25" customHeight="1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198"/>
      <c r="AC86" s="198"/>
    </row>
    <row r="87" spans="1:29" x14ac:dyDescent="0.2">
      <c r="A87" s="253" t="s">
        <v>54</v>
      </c>
      <c r="B87" s="134"/>
      <c r="C87" s="193">
        <v>-179.85611510791296</v>
      </c>
      <c r="D87" s="193">
        <v>-187.37049191782353</v>
      </c>
      <c r="E87" s="231">
        <v>-183.61330351286961</v>
      </c>
      <c r="F87" s="193">
        <v>-35.802484890460619</v>
      </c>
      <c r="G87" s="193">
        <v>-74.410909106722102</v>
      </c>
      <c r="H87" s="193">
        <v>2.805939325800864</v>
      </c>
      <c r="I87" s="193" t="e">
        <v>#N/A</v>
      </c>
      <c r="J87" s="193">
        <v>38.274314762889844</v>
      </c>
      <c r="K87" s="193">
        <v>-139.09315821276687</v>
      </c>
      <c r="L87" s="193">
        <v>35.942503213051168</v>
      </c>
      <c r="M87" s="193">
        <v>240.53092046458551</v>
      </c>
      <c r="N87" s="193">
        <v>45.793421821623269</v>
      </c>
      <c r="O87" s="193">
        <v>184.57997036978486</v>
      </c>
      <c r="P87" s="193">
        <v>169.73847162526181</v>
      </c>
      <c r="Q87" s="193">
        <v>227.14002923477528</v>
      </c>
      <c r="R87" s="193">
        <v>156.86141024931567</v>
      </c>
      <c r="S87" s="193">
        <v>91.226574844702554</v>
      </c>
      <c r="T87" s="193">
        <v>113.28901787990799</v>
      </c>
      <c r="U87" s="193">
        <v>23.639298892989245</v>
      </c>
      <c r="V87" s="193">
        <v>136.75140776121043</v>
      </c>
      <c r="W87" s="231">
        <v>48.044885336346852</v>
      </c>
      <c r="X87" s="193">
        <v>138.04377764757373</v>
      </c>
      <c r="Y87" s="193">
        <v>127.0206320728812</v>
      </c>
      <c r="Z87" s="199">
        <v>88.849269357049707</v>
      </c>
      <c r="AA87" s="199">
        <v>29.563248935923184</v>
      </c>
      <c r="AB87" s="193">
        <v>-26.172349833752378</v>
      </c>
      <c r="AC87" s="200">
        <v>31.676594286162072</v>
      </c>
    </row>
    <row r="88" spans="1:29" x14ac:dyDescent="0.2">
      <c r="A88" s="254" t="s">
        <v>55</v>
      </c>
      <c r="B88" s="158"/>
      <c r="C88" s="193">
        <v>-107.38831615120398</v>
      </c>
      <c r="D88" s="193">
        <v>-335.63272448072894</v>
      </c>
      <c r="E88" s="231">
        <v>-221.51052031596555</v>
      </c>
      <c r="F88" s="193">
        <v>-198.32732271448731</v>
      </c>
      <c r="G88" s="193">
        <v>-269.17016806722677</v>
      </c>
      <c r="H88" s="193">
        <v>-127.48447736174967</v>
      </c>
      <c r="I88" s="193" t="e">
        <v>#N/A</v>
      </c>
      <c r="J88" s="193">
        <v>-88.369596406344499</v>
      </c>
      <c r="K88" s="193">
        <v>-147.46811780833377</v>
      </c>
      <c r="L88" s="193">
        <v>25.71492195184328</v>
      </c>
      <c r="M88" s="193">
        <v>219.36035957576132</v>
      </c>
      <c r="N88" s="193">
        <v>32.53572123975573</v>
      </c>
      <c r="O88" s="193">
        <v>150.59590089319136</v>
      </c>
      <c r="P88" s="193">
        <v>138.63000931966235</v>
      </c>
      <c r="Q88" s="193">
        <v>181.52368026816112</v>
      </c>
      <c r="R88" s="193">
        <v>131.63401309175424</v>
      </c>
      <c r="S88" s="193">
        <v>154.60335544450936</v>
      </c>
      <c r="T88" s="193">
        <v>147.03092392335566</v>
      </c>
      <c r="U88" s="193">
        <v>93.934514224371014</v>
      </c>
      <c r="V88" s="193">
        <v>222.84462818580323</v>
      </c>
      <c r="W88" s="231">
        <v>-24.548210709644991</v>
      </c>
      <c r="X88" s="193">
        <v>148.84333575854907</v>
      </c>
      <c r="Y88" s="193">
        <v>113.1480912941006</v>
      </c>
      <c r="Z88" s="193">
        <v>85.192143233323804</v>
      </c>
      <c r="AA88" s="193">
        <v>32.167542878889435</v>
      </c>
      <c r="AB88" s="193">
        <v>-19.745806014125264</v>
      </c>
      <c r="AC88" s="194">
        <v>16.220939446448028</v>
      </c>
    </row>
    <row r="89" spans="1:29" x14ac:dyDescent="0.2">
      <c r="A89" s="254" t="s">
        <v>57</v>
      </c>
      <c r="B89" s="134"/>
      <c r="C89" s="193">
        <v>223.12703583061739</v>
      </c>
      <c r="D89" s="193">
        <v>-143.66891293699337</v>
      </c>
      <c r="E89" s="231">
        <v>39.729061446812921</v>
      </c>
      <c r="F89" s="193">
        <v>-386.06255344227066</v>
      </c>
      <c r="G89" s="193">
        <v>-331.57250252965969</v>
      </c>
      <c r="H89" s="193">
        <v>-440.5526043548798</v>
      </c>
      <c r="I89" s="193" t="e">
        <v>#N/A</v>
      </c>
      <c r="J89" s="193">
        <v>-284.97466871822689</v>
      </c>
      <c r="K89" s="193">
        <v>8.7101510589036479</v>
      </c>
      <c r="L89" s="193">
        <v>36.017287823462539</v>
      </c>
      <c r="M89" s="193">
        <v>89.311681000599492</v>
      </c>
      <c r="N89" s="193">
        <v>44.679706627655833</v>
      </c>
      <c r="O89" s="193">
        <v>63.769820246192467</v>
      </c>
      <c r="P89" s="193">
        <v>47.957998889391092</v>
      </c>
      <c r="Q89" s="193">
        <v>104.83066061651698</v>
      </c>
      <c r="R89" s="193">
        <v>38.52080123266569</v>
      </c>
      <c r="S89" s="193">
        <v>147.15583770172088</v>
      </c>
      <c r="T89" s="193">
        <v>147.482723139683</v>
      </c>
      <c r="U89" s="193">
        <v>159.57618781493875</v>
      </c>
      <c r="V89" s="193">
        <v>134.40860215053726</v>
      </c>
      <c r="W89" s="231">
        <v>-133.58240183786438</v>
      </c>
      <c r="X89" s="193">
        <v>19.130371167939302</v>
      </c>
      <c r="Y89" s="193">
        <v>23.883583071143221</v>
      </c>
      <c r="Z89" s="193">
        <v>9.5010600109508232</v>
      </c>
      <c r="AA89" s="193">
        <v>-17.277210645372179</v>
      </c>
      <c r="AB89" s="193">
        <v>-60.758578158945966</v>
      </c>
      <c r="AC89" s="194">
        <v>-17.053444992188815</v>
      </c>
    </row>
    <row r="90" spans="1:29" x14ac:dyDescent="0.2">
      <c r="A90" s="254" t="s">
        <v>59</v>
      </c>
      <c r="B90" s="134"/>
      <c r="C90" s="193">
        <v>390.25430194402725</v>
      </c>
      <c r="D90" s="193">
        <v>-535.57694176128462</v>
      </c>
      <c r="E90" s="231">
        <v>-72.661319908629594</v>
      </c>
      <c r="F90" s="193">
        <v>-110.30073984646151</v>
      </c>
      <c r="G90" s="193">
        <v>-74.911621460474635</v>
      </c>
      <c r="H90" s="193">
        <v>-145.68985823244839</v>
      </c>
      <c r="I90" s="193" t="e">
        <v>#N/A</v>
      </c>
      <c r="J90" s="193">
        <v>-200.52499773707859</v>
      </c>
      <c r="K90" s="193">
        <v>-42.764631613243182</v>
      </c>
      <c r="L90" s="193">
        <v>36.864216245849093</v>
      </c>
      <c r="M90" s="193">
        <v>77.903747628515703</v>
      </c>
      <c r="N90" s="193">
        <v>24.001110753706598</v>
      </c>
      <c r="O90" s="193">
        <v>-16.138414394139545</v>
      </c>
      <c r="P90" s="193">
        <v>-19.81051676792049</v>
      </c>
      <c r="Q90" s="193">
        <v>5.5856822376481432</v>
      </c>
      <c r="R90" s="193">
        <v>-34.190408652146289</v>
      </c>
      <c r="S90" s="193">
        <v>-74.007295280540347</v>
      </c>
      <c r="T90" s="193">
        <v>74.421339978203832</v>
      </c>
      <c r="U90" s="193">
        <v>-152.1866823303244</v>
      </c>
      <c r="V90" s="193">
        <v>-144.25654348950047</v>
      </c>
      <c r="W90" s="231">
        <v>-81.211846058493393</v>
      </c>
      <c r="X90" s="193">
        <v>17.690383945522626</v>
      </c>
      <c r="Y90" s="193">
        <v>40.086646976384145</v>
      </c>
      <c r="Z90" s="193">
        <v>8.081361020445911</v>
      </c>
      <c r="AA90" s="193">
        <v>-43.481928084678657</v>
      </c>
      <c r="AB90" s="193">
        <v>-93.765448502563231</v>
      </c>
      <c r="AC90" s="194">
        <v>-32.180307230288236</v>
      </c>
    </row>
    <row r="91" spans="1:29" x14ac:dyDescent="0.2">
      <c r="A91" s="254" t="s">
        <v>58</v>
      </c>
      <c r="B91" s="158"/>
      <c r="C91" s="193">
        <v>150.84745762711827</v>
      </c>
      <c r="D91" s="193">
        <v>-34.271458732560859</v>
      </c>
      <c r="E91" s="231">
        <v>58.287999447278708</v>
      </c>
      <c r="F91" s="193">
        <v>-110.30073984646151</v>
      </c>
      <c r="G91" s="193">
        <v>-74.911621460474635</v>
      </c>
      <c r="H91" s="193">
        <v>-145.68985823244839</v>
      </c>
      <c r="I91" s="193" t="e">
        <v>#N/A</v>
      </c>
      <c r="J91" s="193">
        <v>-200.52499773707859</v>
      </c>
      <c r="K91" s="193">
        <v>-130.33030586893619</v>
      </c>
      <c r="L91" s="193">
        <v>-101.92925918220863</v>
      </c>
      <c r="M91" s="193">
        <v>-61.44042841290684</v>
      </c>
      <c r="N91" s="193">
        <v>-97.899997821348734</v>
      </c>
      <c r="O91" s="193">
        <v>-14.324881200098389</v>
      </c>
      <c r="P91" s="193">
        <v>-19.81051676792049</v>
      </c>
      <c r="Q91" s="193">
        <v>11.026281819769792</v>
      </c>
      <c r="R91" s="193">
        <v>-34.190408652146289</v>
      </c>
      <c r="S91" s="193">
        <v>-100.23749148240677</v>
      </c>
      <c r="T91" s="193">
        <v>-4.2692486273972463</v>
      </c>
      <c r="U91" s="193">
        <v>-152.1866823303244</v>
      </c>
      <c r="V91" s="193">
        <v>-144.25654348950047</v>
      </c>
      <c r="W91" s="231">
        <v>-105.59814132230895</v>
      </c>
      <c r="X91" s="193">
        <v>-10.789090386688258</v>
      </c>
      <c r="Y91" s="193">
        <v>18.916936373136195</v>
      </c>
      <c r="Z91" s="193">
        <v>-5.3510723808849434</v>
      </c>
      <c r="AA91" s="193">
        <v>-35.935043040357414</v>
      </c>
      <c r="AB91" s="193">
        <v>-85.191756470932887</v>
      </c>
      <c r="AC91" s="194">
        <v>-23.665738254396274</v>
      </c>
    </row>
    <row r="92" spans="1:29" x14ac:dyDescent="0.2">
      <c r="A92" s="254" t="s">
        <v>56</v>
      </c>
      <c r="B92" s="134"/>
      <c r="C92" s="193">
        <v>241.63568773234329</v>
      </c>
      <c r="D92" s="193">
        <v>175.0112254674932</v>
      </c>
      <c r="E92" s="231">
        <v>208.32345659991734</v>
      </c>
      <c r="F92" s="193">
        <v>-382.1871818194868</v>
      </c>
      <c r="G92" s="193">
        <v>-400.67655564572487</v>
      </c>
      <c r="H92" s="193">
        <v>-363.6978079932469</v>
      </c>
      <c r="I92" s="193" t="e">
        <v>#N/A</v>
      </c>
      <c r="J92" s="193">
        <v>-333.87509774758837</v>
      </c>
      <c r="K92" s="193">
        <v>-209.21390384652477</v>
      </c>
      <c r="L92" s="193">
        <v>-190.81197615704696</v>
      </c>
      <c r="M92" s="193">
        <v>-138.52289821299746</v>
      </c>
      <c r="N92" s="193">
        <v>-179.51625940552367</v>
      </c>
      <c r="O92" s="193">
        <v>-77.041104496827757</v>
      </c>
      <c r="P92" s="193">
        <v>-70.387644576563616</v>
      </c>
      <c r="Q92" s="193">
        <v>-45.089247361745947</v>
      </c>
      <c r="R92" s="193">
        <v>-115.64642155217734</v>
      </c>
      <c r="S92" s="193">
        <v>104.82097854043423</v>
      </c>
      <c r="T92" s="193">
        <v>21.790379185515121</v>
      </c>
      <c r="U92" s="193">
        <v>234.6778100775191</v>
      </c>
      <c r="V92" s="193">
        <v>57.994746358272096</v>
      </c>
      <c r="W92" s="231">
        <v>-208.33097445807653</v>
      </c>
      <c r="X92" s="193">
        <v>55.296877332302756</v>
      </c>
      <c r="Y92" s="193">
        <v>48.503791123517658</v>
      </c>
      <c r="Z92" s="193">
        <v>19.034129432277041</v>
      </c>
      <c r="AA92" s="193">
        <v>-46.545429078669258</v>
      </c>
      <c r="AB92" s="193">
        <v>-106.24453414499294</v>
      </c>
      <c r="AC92" s="194">
        <v>-4.2803833133893932</v>
      </c>
    </row>
    <row r="93" spans="1:29" ht="13.7" customHeight="1" thickBot="1" x14ac:dyDescent="0.25">
      <c r="A93" s="255" t="s">
        <v>60</v>
      </c>
      <c r="B93" s="163"/>
      <c r="C93" s="195">
        <v>241.63568773233965</v>
      </c>
      <c r="D93" s="195">
        <v>178.22596793742923</v>
      </c>
      <c r="E93" s="232">
        <v>209.93082783488535</v>
      </c>
      <c r="F93" s="195">
        <v>-378.50712658281554</v>
      </c>
      <c r="G93" s="195">
        <v>-397.33003142943926</v>
      </c>
      <c r="H93" s="195">
        <v>-359.68422173619365</v>
      </c>
      <c r="I93" s="195" t="e">
        <v>#N/A</v>
      </c>
      <c r="J93" s="195">
        <v>-328.12523957742451</v>
      </c>
      <c r="K93" s="195">
        <v>-196.861791442303</v>
      </c>
      <c r="L93" s="195">
        <v>-172.82498704562022</v>
      </c>
      <c r="M93" s="195">
        <v>-109.45198568141132</v>
      </c>
      <c r="N93" s="195">
        <v>-159.71292138977878</v>
      </c>
      <c r="O93" s="195">
        <v>-34.380840629401064</v>
      </c>
      <c r="P93" s="195">
        <v>-32.118633932994271</v>
      </c>
      <c r="Q93" s="195">
        <v>8.2708086876591551</v>
      </c>
      <c r="R93" s="195">
        <v>-79.294696642860799</v>
      </c>
      <c r="S93" s="195">
        <v>117.87129285663286</v>
      </c>
      <c r="T93" s="195">
        <v>35.615091055478842</v>
      </c>
      <c r="U93" s="195">
        <v>248.08797065337603</v>
      </c>
      <c r="V93" s="195">
        <v>69.91081686104917</v>
      </c>
      <c r="W93" s="232">
        <v>-193.56032698426498</v>
      </c>
      <c r="X93" s="195">
        <v>78.881364424474668</v>
      </c>
      <c r="Y93" s="195">
        <v>69.970424661389188</v>
      </c>
      <c r="Z93" s="195">
        <v>37.83195776438879</v>
      </c>
      <c r="AA93" s="195">
        <v>-34.503708733054737</v>
      </c>
      <c r="AB93" s="195">
        <v>-99.809911392147114</v>
      </c>
      <c r="AC93" s="196">
        <v>9.8200896536691289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9"/>
      <c r="S94" s="199"/>
      <c r="T94" s="199"/>
      <c r="U94" s="199"/>
      <c r="V94" s="199"/>
      <c r="W94" s="199"/>
      <c r="X94" s="199"/>
      <c r="Y94" s="199"/>
      <c r="Z94" s="199"/>
      <c r="AA94" s="199"/>
      <c r="AB94" s="199"/>
      <c r="AC94" s="199"/>
    </row>
    <row r="95" spans="1:29" ht="13.7" customHeight="1" x14ac:dyDescent="0.2">
      <c r="A95" s="227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227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227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227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227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227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227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22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193"/>
      <c r="AC102" s="193"/>
    </row>
    <row r="103" spans="1:29" ht="13.7" customHeight="1" thickBot="1" x14ac:dyDescent="0.25">
      <c r="A103" s="228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196"/>
    </row>
    <row r="104" spans="1:29" x14ac:dyDescent="0.2">
      <c r="A104" s="134"/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</row>
    <row r="105" spans="1:29" ht="13.5" customHeight="1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B105" s="197"/>
      <c r="AC105" s="197"/>
    </row>
    <row r="106" spans="1:29" ht="12" thickBot="1" x14ac:dyDescent="0.25">
      <c r="A106" s="201">
        <v>37218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</row>
    <row r="107" spans="1:29" x14ac:dyDescent="0.2">
      <c r="A107" s="152" t="s">
        <v>54</v>
      </c>
      <c r="B107" s="134"/>
      <c r="C107" s="193">
        <v>7913.6690647482019</v>
      </c>
      <c r="D107" s="193">
        <v>11129.506990434144</v>
      </c>
      <c r="E107" s="193">
        <v>9521.5880275911732</v>
      </c>
      <c r="F107" s="199">
        <v>10670.634578129611</v>
      </c>
      <c r="G107" s="199">
        <v>10587.655942219304</v>
      </c>
      <c r="H107" s="199">
        <v>10753.613214039917</v>
      </c>
      <c r="I107" s="199" t="e">
        <v>#N/A</v>
      </c>
      <c r="J107" s="199">
        <v>11338.289962825278</v>
      </c>
      <c r="K107" s="199">
        <v>10789.980732177264</v>
      </c>
      <c r="L107" s="199">
        <v>9874.6676794530958</v>
      </c>
      <c r="M107" s="199">
        <v>10475.121586232697</v>
      </c>
      <c r="N107" s="199">
        <v>10379.92333262102</v>
      </c>
      <c r="O107" s="199">
        <v>16459.917999267942</v>
      </c>
      <c r="P107" s="199">
        <v>15660.377358490567</v>
      </c>
      <c r="Q107" s="199">
        <v>18263.138278046961</v>
      </c>
      <c r="R107" s="199">
        <v>15456.238361266294</v>
      </c>
      <c r="S107" s="199">
        <v>11358.149396203653</v>
      </c>
      <c r="T107" s="199">
        <v>13208.202989224888</v>
      </c>
      <c r="U107" s="199">
        <v>11070.110701107011</v>
      </c>
      <c r="V107" s="199">
        <v>9796.1344982790579</v>
      </c>
      <c r="W107" s="199">
        <v>11812.924974529518</v>
      </c>
      <c r="X107" s="199">
        <v>12121.743185622268</v>
      </c>
      <c r="Y107" s="199">
        <v>11924.339746516342</v>
      </c>
      <c r="Z107" s="199">
        <v>11541.181467160028</v>
      </c>
      <c r="AA107" s="199">
        <v>11256.892341344546</v>
      </c>
      <c r="AB107" s="199">
        <v>11297.233031050684</v>
      </c>
      <c r="AC107" s="200">
        <v>11353.700396259224</v>
      </c>
    </row>
    <row r="108" spans="1:29" x14ac:dyDescent="0.2">
      <c r="A108" s="157" t="s">
        <v>55</v>
      </c>
      <c r="B108" s="158"/>
      <c r="C108" s="193">
        <v>8591.0652920962202</v>
      </c>
      <c r="D108" s="193">
        <v>11525.487256371813</v>
      </c>
      <c r="E108" s="231">
        <v>10058.276274234016</v>
      </c>
      <c r="F108" s="193">
        <v>11215.242312394572</v>
      </c>
      <c r="G108" s="193">
        <v>11467.086834733895</v>
      </c>
      <c r="H108" s="193">
        <v>10963.397790055249</v>
      </c>
      <c r="I108" s="193" t="e">
        <v>#N/A</v>
      </c>
      <c r="J108" s="193">
        <v>10858.143607705779</v>
      </c>
      <c r="K108" s="193">
        <v>11049.723756906078</v>
      </c>
      <c r="L108" s="193">
        <v>10352.342898656012</v>
      </c>
      <c r="M108" s="193">
        <v>10920.157536698889</v>
      </c>
      <c r="N108" s="193">
        <v>10774.07473075366</v>
      </c>
      <c r="O108" s="193">
        <v>15755.213807928769</v>
      </c>
      <c r="P108" s="193">
        <v>15033.783783783785</v>
      </c>
      <c r="Q108" s="193">
        <v>17206.815903775478</v>
      </c>
      <c r="R108" s="193">
        <v>15025.041736227045</v>
      </c>
      <c r="S108" s="193">
        <v>11594.067067230106</v>
      </c>
      <c r="T108" s="193">
        <v>12948.20717131474</v>
      </c>
      <c r="U108" s="193">
        <v>11171.497584541061</v>
      </c>
      <c r="V108" s="193">
        <v>10662.496445834517</v>
      </c>
      <c r="W108" s="193">
        <v>11901.997306401243</v>
      </c>
      <c r="X108" s="193">
        <v>12143.125034238925</v>
      </c>
      <c r="Y108" s="193">
        <v>11685.488093393473</v>
      </c>
      <c r="Z108" s="193">
        <v>11555.880185336749</v>
      </c>
      <c r="AA108" s="193">
        <v>11573.279815823385</v>
      </c>
      <c r="AB108" s="193">
        <v>11952.416677308132</v>
      </c>
      <c r="AC108" s="194">
        <v>11552.923340962274</v>
      </c>
    </row>
    <row r="109" spans="1:29" x14ac:dyDescent="0.2">
      <c r="A109" s="157" t="s">
        <v>57</v>
      </c>
      <c r="B109" s="134"/>
      <c r="C109" s="193">
        <v>8306.1889250814347</v>
      </c>
      <c r="D109" s="193">
        <v>11998.531031950053</v>
      </c>
      <c r="E109" s="231">
        <v>10152.359978515744</v>
      </c>
      <c r="F109" s="193">
        <v>11522.297306076687</v>
      </c>
      <c r="G109" s="193">
        <v>11745.54183813443</v>
      </c>
      <c r="H109" s="193">
        <v>11299.052774018945</v>
      </c>
      <c r="I109" s="193" t="e">
        <v>#N/A</v>
      </c>
      <c r="J109" s="193">
        <v>11394.148020654047</v>
      </c>
      <c r="K109" s="193">
        <v>10489.510489510491</v>
      </c>
      <c r="L109" s="193">
        <v>10057.961131946811</v>
      </c>
      <c r="M109" s="193">
        <v>11839.117742458644</v>
      </c>
      <c r="N109" s="193">
        <v>10795.529787971982</v>
      </c>
      <c r="O109" s="193">
        <v>15532.776144597148</v>
      </c>
      <c r="P109" s="193">
        <v>15053.763440860215</v>
      </c>
      <c r="Q109" s="193">
        <v>16752.577319587628</v>
      </c>
      <c r="R109" s="193">
        <v>14791.987673343605</v>
      </c>
      <c r="S109" s="193">
        <v>11014.158957272104</v>
      </c>
      <c r="T109" s="193">
        <v>11584.800741427247</v>
      </c>
      <c r="U109" s="193">
        <v>11041.009463722396</v>
      </c>
      <c r="V109" s="193">
        <v>10416.666666666666</v>
      </c>
      <c r="W109" s="193">
        <v>11963.534587108108</v>
      </c>
      <c r="X109" s="193">
        <v>11531.288309052023</v>
      </c>
      <c r="Y109" s="193">
        <v>11094.116462288745</v>
      </c>
      <c r="Z109" s="193">
        <v>11031.757525105701</v>
      </c>
      <c r="AA109" s="193">
        <v>10701.924933123741</v>
      </c>
      <c r="AB109" s="193">
        <v>10464.710270988915</v>
      </c>
      <c r="AC109" s="194">
        <v>10991.384580883281</v>
      </c>
    </row>
    <row r="110" spans="1:29" x14ac:dyDescent="0.2">
      <c r="A110" s="157" t="s">
        <v>59</v>
      </c>
      <c r="B110" s="134"/>
      <c r="C110" s="193">
        <v>6838.9827922238974</v>
      </c>
      <c r="D110" s="193">
        <v>11485.222607750682</v>
      </c>
      <c r="E110" s="231">
        <v>9162.1026999872902</v>
      </c>
      <c r="F110" s="193">
        <v>11200.93837581683</v>
      </c>
      <c r="G110" s="193">
        <v>11374.738311235171</v>
      </c>
      <c r="H110" s="193">
        <v>11027.138440398488</v>
      </c>
      <c r="I110" s="193" t="e">
        <v>#N/A</v>
      </c>
      <c r="J110" s="193">
        <v>11130.434782608696</v>
      </c>
      <c r="K110" s="193">
        <v>10507.880910683012</v>
      </c>
      <c r="L110" s="193">
        <v>10092.370851864524</v>
      </c>
      <c r="M110" s="193">
        <v>12154.512154512155</v>
      </c>
      <c r="N110" s="193">
        <v>10918.254639019897</v>
      </c>
      <c r="O110" s="193">
        <v>15639.592308430132</v>
      </c>
      <c r="P110" s="193">
        <v>15282.131661442007</v>
      </c>
      <c r="Q110" s="193">
        <v>17063.001852995676</v>
      </c>
      <c r="R110" s="193">
        <v>14573.643410852712</v>
      </c>
      <c r="S110" s="193">
        <v>11188.249382233524</v>
      </c>
      <c r="T110" s="193">
        <v>11803.588290840416</v>
      </c>
      <c r="U110" s="193">
        <v>10882.440035534497</v>
      </c>
      <c r="V110" s="193">
        <v>10878.719820325658</v>
      </c>
      <c r="W110" s="193">
        <v>11879.734643987651</v>
      </c>
      <c r="X110" s="193">
        <v>11943.491692319431</v>
      </c>
      <c r="Y110" s="193">
        <v>11460.072685582716</v>
      </c>
      <c r="Z110" s="193">
        <v>11444.392102244796</v>
      </c>
      <c r="AA110" s="193">
        <v>11079.899202241688</v>
      </c>
      <c r="AB110" s="193">
        <v>10790.031455961649</v>
      </c>
      <c r="AC110" s="194">
        <v>11108.532068903603</v>
      </c>
    </row>
    <row r="111" spans="1:29" x14ac:dyDescent="0.2">
      <c r="A111" s="157" t="s">
        <v>58</v>
      </c>
      <c r="B111" s="158"/>
      <c r="C111" s="193">
        <v>8559.3220338983047</v>
      </c>
      <c r="D111" s="193">
        <v>11485.222607750682</v>
      </c>
      <c r="E111" s="231">
        <v>10022.272320824493</v>
      </c>
      <c r="F111" s="193">
        <v>11200.93837581683</v>
      </c>
      <c r="G111" s="193">
        <v>11374.738311235171</v>
      </c>
      <c r="H111" s="193">
        <v>11027.138440398488</v>
      </c>
      <c r="I111" s="193" t="e">
        <v>#N/A</v>
      </c>
      <c r="J111" s="193">
        <v>11130.434782608696</v>
      </c>
      <c r="K111" s="193">
        <v>10595.446584938705</v>
      </c>
      <c r="L111" s="193">
        <v>11802.942182689017</v>
      </c>
      <c r="M111" s="193">
        <v>13653.013653013651</v>
      </c>
      <c r="N111" s="193">
        <v>12017.134140213791</v>
      </c>
      <c r="O111" s="193">
        <v>15768.272563731758</v>
      </c>
      <c r="P111" s="193">
        <v>15282.131661442007</v>
      </c>
      <c r="Q111" s="193">
        <v>17449.042618900556</v>
      </c>
      <c r="R111" s="193">
        <v>14573.643410852712</v>
      </c>
      <c r="S111" s="193">
        <v>11214.47957843539</v>
      </c>
      <c r="T111" s="193">
        <v>11882.278879446018</v>
      </c>
      <c r="U111" s="193">
        <v>10882.440035534497</v>
      </c>
      <c r="V111" s="193">
        <v>10878.719820325658</v>
      </c>
      <c r="W111" s="193">
        <v>12088.699636103882</v>
      </c>
      <c r="X111" s="193">
        <v>12329.67994342083</v>
      </c>
      <c r="Y111" s="193">
        <v>11760.959893027413</v>
      </c>
      <c r="Z111" s="193">
        <v>11790.359249549399</v>
      </c>
      <c r="AA111" s="193">
        <v>11413.589619247832</v>
      </c>
      <c r="AB111" s="193">
        <v>11109.122228879565</v>
      </c>
      <c r="AC111" s="194">
        <v>11502.097555864775</v>
      </c>
    </row>
    <row r="112" spans="1:29" x14ac:dyDescent="0.2">
      <c r="A112" s="157" t="s">
        <v>56</v>
      </c>
      <c r="B112" s="134"/>
      <c r="C112" s="193">
        <v>8550.1858736059476</v>
      </c>
      <c r="D112" s="193">
        <v>10886.935677187374</v>
      </c>
      <c r="E112" s="231">
        <v>9718.5607753966615</v>
      </c>
      <c r="F112" s="193">
        <v>11048.020026692857</v>
      </c>
      <c r="G112" s="193">
        <v>11262.099776619509</v>
      </c>
      <c r="H112" s="193">
        <v>10833.940276766205</v>
      </c>
      <c r="I112" s="193" t="e">
        <v>#N/A</v>
      </c>
      <c r="J112" s="193">
        <v>10946.196660482376</v>
      </c>
      <c r="K112" s="193">
        <v>11793.372319688109</v>
      </c>
      <c r="L112" s="193">
        <v>12773.722627737225</v>
      </c>
      <c r="M112" s="193">
        <v>15985.622398789254</v>
      </c>
      <c r="N112" s="193">
        <v>13517.572448738196</v>
      </c>
      <c r="O112" s="193">
        <v>19927.959589227834</v>
      </c>
      <c r="P112" s="193">
        <v>20275.229357798165</v>
      </c>
      <c r="Q112" s="193">
        <v>21936.1856417694</v>
      </c>
      <c r="R112" s="193">
        <v>17572.46376811594</v>
      </c>
      <c r="S112" s="193">
        <v>11923.35872533333</v>
      </c>
      <c r="T112" s="193">
        <v>13323.730644580482</v>
      </c>
      <c r="U112" s="193">
        <v>11393.229166666666</v>
      </c>
      <c r="V112" s="193">
        <v>11053.116364752839</v>
      </c>
      <c r="W112" s="193">
        <v>13068.521246194572</v>
      </c>
      <c r="X112" s="193">
        <v>13272.699984062856</v>
      </c>
      <c r="Y112" s="193">
        <v>12580.715554008137</v>
      </c>
      <c r="Z112" s="193">
        <v>12566.136658745134</v>
      </c>
      <c r="AA112" s="193">
        <v>12099.832838038632</v>
      </c>
      <c r="AB112" s="193">
        <v>11814.181567513368</v>
      </c>
      <c r="AC112" s="194">
        <v>12160.092660565624</v>
      </c>
    </row>
    <row r="113" spans="1:29" ht="12" thickBot="1" x14ac:dyDescent="0.25">
      <c r="A113" s="157" t="s">
        <v>60</v>
      </c>
      <c r="C113" s="195">
        <v>8921.9330855018598</v>
      </c>
      <c r="D113" s="195">
        <v>11286.456252497002</v>
      </c>
      <c r="E113" s="232">
        <v>10104.194668999431</v>
      </c>
      <c r="F113" s="193">
        <v>11554.849428316229</v>
      </c>
      <c r="G113" s="193">
        <v>11820.551005212212</v>
      </c>
      <c r="H113" s="193">
        <v>11289.147851420248</v>
      </c>
      <c r="I113" s="193" t="e">
        <v>#N/A</v>
      </c>
      <c r="J113" s="193">
        <v>11410.018552875696</v>
      </c>
      <c r="K113" s="193">
        <v>12573.099415204679</v>
      </c>
      <c r="L113" s="193">
        <v>13926.238955051862</v>
      </c>
      <c r="M113" s="193">
        <v>17877.412031782063</v>
      </c>
      <c r="N113" s="193">
        <v>14792.250134012867</v>
      </c>
      <c r="O113" s="193">
        <v>22838.244599915983</v>
      </c>
      <c r="P113" s="193">
        <v>22844.036697247706</v>
      </c>
      <c r="Q113" s="193">
        <v>25562.001450326323</v>
      </c>
      <c r="R113" s="193">
        <v>20108.695652173912</v>
      </c>
      <c r="S113" s="193">
        <v>12645.143977836822</v>
      </c>
      <c r="T113" s="193">
        <v>14223.982715160244</v>
      </c>
      <c r="U113" s="193">
        <v>12044.270833333334</v>
      </c>
      <c r="V113" s="193">
        <v>11667.178385016885</v>
      </c>
      <c r="W113" s="193">
        <v>14132.559353545637</v>
      </c>
      <c r="X113" s="193">
        <v>14325.479777622704</v>
      </c>
      <c r="Y113" s="193">
        <v>13545.003673242269</v>
      </c>
      <c r="Z113" s="193">
        <v>13536.090066278615</v>
      </c>
      <c r="AA113" s="193">
        <v>12980.495039769245</v>
      </c>
      <c r="AB113" s="193">
        <v>12612.612800802137</v>
      </c>
      <c r="AC113" s="194">
        <v>13033.776482894289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193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193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193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193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193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193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193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193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193"/>
      <c r="AC122" s="194"/>
    </row>
    <row r="123" spans="1:29" ht="12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195"/>
      <c r="AC123" s="196"/>
    </row>
  </sheetData>
  <pageMargins left="0.25" right="0.25" top="1" bottom="0.25" header="0.5" footer="0.5"/>
  <pageSetup scale="68" orientation="landscape" r:id="rId1"/>
  <headerFooter alignWithMargins="0">
    <oddHeader>&amp;C&amp;"Times New Roman,Bold"&amp;12WEST POWER DESK PRICE REPORT
Peak Prices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Button 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5" name="Button 3">
              <controlPr defaultSize="0" print="0" autoFill="0" autoPict="0" macro="[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6" name="Button 4">
              <controlPr defaultSize="0" print="0" autoFill="0" autoPict="0" macro="[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>
    <pageSetUpPr fitToPage="1"/>
  </sheetPr>
  <dimension ref="A1:EJ124"/>
  <sheetViews>
    <sheetView showGridLines="0" zoomScaleNormal="100" workbookViewId="0">
      <pane xSplit="2" ySplit="8" topLeftCell="C9" activePane="bottomRight" state="frozen"/>
      <selection sqref="A1:IV65536"/>
      <selection pane="topRight" sqref="A1:IV65536"/>
      <selection pane="bottomLeft" sqref="A1:IV65536"/>
      <selection pane="bottomRight" activeCell="A6" sqref="A6"/>
    </sheetView>
  </sheetViews>
  <sheetFormatPr defaultColWidth="0" defaultRowHeight="11.25" x14ac:dyDescent="0.2"/>
  <cols>
    <col min="1" max="1" width="30.7109375" style="73" customWidth="1"/>
    <col min="2" max="2" width="10.42578125" style="73" hidden="1" customWidth="1"/>
    <col min="3" max="4" width="9.140625" style="73" customWidth="1"/>
    <col min="5" max="5" width="9.85546875" style="73" customWidth="1"/>
    <col min="6" max="6" width="11.7109375" style="73" hidden="1" customWidth="1"/>
    <col min="7" max="8" width="9.85546875" style="73" customWidth="1"/>
    <col min="9" max="9" width="12.42578125" style="73" hidden="1" customWidth="1"/>
    <col min="10" max="10" width="9.85546875" style="73" customWidth="1"/>
    <col min="11" max="13" width="9.85546875" style="73" hidden="1" customWidth="1"/>
    <col min="14" max="14" width="9.85546875" style="73" customWidth="1"/>
    <col min="15" max="15" width="6.85546875" style="73" bestFit="1" customWidth="1"/>
    <col min="16" max="18" width="6.85546875" style="73" hidden="1" customWidth="1"/>
    <col min="19" max="19" width="8.85546875" style="73" customWidth="1"/>
    <col min="20" max="22" width="9.85546875" style="73" hidden="1" customWidth="1"/>
    <col min="23" max="23" width="10.42578125" style="73" bestFit="1" customWidth="1"/>
    <col min="24" max="27" width="10.42578125" style="73" customWidth="1"/>
    <col min="28" max="28" width="13.28515625" style="202" customWidth="1"/>
    <col min="29" max="29" width="15" style="73" bestFit="1" customWidth="1"/>
    <col min="30" max="30" width="9.85546875" style="134" bestFit="1" customWidth="1"/>
    <col min="31" max="31" width="14.85546875" style="73" customWidth="1"/>
    <col min="32" max="32" width="13" style="73" customWidth="1"/>
    <col min="33" max="140" width="9.140625" style="73" customWidth="1"/>
    <col min="141" max="16384" width="0" style="73" hidden="1"/>
  </cols>
  <sheetData>
    <row r="1" spans="1:140" x14ac:dyDescent="0.2">
      <c r="A1" s="131" t="s">
        <v>4</v>
      </c>
    </row>
    <row r="2" spans="1:140" ht="24" customHeight="1" x14ac:dyDescent="0.2">
      <c r="A2" s="135">
        <v>37221</v>
      </c>
      <c r="B2" s="132"/>
    </row>
    <row r="3" spans="1:140" ht="10.5" hidden="1" customHeight="1" x14ac:dyDescent="0.2">
      <c r="A3" s="135"/>
      <c r="B3" s="132"/>
      <c r="C3" s="73">
        <v>32</v>
      </c>
      <c r="D3" s="73">
        <v>328</v>
      </c>
      <c r="AG3" s="73">
        <v>312</v>
      </c>
      <c r="AH3" s="73">
        <v>288</v>
      </c>
      <c r="AI3" s="73">
        <v>328</v>
      </c>
      <c r="AJ3" s="73">
        <v>304</v>
      </c>
      <c r="AK3" s="73">
        <v>312</v>
      </c>
      <c r="AL3" s="73">
        <v>320</v>
      </c>
      <c r="AM3" s="73">
        <v>312</v>
      </c>
      <c r="AN3" s="73">
        <v>312</v>
      </c>
      <c r="AO3" s="73">
        <v>320</v>
      </c>
      <c r="AP3" s="73">
        <v>312</v>
      </c>
      <c r="AQ3" s="73">
        <v>304</v>
      </c>
      <c r="AR3" s="73">
        <v>328</v>
      </c>
      <c r="AS3" s="73">
        <v>312</v>
      </c>
      <c r="AT3" s="73">
        <v>288</v>
      </c>
      <c r="AU3" s="73">
        <v>328</v>
      </c>
      <c r="AV3" s="73">
        <v>304</v>
      </c>
      <c r="AW3" s="73">
        <v>312</v>
      </c>
      <c r="AX3" s="73">
        <v>320</v>
      </c>
      <c r="AY3" s="73">
        <v>312</v>
      </c>
      <c r="AZ3" s="73">
        <v>328</v>
      </c>
      <c r="BA3" s="73">
        <v>304</v>
      </c>
      <c r="BB3" s="73">
        <v>312</v>
      </c>
      <c r="BC3" s="73">
        <v>320</v>
      </c>
      <c r="BD3" s="73">
        <v>312</v>
      </c>
      <c r="BE3" s="73">
        <v>312</v>
      </c>
      <c r="BF3" s="73">
        <v>312</v>
      </c>
      <c r="BG3" s="73">
        <v>312</v>
      </c>
      <c r="BH3" s="73">
        <v>304</v>
      </c>
      <c r="BI3" s="73">
        <v>328</v>
      </c>
      <c r="BJ3" s="73">
        <v>304</v>
      </c>
      <c r="BK3" s="73">
        <v>312</v>
      </c>
      <c r="BL3" s="73">
        <v>328</v>
      </c>
      <c r="BM3" s="73">
        <v>304</v>
      </c>
      <c r="BN3" s="73">
        <v>328</v>
      </c>
      <c r="BO3" s="73">
        <v>304</v>
      </c>
      <c r="BP3" s="73">
        <v>312</v>
      </c>
      <c r="BQ3" s="73">
        <v>328</v>
      </c>
      <c r="BR3" s="73">
        <v>288</v>
      </c>
      <c r="BS3" s="73">
        <v>312</v>
      </c>
      <c r="BT3" s="73">
        <v>304</v>
      </c>
      <c r="BU3" s="73">
        <v>328</v>
      </c>
      <c r="BV3" s="73">
        <v>304</v>
      </c>
      <c r="BW3" s="73">
        <v>328</v>
      </c>
      <c r="BX3" s="73">
        <v>312</v>
      </c>
      <c r="BY3" s="73">
        <v>304</v>
      </c>
      <c r="BZ3" s="73">
        <v>328</v>
      </c>
      <c r="CA3" s="73">
        <v>304</v>
      </c>
      <c r="CB3" s="73">
        <v>312</v>
      </c>
      <c r="CC3" s="73">
        <v>328</v>
      </c>
      <c r="CD3" s="73">
        <v>288</v>
      </c>
      <c r="CE3" s="73">
        <v>312</v>
      </c>
      <c r="CF3" s="73">
        <v>320</v>
      </c>
      <c r="CG3" s="73">
        <v>312</v>
      </c>
      <c r="CH3" s="73">
        <v>304</v>
      </c>
      <c r="CI3" s="73">
        <v>328</v>
      </c>
      <c r="CJ3" s="73">
        <v>312</v>
      </c>
      <c r="CK3" s="73">
        <v>304</v>
      </c>
      <c r="CL3" s="73">
        <v>328</v>
      </c>
      <c r="CM3" s="73">
        <v>304</v>
      </c>
      <c r="CN3" s="73">
        <v>328</v>
      </c>
      <c r="CO3" s="73">
        <v>312</v>
      </c>
      <c r="CP3" s="73">
        <v>288</v>
      </c>
      <c r="CQ3" s="73">
        <v>312</v>
      </c>
      <c r="CR3" s="73">
        <v>320</v>
      </c>
      <c r="CS3" s="73">
        <v>312</v>
      </c>
      <c r="CT3" s="73">
        <v>304</v>
      </c>
      <c r="CU3" s="73">
        <v>328</v>
      </c>
      <c r="CV3" s="73">
        <v>312</v>
      </c>
      <c r="CW3" s="73">
        <v>320</v>
      </c>
      <c r="CX3" s="73">
        <v>312</v>
      </c>
      <c r="CY3" s="73">
        <v>304</v>
      </c>
      <c r="CZ3" s="73">
        <v>328</v>
      </c>
      <c r="DA3" s="73">
        <v>312</v>
      </c>
      <c r="DB3" s="73">
        <v>296</v>
      </c>
      <c r="DC3" s="73">
        <v>328</v>
      </c>
      <c r="DD3" s="73">
        <v>304</v>
      </c>
      <c r="DE3" s="73">
        <v>312</v>
      </c>
      <c r="DF3" s="73">
        <v>320</v>
      </c>
      <c r="DG3" s="73">
        <v>312</v>
      </c>
      <c r="DH3" s="73">
        <v>328</v>
      </c>
      <c r="DI3" s="73">
        <v>304</v>
      </c>
      <c r="DJ3" s="73">
        <v>312</v>
      </c>
      <c r="DK3" s="73">
        <v>320</v>
      </c>
      <c r="DL3" s="73">
        <v>312</v>
      </c>
      <c r="DM3" s="73">
        <v>312</v>
      </c>
      <c r="DN3" s="73">
        <v>288</v>
      </c>
      <c r="DO3" s="73">
        <v>328</v>
      </c>
      <c r="DP3" s="73">
        <v>304</v>
      </c>
      <c r="DQ3" s="73">
        <v>328</v>
      </c>
      <c r="DR3" s="73">
        <v>304</v>
      </c>
      <c r="DS3" s="73">
        <v>312</v>
      </c>
      <c r="DT3" s="73">
        <v>328</v>
      </c>
      <c r="DU3" s="73">
        <v>304</v>
      </c>
      <c r="DV3" s="73">
        <v>312</v>
      </c>
      <c r="DW3" s="73">
        <v>320</v>
      </c>
      <c r="DX3" s="73">
        <v>312</v>
      </c>
      <c r="DY3" s="73">
        <v>328</v>
      </c>
      <c r="DZ3" s="73">
        <v>288</v>
      </c>
      <c r="EA3" s="73">
        <v>312</v>
      </c>
      <c r="EB3" s="73">
        <v>304</v>
      </c>
      <c r="EC3" s="73">
        <v>328</v>
      </c>
      <c r="ED3" s="73">
        <v>304</v>
      </c>
      <c r="EE3" s="73">
        <v>312</v>
      </c>
      <c r="EF3" s="73">
        <v>328</v>
      </c>
      <c r="EG3" s="73">
        <v>304</v>
      </c>
      <c r="EH3" s="73">
        <v>328</v>
      </c>
      <c r="EI3" s="73">
        <v>304</v>
      </c>
      <c r="EJ3" s="73">
        <v>312</v>
      </c>
    </row>
    <row r="4" spans="1:140" hidden="1" x14ac:dyDescent="0.2">
      <c r="A4" s="136"/>
      <c r="B4" s="132"/>
      <c r="E4" s="137">
        <v>36892</v>
      </c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>
        <v>37257</v>
      </c>
      <c r="X4" s="137">
        <v>37622</v>
      </c>
      <c r="Y4" s="137">
        <v>37987</v>
      </c>
      <c r="Z4" s="137">
        <v>38353</v>
      </c>
      <c r="AA4" s="137">
        <v>38718</v>
      </c>
      <c r="AB4" s="138">
        <v>40179</v>
      </c>
      <c r="AC4" s="138">
        <v>40544</v>
      </c>
    </row>
    <row r="5" spans="1:140" hidden="1" x14ac:dyDescent="0.2">
      <c r="A5" s="136"/>
      <c r="B5" s="132"/>
      <c r="C5" s="73">
        <v>32</v>
      </c>
      <c r="D5" s="73">
        <v>408</v>
      </c>
      <c r="AG5" s="73">
        <v>376</v>
      </c>
      <c r="AH5" s="73">
        <v>352</v>
      </c>
      <c r="AI5" s="73">
        <v>408</v>
      </c>
      <c r="AJ5" s="73">
        <v>368</v>
      </c>
      <c r="AK5" s="73">
        <v>376</v>
      </c>
      <c r="AL5" s="73">
        <v>400</v>
      </c>
      <c r="AM5" s="73">
        <v>376</v>
      </c>
      <c r="AN5" s="73">
        <v>392</v>
      </c>
      <c r="AO5" s="73">
        <v>384</v>
      </c>
      <c r="AP5" s="73">
        <v>376</v>
      </c>
      <c r="AQ5" s="73">
        <v>384</v>
      </c>
      <c r="AR5" s="73">
        <v>392</v>
      </c>
      <c r="AS5" s="73">
        <v>376</v>
      </c>
      <c r="AT5" s="73">
        <v>352</v>
      </c>
      <c r="AU5" s="73">
        <v>408</v>
      </c>
      <c r="AV5" s="73">
        <v>368</v>
      </c>
      <c r="AW5" s="73">
        <v>392</v>
      </c>
      <c r="AX5" s="73">
        <v>384</v>
      </c>
      <c r="AY5" s="73">
        <v>376</v>
      </c>
      <c r="AZ5" s="73">
        <v>408</v>
      </c>
      <c r="BA5" s="73">
        <v>368</v>
      </c>
      <c r="BB5" s="73">
        <v>376</v>
      </c>
      <c r="BC5" s="73">
        <v>400</v>
      </c>
      <c r="BD5" s="73">
        <v>376</v>
      </c>
      <c r="BE5" s="73">
        <v>392</v>
      </c>
      <c r="BF5" s="73">
        <v>376</v>
      </c>
      <c r="BG5" s="73">
        <v>376</v>
      </c>
      <c r="BH5" s="73">
        <v>368</v>
      </c>
      <c r="BI5" s="73">
        <v>408</v>
      </c>
      <c r="BJ5" s="73">
        <v>368</v>
      </c>
      <c r="BK5" s="73">
        <v>392</v>
      </c>
      <c r="BL5" s="73">
        <v>392</v>
      </c>
      <c r="BM5" s="73">
        <v>368</v>
      </c>
      <c r="BN5" s="73">
        <v>408</v>
      </c>
      <c r="BO5" s="73">
        <v>368</v>
      </c>
      <c r="BP5" s="73">
        <v>376</v>
      </c>
      <c r="BQ5" s="73">
        <v>408</v>
      </c>
      <c r="BR5" s="73">
        <v>352</v>
      </c>
      <c r="BS5" s="73">
        <v>376</v>
      </c>
      <c r="BT5" s="73">
        <v>384</v>
      </c>
      <c r="BU5" s="73">
        <v>392</v>
      </c>
      <c r="BV5" s="73">
        <v>368</v>
      </c>
      <c r="BW5" s="73">
        <v>408</v>
      </c>
      <c r="BX5" s="73">
        <v>376</v>
      </c>
      <c r="BY5" s="73">
        <v>368</v>
      </c>
      <c r="BZ5" s="73">
        <v>408</v>
      </c>
      <c r="CA5" s="73">
        <v>368</v>
      </c>
      <c r="CB5" s="73">
        <v>392</v>
      </c>
      <c r="CC5" s="73">
        <v>392</v>
      </c>
      <c r="CD5" s="73">
        <v>352</v>
      </c>
      <c r="CE5" s="73">
        <v>376</v>
      </c>
      <c r="CF5" s="73">
        <v>400</v>
      </c>
      <c r="CG5" s="73">
        <v>376</v>
      </c>
      <c r="CH5" s="73">
        <v>368</v>
      </c>
      <c r="CI5" s="73">
        <v>408</v>
      </c>
      <c r="CJ5" s="73">
        <v>376</v>
      </c>
      <c r="CK5" s="73">
        <v>384</v>
      </c>
      <c r="CL5" s="73">
        <v>392</v>
      </c>
      <c r="CM5" s="73">
        <v>368</v>
      </c>
      <c r="CN5" s="73">
        <v>408</v>
      </c>
      <c r="CO5" s="73">
        <v>376</v>
      </c>
      <c r="CP5" s="73">
        <v>352</v>
      </c>
      <c r="CQ5" s="73">
        <v>392</v>
      </c>
      <c r="CR5" s="73">
        <v>384</v>
      </c>
      <c r="CS5" s="73">
        <v>376</v>
      </c>
      <c r="CT5" s="73">
        <v>384</v>
      </c>
      <c r="CU5" s="73">
        <v>392</v>
      </c>
      <c r="CV5" s="73">
        <v>376</v>
      </c>
      <c r="CW5" s="73">
        <v>400</v>
      </c>
      <c r="CX5" s="73">
        <v>376</v>
      </c>
      <c r="CY5" s="73">
        <v>368</v>
      </c>
      <c r="CZ5" s="73">
        <v>408</v>
      </c>
      <c r="DA5" s="73">
        <v>376</v>
      </c>
      <c r="DB5" s="73">
        <v>360</v>
      </c>
      <c r="DC5" s="73">
        <v>408</v>
      </c>
      <c r="DD5" s="73">
        <v>368</v>
      </c>
      <c r="DE5" s="73">
        <v>392</v>
      </c>
      <c r="DF5" s="73">
        <v>384</v>
      </c>
      <c r="DG5" s="73">
        <v>376</v>
      </c>
      <c r="DH5" s="73">
        <v>408</v>
      </c>
      <c r="DI5" s="73">
        <v>368</v>
      </c>
      <c r="DJ5" s="73">
        <v>376</v>
      </c>
      <c r="DK5" s="73">
        <v>400</v>
      </c>
      <c r="DL5" s="73">
        <v>376</v>
      </c>
      <c r="DM5" s="73">
        <v>392</v>
      </c>
      <c r="DN5" s="73">
        <v>352</v>
      </c>
      <c r="DO5" s="73">
        <v>392</v>
      </c>
      <c r="DP5" s="73">
        <v>368</v>
      </c>
      <c r="DQ5" s="73">
        <v>408</v>
      </c>
      <c r="DR5" s="73">
        <v>368</v>
      </c>
      <c r="DS5" s="73">
        <v>376</v>
      </c>
      <c r="DT5" s="73">
        <v>408</v>
      </c>
      <c r="DU5" s="73">
        <v>368</v>
      </c>
      <c r="DV5" s="73">
        <v>392</v>
      </c>
      <c r="DW5" s="73">
        <v>384</v>
      </c>
      <c r="DX5" s="73">
        <v>376</v>
      </c>
      <c r="DY5" s="73">
        <v>408</v>
      </c>
      <c r="DZ5" s="73">
        <v>352</v>
      </c>
      <c r="EA5" s="73">
        <v>376</v>
      </c>
      <c r="EB5" s="73">
        <v>368</v>
      </c>
      <c r="EC5" s="73">
        <v>408</v>
      </c>
      <c r="ED5" s="73">
        <v>368</v>
      </c>
      <c r="EE5" s="73">
        <v>392</v>
      </c>
      <c r="EF5" s="73">
        <v>392</v>
      </c>
      <c r="EG5" s="73">
        <v>368</v>
      </c>
      <c r="EH5" s="73">
        <v>408</v>
      </c>
      <c r="EI5" s="73">
        <v>368</v>
      </c>
      <c r="EJ5" s="73">
        <v>376</v>
      </c>
    </row>
    <row r="6" spans="1:140" ht="12.75" x14ac:dyDescent="0.2">
      <c r="A6" s="139">
        <v>37221</v>
      </c>
    </row>
    <row r="7" spans="1:140" ht="10.5" hidden="1" customHeight="1" x14ac:dyDescent="0.2">
      <c r="C7" s="140">
        <v>37196</v>
      </c>
      <c r="D7" s="140">
        <v>37226</v>
      </c>
      <c r="E7" s="141"/>
      <c r="F7" s="141"/>
      <c r="G7" s="140">
        <v>37257</v>
      </c>
      <c r="H7" s="140">
        <v>37288</v>
      </c>
      <c r="J7" s="140">
        <v>37316</v>
      </c>
      <c r="K7" s="140">
        <v>37347</v>
      </c>
      <c r="L7" s="140">
        <v>37377</v>
      </c>
      <c r="M7" s="140">
        <v>37408</v>
      </c>
      <c r="N7" s="141"/>
      <c r="O7" s="141"/>
      <c r="P7" s="140">
        <v>37438</v>
      </c>
      <c r="Q7" s="140">
        <v>37469</v>
      </c>
      <c r="R7" s="140">
        <v>37500</v>
      </c>
      <c r="S7" s="141"/>
      <c r="T7" s="265">
        <v>37530</v>
      </c>
      <c r="U7" s="265">
        <v>37561</v>
      </c>
      <c r="V7" s="265">
        <v>37591</v>
      </c>
      <c r="W7" s="140"/>
      <c r="X7" s="140"/>
      <c r="Y7" s="140"/>
      <c r="Z7" s="140"/>
      <c r="AA7" s="140"/>
      <c r="AG7" s="138">
        <v>37257</v>
      </c>
      <c r="AH7" s="138">
        <v>37288</v>
      </c>
      <c r="AI7" s="138">
        <v>37316</v>
      </c>
      <c r="AJ7" s="138">
        <v>37347</v>
      </c>
      <c r="AK7" s="138">
        <v>37377</v>
      </c>
      <c r="AL7" s="138">
        <v>37408</v>
      </c>
      <c r="AM7" s="138">
        <v>37438</v>
      </c>
      <c r="AN7" s="138">
        <v>37469</v>
      </c>
      <c r="AO7" s="138">
        <v>37500</v>
      </c>
      <c r="AP7" s="138">
        <v>37530</v>
      </c>
      <c r="AQ7" s="138">
        <v>37561</v>
      </c>
      <c r="AR7" s="138">
        <v>37591</v>
      </c>
      <c r="AS7" s="138">
        <v>37622</v>
      </c>
      <c r="AT7" s="138">
        <v>37653</v>
      </c>
      <c r="AU7" s="138">
        <v>37681</v>
      </c>
      <c r="AV7" s="138">
        <v>37712</v>
      </c>
      <c r="AW7" s="138">
        <v>37742</v>
      </c>
      <c r="AX7" s="138">
        <v>37773</v>
      </c>
      <c r="AY7" s="138">
        <v>37803</v>
      </c>
      <c r="AZ7" s="138">
        <v>37834</v>
      </c>
      <c r="BA7" s="138">
        <v>37865</v>
      </c>
      <c r="BB7" s="138">
        <v>37895</v>
      </c>
      <c r="BC7" s="138">
        <v>37926</v>
      </c>
      <c r="BD7" s="138">
        <v>37956</v>
      </c>
      <c r="BE7" s="138">
        <v>37987</v>
      </c>
      <c r="BF7" s="138">
        <v>38018</v>
      </c>
      <c r="BG7" s="138">
        <v>38047</v>
      </c>
      <c r="BH7" s="138">
        <v>38078</v>
      </c>
      <c r="BI7" s="138">
        <v>38108</v>
      </c>
      <c r="BJ7" s="138">
        <v>38139</v>
      </c>
      <c r="BK7" s="138">
        <v>38169</v>
      </c>
      <c r="BL7" s="138">
        <v>38200</v>
      </c>
      <c r="BM7" s="138">
        <v>38231</v>
      </c>
      <c r="BN7" s="138">
        <v>38261</v>
      </c>
      <c r="BO7" s="138">
        <v>38292</v>
      </c>
      <c r="BP7" s="138">
        <v>38322</v>
      </c>
      <c r="BQ7" s="138">
        <v>38353</v>
      </c>
      <c r="BR7" s="138">
        <v>38384</v>
      </c>
      <c r="BS7" s="138">
        <v>38412</v>
      </c>
      <c r="BT7" s="138">
        <v>38443</v>
      </c>
      <c r="BU7" s="138">
        <v>38473</v>
      </c>
      <c r="BV7" s="138">
        <v>38504</v>
      </c>
      <c r="BW7" s="138">
        <v>38534</v>
      </c>
      <c r="BX7" s="138">
        <v>38565</v>
      </c>
      <c r="BY7" s="138">
        <v>38596</v>
      </c>
      <c r="BZ7" s="138">
        <v>38626</v>
      </c>
      <c r="CA7" s="138">
        <v>38657</v>
      </c>
      <c r="CB7" s="138">
        <v>38687</v>
      </c>
      <c r="CC7" s="138">
        <v>38718</v>
      </c>
      <c r="CD7" s="138">
        <v>38749</v>
      </c>
      <c r="CE7" s="138">
        <v>38777</v>
      </c>
      <c r="CF7" s="138">
        <v>38808</v>
      </c>
      <c r="CG7" s="138">
        <v>38838</v>
      </c>
      <c r="CH7" s="138">
        <v>38869</v>
      </c>
      <c r="CI7" s="138">
        <v>38899</v>
      </c>
      <c r="CJ7" s="138">
        <v>38930</v>
      </c>
      <c r="CK7" s="138">
        <v>38961</v>
      </c>
      <c r="CL7" s="138">
        <v>38991</v>
      </c>
      <c r="CM7" s="138">
        <v>39022</v>
      </c>
      <c r="CN7" s="138">
        <v>39052</v>
      </c>
      <c r="CO7" s="138">
        <v>39083</v>
      </c>
      <c r="CP7" s="138">
        <v>39114</v>
      </c>
      <c r="CQ7" s="138">
        <v>39142</v>
      </c>
      <c r="CR7" s="138">
        <v>39173</v>
      </c>
      <c r="CS7" s="138">
        <v>39203</v>
      </c>
      <c r="CT7" s="138">
        <v>39234</v>
      </c>
      <c r="CU7" s="138">
        <v>39264</v>
      </c>
      <c r="CV7" s="138">
        <v>39295</v>
      </c>
      <c r="CW7" s="138">
        <v>39326</v>
      </c>
      <c r="CX7" s="138">
        <v>39356</v>
      </c>
      <c r="CY7" s="138">
        <v>39387</v>
      </c>
      <c r="CZ7" s="138">
        <v>39417</v>
      </c>
      <c r="DA7" s="138">
        <v>39448</v>
      </c>
      <c r="DB7" s="138">
        <v>39479</v>
      </c>
      <c r="DC7" s="138">
        <v>39508</v>
      </c>
      <c r="DD7" s="138">
        <v>39539</v>
      </c>
      <c r="DE7" s="138">
        <v>39569</v>
      </c>
      <c r="DF7" s="138">
        <v>39600</v>
      </c>
      <c r="DG7" s="138">
        <v>39630</v>
      </c>
      <c r="DH7" s="138">
        <v>39661</v>
      </c>
      <c r="DI7" s="138">
        <v>39692</v>
      </c>
      <c r="DJ7" s="138">
        <v>39722</v>
      </c>
      <c r="DK7" s="138">
        <v>39753</v>
      </c>
      <c r="DL7" s="138">
        <v>39783</v>
      </c>
      <c r="DM7" s="138">
        <v>39814</v>
      </c>
      <c r="DN7" s="138">
        <v>39845</v>
      </c>
      <c r="DO7" s="138">
        <v>39873</v>
      </c>
      <c r="DP7" s="138">
        <v>39904</v>
      </c>
      <c r="DQ7" s="138">
        <v>39934</v>
      </c>
      <c r="DR7" s="138">
        <v>39965</v>
      </c>
      <c r="DS7" s="138">
        <v>39995</v>
      </c>
      <c r="DT7" s="138">
        <v>40026</v>
      </c>
      <c r="DU7" s="138">
        <v>40057</v>
      </c>
      <c r="DV7" s="138">
        <v>40087</v>
      </c>
      <c r="DW7" s="138">
        <v>40118</v>
      </c>
      <c r="DX7" s="138">
        <v>40148</v>
      </c>
      <c r="DY7" s="138">
        <v>40179</v>
      </c>
      <c r="DZ7" s="138">
        <v>40210</v>
      </c>
      <c r="EA7" s="138">
        <v>40238</v>
      </c>
      <c r="EB7" s="138">
        <v>40269</v>
      </c>
      <c r="EC7" s="138">
        <v>40299</v>
      </c>
      <c r="ED7" s="138">
        <v>40330</v>
      </c>
      <c r="EE7" s="138">
        <v>40360</v>
      </c>
      <c r="EF7" s="138">
        <v>40391</v>
      </c>
      <c r="EG7" s="138">
        <v>40422</v>
      </c>
      <c r="EH7" s="138">
        <v>40452</v>
      </c>
      <c r="EI7" s="138">
        <v>40483</v>
      </c>
      <c r="EJ7" s="138">
        <v>40513</v>
      </c>
    </row>
    <row r="8" spans="1:140" ht="21" customHeight="1" thickBot="1" x14ac:dyDescent="0.3">
      <c r="A8" s="187" t="s">
        <v>96</v>
      </c>
      <c r="B8" s="178"/>
      <c r="C8" s="203" t="s">
        <v>41</v>
      </c>
      <c r="D8" s="203" t="s">
        <v>42</v>
      </c>
      <c r="E8" s="204" t="s">
        <v>9</v>
      </c>
      <c r="F8" s="204" t="s">
        <v>39</v>
      </c>
      <c r="G8" s="205">
        <v>37257</v>
      </c>
      <c r="H8" s="205">
        <v>37288</v>
      </c>
      <c r="I8" s="204" t="s">
        <v>40</v>
      </c>
      <c r="J8" s="205">
        <v>37316</v>
      </c>
      <c r="K8" s="205">
        <v>37347</v>
      </c>
      <c r="L8" s="205">
        <v>37377</v>
      </c>
      <c r="M8" s="205">
        <v>37408</v>
      </c>
      <c r="N8" s="205" t="s">
        <v>63</v>
      </c>
      <c r="O8" s="205" t="s">
        <v>64</v>
      </c>
      <c r="P8" s="206">
        <v>37438</v>
      </c>
      <c r="Q8" s="205">
        <v>37469</v>
      </c>
      <c r="R8" s="205">
        <v>37500</v>
      </c>
      <c r="S8" s="205" t="s">
        <v>65</v>
      </c>
      <c r="T8" s="205">
        <v>37530</v>
      </c>
      <c r="U8" s="205">
        <v>37561</v>
      </c>
      <c r="V8" s="205">
        <v>37591</v>
      </c>
      <c r="W8" s="203" t="s">
        <v>17</v>
      </c>
      <c r="X8" s="203" t="s">
        <v>18</v>
      </c>
      <c r="Y8" s="203" t="s">
        <v>34</v>
      </c>
      <c r="Z8" s="203" t="s">
        <v>35</v>
      </c>
      <c r="AA8" s="203" t="s">
        <v>101</v>
      </c>
      <c r="AB8" s="207" t="s">
        <v>102</v>
      </c>
      <c r="AC8" s="204" t="s">
        <v>100</v>
      </c>
      <c r="AD8" s="204"/>
      <c r="AG8" s="142">
        <v>37257</v>
      </c>
      <c r="AH8" s="142">
        <v>37288</v>
      </c>
      <c r="AI8" s="142">
        <v>37316</v>
      </c>
      <c r="AJ8" s="142">
        <v>37347</v>
      </c>
      <c r="AK8" s="142">
        <v>37377</v>
      </c>
      <c r="AL8" s="142">
        <v>37408</v>
      </c>
      <c r="AM8" s="142">
        <v>37438</v>
      </c>
      <c r="AN8" s="142">
        <v>37469</v>
      </c>
      <c r="AO8" s="142">
        <v>37500</v>
      </c>
      <c r="AP8" s="142">
        <v>37530</v>
      </c>
      <c r="AQ8" s="142">
        <v>37561</v>
      </c>
      <c r="AR8" s="142">
        <v>37591</v>
      </c>
      <c r="AS8" s="142">
        <v>37622</v>
      </c>
      <c r="AT8" s="142">
        <v>37653</v>
      </c>
      <c r="AU8" s="142">
        <v>37681</v>
      </c>
      <c r="AV8" s="142">
        <v>37712</v>
      </c>
      <c r="AW8" s="142">
        <v>37742</v>
      </c>
      <c r="AX8" s="142">
        <v>37773</v>
      </c>
      <c r="AY8" s="142">
        <v>37803</v>
      </c>
      <c r="AZ8" s="142">
        <v>37834</v>
      </c>
      <c r="BA8" s="142">
        <v>37865</v>
      </c>
      <c r="BB8" s="142">
        <v>37895</v>
      </c>
      <c r="BC8" s="142">
        <v>37926</v>
      </c>
      <c r="BD8" s="142">
        <v>37956</v>
      </c>
      <c r="BE8" s="142">
        <v>37987</v>
      </c>
      <c r="BF8" s="142">
        <v>38018</v>
      </c>
      <c r="BG8" s="142">
        <v>38047</v>
      </c>
      <c r="BH8" s="142">
        <v>38078</v>
      </c>
      <c r="BI8" s="142">
        <v>38108</v>
      </c>
      <c r="BJ8" s="142">
        <v>38139</v>
      </c>
      <c r="BK8" s="142">
        <v>38169</v>
      </c>
      <c r="BL8" s="142">
        <v>38200</v>
      </c>
      <c r="BM8" s="142">
        <v>38231</v>
      </c>
      <c r="BN8" s="142">
        <v>38261</v>
      </c>
      <c r="BO8" s="142">
        <v>38292</v>
      </c>
      <c r="BP8" s="142">
        <v>38322</v>
      </c>
      <c r="BQ8" s="142">
        <v>38353</v>
      </c>
      <c r="BR8" s="142">
        <v>38384</v>
      </c>
      <c r="BS8" s="142">
        <v>38412</v>
      </c>
      <c r="BT8" s="142">
        <v>38443</v>
      </c>
      <c r="BU8" s="142">
        <v>38473</v>
      </c>
      <c r="BV8" s="142">
        <v>38504</v>
      </c>
      <c r="BW8" s="142">
        <v>38534</v>
      </c>
      <c r="BX8" s="142">
        <v>38565</v>
      </c>
      <c r="BY8" s="142">
        <v>38596</v>
      </c>
      <c r="BZ8" s="142">
        <v>38626</v>
      </c>
      <c r="CA8" s="142">
        <v>38657</v>
      </c>
      <c r="CB8" s="142">
        <v>38687</v>
      </c>
      <c r="CC8" s="142">
        <v>38718</v>
      </c>
      <c r="CD8" s="142">
        <v>38749</v>
      </c>
      <c r="CE8" s="142">
        <v>38777</v>
      </c>
      <c r="CF8" s="142">
        <v>38808</v>
      </c>
      <c r="CG8" s="142">
        <v>38838</v>
      </c>
      <c r="CH8" s="142">
        <v>38869</v>
      </c>
      <c r="CI8" s="142">
        <v>38899</v>
      </c>
      <c r="CJ8" s="142">
        <v>38930</v>
      </c>
      <c r="CK8" s="142">
        <v>38961</v>
      </c>
      <c r="CL8" s="142">
        <v>38991</v>
      </c>
      <c r="CM8" s="142">
        <v>39022</v>
      </c>
      <c r="CN8" s="142">
        <v>39052</v>
      </c>
      <c r="CO8" s="142">
        <v>39083</v>
      </c>
      <c r="CP8" s="142">
        <v>39114</v>
      </c>
      <c r="CQ8" s="142">
        <v>39142</v>
      </c>
      <c r="CR8" s="142">
        <v>39173</v>
      </c>
      <c r="CS8" s="142">
        <v>39203</v>
      </c>
      <c r="CT8" s="142">
        <v>39234</v>
      </c>
      <c r="CU8" s="142">
        <v>39264</v>
      </c>
      <c r="CV8" s="142">
        <v>39295</v>
      </c>
      <c r="CW8" s="142">
        <v>39326</v>
      </c>
      <c r="CX8" s="142">
        <v>39356</v>
      </c>
      <c r="CY8" s="142">
        <v>39387</v>
      </c>
      <c r="CZ8" s="142">
        <v>39417</v>
      </c>
      <c r="DA8" s="142">
        <v>39448</v>
      </c>
      <c r="DB8" s="142">
        <v>39479</v>
      </c>
      <c r="DC8" s="142">
        <v>39508</v>
      </c>
      <c r="DD8" s="142">
        <v>39539</v>
      </c>
      <c r="DE8" s="142">
        <v>39569</v>
      </c>
      <c r="DF8" s="142">
        <v>39600</v>
      </c>
      <c r="DG8" s="142">
        <v>39630</v>
      </c>
      <c r="DH8" s="142">
        <v>39661</v>
      </c>
      <c r="DI8" s="142">
        <v>39692</v>
      </c>
      <c r="DJ8" s="142">
        <v>39722</v>
      </c>
      <c r="DK8" s="142">
        <v>39753</v>
      </c>
      <c r="DL8" s="142">
        <v>39783</v>
      </c>
      <c r="DM8" s="142">
        <v>39814</v>
      </c>
      <c r="DN8" s="142">
        <v>39845</v>
      </c>
      <c r="DO8" s="142">
        <v>39873</v>
      </c>
      <c r="DP8" s="142">
        <v>39904</v>
      </c>
      <c r="DQ8" s="142">
        <v>39934</v>
      </c>
      <c r="DR8" s="142">
        <v>39965</v>
      </c>
      <c r="DS8" s="142">
        <v>39995</v>
      </c>
      <c r="DT8" s="142">
        <v>40026</v>
      </c>
      <c r="DU8" s="142">
        <v>40057</v>
      </c>
      <c r="DV8" s="142">
        <v>40087</v>
      </c>
      <c r="DW8" s="142">
        <v>40118</v>
      </c>
      <c r="DX8" s="142">
        <v>40148</v>
      </c>
      <c r="DY8" s="142">
        <v>40179</v>
      </c>
      <c r="DZ8" s="142">
        <v>40210</v>
      </c>
      <c r="EA8" s="142">
        <v>40238</v>
      </c>
      <c r="EB8" s="142">
        <v>40269</v>
      </c>
      <c r="EC8" s="142">
        <v>40299</v>
      </c>
      <c r="ED8" s="142">
        <v>40330</v>
      </c>
      <c r="EE8" s="142">
        <v>40360</v>
      </c>
      <c r="EF8" s="142">
        <v>40391</v>
      </c>
      <c r="EG8" s="142">
        <v>40422</v>
      </c>
      <c r="EH8" s="142">
        <v>40452</v>
      </c>
      <c r="EI8" s="142">
        <v>40483</v>
      </c>
      <c r="EJ8" s="142">
        <v>40513</v>
      </c>
    </row>
    <row r="9" spans="1:140" ht="13.7" customHeight="1" x14ac:dyDescent="0.2">
      <c r="A9" s="253" t="s">
        <v>54</v>
      </c>
      <c r="B9" s="167" t="s">
        <v>10</v>
      </c>
      <c r="C9" s="208">
        <v>18.5</v>
      </c>
      <c r="D9" s="208">
        <v>25.012276422764224</v>
      </c>
      <c r="E9" s="153">
        <v>24.538656319290464</v>
      </c>
      <c r="F9" s="99">
        <v>25.556282051282054</v>
      </c>
      <c r="G9" s="99">
        <v>26.112564102564104</v>
      </c>
      <c r="H9" s="99">
        <v>25</v>
      </c>
      <c r="I9" s="99">
        <v>21.999917201540438</v>
      </c>
      <c r="J9" s="99">
        <v>24.000097560975611</v>
      </c>
      <c r="K9" s="99">
        <v>19.999736842105264</v>
      </c>
      <c r="L9" s="99">
        <v>17.942230769230772</v>
      </c>
      <c r="M9" s="99">
        <v>18.999750000000002</v>
      </c>
      <c r="N9" s="99">
        <v>18.980572537112014</v>
      </c>
      <c r="O9" s="99">
        <v>30.62411538461539</v>
      </c>
      <c r="P9" s="95">
        <v>28.909871794871794</v>
      </c>
      <c r="Q9" s="99">
        <v>32.999974358974363</v>
      </c>
      <c r="R9" s="99">
        <v>29.962499999999999</v>
      </c>
      <c r="S9" s="99">
        <v>26.975593836059819</v>
      </c>
      <c r="T9" s="99">
        <v>28.000205128205131</v>
      </c>
      <c r="U9" s="99">
        <v>24.914210526315792</v>
      </c>
      <c r="V9" s="99">
        <v>28.012365853658537</v>
      </c>
      <c r="W9" s="153">
        <v>25.415385899455046</v>
      </c>
      <c r="X9" s="99">
        <v>26.883818826241235</v>
      </c>
      <c r="Y9" s="99">
        <v>27.14124919063519</v>
      </c>
      <c r="Z9" s="99">
        <v>27.393188503340902</v>
      </c>
      <c r="AA9" s="99">
        <v>28.135865444469413</v>
      </c>
      <c r="AB9" s="95">
        <v>28.753969385277788</v>
      </c>
      <c r="AC9" s="209">
        <v>27.514324262493467</v>
      </c>
      <c r="AD9" s="155"/>
      <c r="AE9" s="156"/>
      <c r="AG9" s="210">
        <v>26.112564102564104</v>
      </c>
      <c r="AH9" s="210">
        <v>25</v>
      </c>
      <c r="AI9" s="210">
        <v>24.000097560975611</v>
      </c>
      <c r="AJ9" s="210">
        <v>19.999736842105264</v>
      </c>
      <c r="AK9" s="210">
        <v>17.942230769230772</v>
      </c>
      <c r="AL9" s="210">
        <v>18.999750000000002</v>
      </c>
      <c r="AM9" s="210">
        <v>28.909871794871794</v>
      </c>
      <c r="AN9" s="210">
        <v>32.999974358974363</v>
      </c>
      <c r="AO9" s="210">
        <v>29.962499999999999</v>
      </c>
      <c r="AP9" s="210">
        <v>28.000205128205131</v>
      </c>
      <c r="AQ9" s="210">
        <v>24.914210526315792</v>
      </c>
      <c r="AR9" s="210">
        <v>28.012365853658537</v>
      </c>
      <c r="AS9" s="210">
        <v>29.942230769230768</v>
      </c>
      <c r="AT9" s="210">
        <v>27</v>
      </c>
      <c r="AU9" s="210">
        <v>25.000024390243901</v>
      </c>
      <c r="AV9" s="210">
        <v>22.999736842105264</v>
      </c>
      <c r="AW9" s="210">
        <v>16.756615384615383</v>
      </c>
      <c r="AX9" s="210">
        <v>20.000250000000001</v>
      </c>
      <c r="AY9" s="210">
        <v>31.326692307692309</v>
      </c>
      <c r="AZ9" s="210">
        <v>35.000121951219505</v>
      </c>
      <c r="BA9" s="210">
        <v>31.987105263157893</v>
      </c>
      <c r="BB9" s="210">
        <v>27.999743589743588</v>
      </c>
      <c r="BC9" s="210">
        <v>24.806249999999999</v>
      </c>
      <c r="BD9" s="210">
        <v>30</v>
      </c>
      <c r="BE9" s="210">
        <v>29.149179487179488</v>
      </c>
      <c r="BF9" s="210">
        <v>26.840410256410255</v>
      </c>
      <c r="BG9" s="210">
        <v>25.249769230769232</v>
      </c>
      <c r="BH9" s="210">
        <v>23.650368421052633</v>
      </c>
      <c r="BI9" s="210">
        <v>18.555804878048782</v>
      </c>
      <c r="BJ9" s="210">
        <v>21.250368421052634</v>
      </c>
      <c r="BK9" s="210">
        <v>30.539564102564103</v>
      </c>
      <c r="BL9" s="210">
        <v>33.650073170731709</v>
      </c>
      <c r="BM9" s="210">
        <v>31.169315789473686</v>
      </c>
      <c r="BN9" s="210">
        <v>27.970121951219507</v>
      </c>
      <c r="BO9" s="210">
        <v>25.332736842105266</v>
      </c>
      <c r="BP9" s="210">
        <v>29.671564102564105</v>
      </c>
      <c r="BQ9" s="210">
        <v>29.444048780487805</v>
      </c>
      <c r="BR9" s="210">
        <v>27.320333333333334</v>
      </c>
      <c r="BS9" s="210">
        <v>25.86</v>
      </c>
      <c r="BT9" s="210">
        <v>24.390105263157899</v>
      </c>
      <c r="BU9" s="210">
        <v>19.701878048780486</v>
      </c>
      <c r="BV9" s="210">
        <v>22.18984210526316</v>
      </c>
      <c r="BW9" s="210">
        <v>30.692804878048776</v>
      </c>
      <c r="BX9" s="210">
        <v>33.510282051282054</v>
      </c>
      <c r="BY9" s="210">
        <v>31.245789473684212</v>
      </c>
      <c r="BZ9" s="210">
        <v>28.309829268292681</v>
      </c>
      <c r="CA9" s="210">
        <v>25.892473684210529</v>
      </c>
      <c r="CB9" s="210">
        <v>29.848871794871798</v>
      </c>
      <c r="CC9" s="210">
        <v>29.612024390243903</v>
      </c>
      <c r="CD9" s="210">
        <v>27.690333333333335</v>
      </c>
      <c r="CE9" s="210">
        <v>26.350102564102563</v>
      </c>
      <c r="CF9" s="210">
        <v>25.01</v>
      </c>
      <c r="CG9" s="210">
        <v>20.709564102564102</v>
      </c>
      <c r="CH9" s="210">
        <v>22.999842105263159</v>
      </c>
      <c r="CI9" s="210">
        <v>30.737585365853658</v>
      </c>
      <c r="CJ9" s="210">
        <v>33.320205128205131</v>
      </c>
      <c r="CK9" s="210">
        <v>31.239578947368422</v>
      </c>
      <c r="CL9" s="210">
        <v>28.569804878048782</v>
      </c>
      <c r="CM9" s="210">
        <v>26.357473684210529</v>
      </c>
      <c r="CN9" s="210">
        <v>29.963341463414636</v>
      </c>
      <c r="CO9" s="210">
        <v>29.744435897435899</v>
      </c>
      <c r="CP9" s="210">
        <v>28.000444444444444</v>
      </c>
      <c r="CQ9" s="210">
        <v>26.78010256410257</v>
      </c>
      <c r="CR9" s="210">
        <v>25.560500000000001</v>
      </c>
      <c r="CS9" s="210">
        <v>21.636615384615386</v>
      </c>
      <c r="CT9" s="210">
        <v>23.730105263157895</v>
      </c>
      <c r="CU9" s="210">
        <v>30.759634146341462</v>
      </c>
      <c r="CV9" s="210">
        <v>33.109692307692313</v>
      </c>
      <c r="CW9" s="210">
        <v>31.202750000000002</v>
      </c>
      <c r="CX9" s="210">
        <v>28.790282051282055</v>
      </c>
      <c r="CY9" s="210">
        <v>26.76</v>
      </c>
      <c r="CZ9" s="210">
        <v>30.032853658536585</v>
      </c>
      <c r="DA9" s="210">
        <v>29.843974358974361</v>
      </c>
      <c r="DB9" s="210">
        <v>28.25045945945946</v>
      </c>
      <c r="DC9" s="210">
        <v>27.119975609756096</v>
      </c>
      <c r="DD9" s="210">
        <v>25.98</v>
      </c>
      <c r="DE9" s="210">
        <v>22.325717948717951</v>
      </c>
      <c r="DF9" s="210">
        <v>24.289750000000005</v>
      </c>
      <c r="DG9" s="210">
        <v>30.785538461538465</v>
      </c>
      <c r="DH9" s="210">
        <v>32.999780487804877</v>
      </c>
      <c r="DI9" s="210">
        <v>31.21736842105263</v>
      </c>
      <c r="DJ9" s="210">
        <v>28.990076923076924</v>
      </c>
      <c r="DK9" s="210">
        <v>27.105750000000004</v>
      </c>
      <c r="DL9" s="210">
        <v>30.138205128205129</v>
      </c>
      <c r="DM9" s="210">
        <v>29.964282051282055</v>
      </c>
      <c r="DN9" s="210">
        <v>28.5</v>
      </c>
      <c r="DO9" s="210">
        <v>27.45</v>
      </c>
      <c r="DP9" s="210">
        <v>26.4</v>
      </c>
      <c r="DQ9" s="210">
        <v>22.995243902439022</v>
      </c>
      <c r="DR9" s="210">
        <v>24.829736842105266</v>
      </c>
      <c r="DS9" s="210">
        <v>30.850435897435901</v>
      </c>
      <c r="DT9" s="210">
        <v>32.920121951219514</v>
      </c>
      <c r="DU9" s="210">
        <v>31.245105263157896</v>
      </c>
      <c r="DV9" s="210">
        <v>29.199897435897437</v>
      </c>
      <c r="DW9" s="210">
        <v>27.431999999999999</v>
      </c>
      <c r="DX9" s="210">
        <v>30.2454358974359</v>
      </c>
      <c r="DY9" s="210">
        <v>30.090878048780489</v>
      </c>
      <c r="DZ9" s="210">
        <v>28.74977777777778</v>
      </c>
      <c r="EA9" s="210">
        <v>27.769794871794875</v>
      </c>
      <c r="EB9" s="210">
        <v>26.800368421052632</v>
      </c>
      <c r="EC9" s="210">
        <v>23.634073170731707</v>
      </c>
      <c r="ED9" s="210">
        <v>25.3501052631579</v>
      </c>
      <c r="EE9" s="210">
        <v>30.91517948717949</v>
      </c>
      <c r="EF9" s="210">
        <v>32.859878048780487</v>
      </c>
      <c r="EG9" s="210">
        <v>31.28289473684211</v>
      </c>
      <c r="EH9" s="210">
        <v>29.410097560975611</v>
      </c>
      <c r="EI9" s="210">
        <v>27.738157894736844</v>
      </c>
      <c r="EJ9" s="210">
        <v>30.363794871794873</v>
      </c>
    </row>
    <row r="10" spans="1:140" ht="13.7" customHeight="1" x14ac:dyDescent="0.2">
      <c r="A10" s="254" t="s">
        <v>55</v>
      </c>
      <c r="B10" s="158" t="s">
        <v>11</v>
      </c>
      <c r="C10" s="210">
        <v>19.25</v>
      </c>
      <c r="D10" s="210">
        <v>25.012776422764226</v>
      </c>
      <c r="E10" s="159">
        <v>24.593665410199552</v>
      </c>
      <c r="F10" s="95">
        <v>25.033551282051285</v>
      </c>
      <c r="G10" s="95">
        <v>25.567102564102569</v>
      </c>
      <c r="H10" s="95">
        <v>24.5</v>
      </c>
      <c r="I10" s="95">
        <v>22.749926829268293</v>
      </c>
      <c r="J10" s="95">
        <v>24.499853658536587</v>
      </c>
      <c r="K10" s="95">
        <v>21</v>
      </c>
      <c r="L10" s="95">
        <v>19.422974358974361</v>
      </c>
      <c r="M10" s="95">
        <v>20.499750000000002</v>
      </c>
      <c r="N10" s="95">
        <v>20.307574786324789</v>
      </c>
      <c r="O10" s="95">
        <v>32.092732905982906</v>
      </c>
      <c r="P10" s="95">
        <v>30.37215384615385</v>
      </c>
      <c r="Q10" s="95">
        <v>34.499794871794876</v>
      </c>
      <c r="R10" s="95">
        <v>31.40625</v>
      </c>
      <c r="S10" s="95">
        <v>26.755875152233301</v>
      </c>
      <c r="T10" s="95">
        <v>29.499769230769235</v>
      </c>
      <c r="U10" s="95">
        <v>23.82236842105263</v>
      </c>
      <c r="V10" s="95">
        <v>26.945487804878049</v>
      </c>
      <c r="W10" s="159">
        <v>26.018824732902036</v>
      </c>
      <c r="X10" s="95">
        <v>28.463075131815859</v>
      </c>
      <c r="Y10" s="95">
        <v>28.44949189897175</v>
      </c>
      <c r="Z10" s="95">
        <v>28.856966365019325</v>
      </c>
      <c r="AA10" s="95">
        <v>30.122262375495922</v>
      </c>
      <c r="AB10" s="95">
        <v>32.236805453157153</v>
      </c>
      <c r="AC10" s="211">
        <v>29.343700726880478</v>
      </c>
      <c r="AD10" s="155"/>
      <c r="AE10" s="156"/>
      <c r="AG10" s="210">
        <v>25.567102564102569</v>
      </c>
      <c r="AH10" s="210">
        <v>24.5</v>
      </c>
      <c r="AI10" s="210">
        <v>24.499853658536587</v>
      </c>
      <c r="AJ10" s="210">
        <v>21</v>
      </c>
      <c r="AK10" s="210">
        <v>19.422974358974361</v>
      </c>
      <c r="AL10" s="210">
        <v>20.499750000000002</v>
      </c>
      <c r="AM10" s="210">
        <v>30.37215384615385</v>
      </c>
      <c r="AN10" s="210">
        <v>34.499794871794876</v>
      </c>
      <c r="AO10" s="210">
        <v>31.40625</v>
      </c>
      <c r="AP10" s="210">
        <v>29.499769230769235</v>
      </c>
      <c r="AQ10" s="210">
        <v>23.82236842105263</v>
      </c>
      <c r="AR10" s="210">
        <v>26.945487804878049</v>
      </c>
      <c r="AS10" s="210">
        <v>28.87215384615385</v>
      </c>
      <c r="AT10" s="210">
        <v>26.750222222222224</v>
      </c>
      <c r="AU10" s="210">
        <v>25.499731707317071</v>
      </c>
      <c r="AV10" s="210">
        <v>25.249736842105264</v>
      </c>
      <c r="AW10" s="210">
        <v>19.775871794871797</v>
      </c>
      <c r="AX10" s="210">
        <v>23.500250000000001</v>
      </c>
      <c r="AY10" s="210">
        <v>33.256615384615387</v>
      </c>
      <c r="AZ10" s="210">
        <v>36.850121951219506</v>
      </c>
      <c r="BA10" s="210">
        <v>33.690789473684212</v>
      </c>
      <c r="BB10" s="210">
        <v>29.749923076923082</v>
      </c>
      <c r="BC10" s="210">
        <v>26.615750000000002</v>
      </c>
      <c r="BD10" s="210">
        <v>31.81084615384616</v>
      </c>
      <c r="BE10" s="210">
        <v>28.615102564102564</v>
      </c>
      <c r="BF10" s="210">
        <v>26.960461538461537</v>
      </c>
      <c r="BG10" s="210">
        <v>25.970358974358977</v>
      </c>
      <c r="BH10" s="210">
        <v>25.789842105263162</v>
      </c>
      <c r="BI10" s="210">
        <v>21.30673170731707</v>
      </c>
      <c r="BJ10" s="210">
        <v>24.409842105263163</v>
      </c>
      <c r="BK10" s="210">
        <v>32.386923076923082</v>
      </c>
      <c r="BL10" s="210">
        <v>35.419707317073168</v>
      </c>
      <c r="BM10" s="210">
        <v>32.81615789473684</v>
      </c>
      <c r="BN10" s="210">
        <v>29.65009756097561</v>
      </c>
      <c r="BO10" s="210">
        <v>27.062473684210527</v>
      </c>
      <c r="BP10" s="210">
        <v>31.378692307692312</v>
      </c>
      <c r="BQ10" s="210">
        <v>28.936024390243901</v>
      </c>
      <c r="BR10" s="210">
        <v>27.44</v>
      </c>
      <c r="BS10" s="210">
        <v>26.54017948717949</v>
      </c>
      <c r="BT10" s="210">
        <v>26.380368421052633</v>
      </c>
      <c r="BU10" s="210">
        <v>22.269170731707316</v>
      </c>
      <c r="BV10" s="210">
        <v>25.12026315789474</v>
      </c>
      <c r="BW10" s="210">
        <v>32.416682926829267</v>
      </c>
      <c r="BX10" s="210">
        <v>35.170205128205126</v>
      </c>
      <c r="BY10" s="210">
        <v>32.793157894736844</v>
      </c>
      <c r="BZ10" s="210">
        <v>29.910121951219512</v>
      </c>
      <c r="CA10" s="210">
        <v>27.54</v>
      </c>
      <c r="CB10" s="210">
        <v>31.475487179487182</v>
      </c>
      <c r="CC10" s="210">
        <v>29.212414634146342</v>
      </c>
      <c r="CD10" s="210">
        <v>27.870333333333335</v>
      </c>
      <c r="CE10" s="210">
        <v>27.059923076923081</v>
      </c>
      <c r="CF10" s="210">
        <v>26.930250000000001</v>
      </c>
      <c r="CG10" s="210">
        <v>23.182743589743591</v>
      </c>
      <c r="CH10" s="210">
        <v>25.810157894736843</v>
      </c>
      <c r="CI10" s="210">
        <v>32.44073170731707</v>
      </c>
      <c r="CJ10" s="210">
        <v>34.97997435897436</v>
      </c>
      <c r="CK10" s="210">
        <v>32.81615789473684</v>
      </c>
      <c r="CL10" s="210">
        <v>30.209756097560977</v>
      </c>
      <c r="CM10" s="210">
        <v>28.049315789473685</v>
      </c>
      <c r="CN10" s="210">
        <v>31.652439024390244</v>
      </c>
      <c r="CO10" s="210">
        <v>29.491897435897435</v>
      </c>
      <c r="CP10" s="210">
        <v>28.33</v>
      </c>
      <c r="CQ10" s="210">
        <v>27.619820512820517</v>
      </c>
      <c r="CR10" s="210">
        <v>27.519750000000002</v>
      </c>
      <c r="CS10" s="210">
        <v>24.100615384615388</v>
      </c>
      <c r="CT10" s="210">
        <v>26.55</v>
      </c>
      <c r="CU10" s="210">
        <v>32.631317073170734</v>
      </c>
      <c r="CV10" s="210">
        <v>34.999871794871794</v>
      </c>
      <c r="CW10" s="210">
        <v>33.033749999999998</v>
      </c>
      <c r="CX10" s="210">
        <v>30.690282051282054</v>
      </c>
      <c r="CY10" s="210">
        <v>28.719578947368426</v>
      </c>
      <c r="CZ10" s="210">
        <v>32.063292682926829</v>
      </c>
      <c r="DA10" s="210">
        <v>30.23046153846154</v>
      </c>
      <c r="DB10" s="210">
        <v>29.139756756756757</v>
      </c>
      <c r="DC10" s="210">
        <v>28.479829268292683</v>
      </c>
      <c r="DD10" s="210">
        <v>28.39026315789474</v>
      </c>
      <c r="DE10" s="210">
        <v>25.161589743589744</v>
      </c>
      <c r="DF10" s="210">
        <v>27.480499999999999</v>
      </c>
      <c r="DG10" s="210">
        <v>33.205128205128204</v>
      </c>
      <c r="DH10" s="210">
        <v>35.460146341463414</v>
      </c>
      <c r="DI10" s="210">
        <v>33.605526315789476</v>
      </c>
      <c r="DJ10" s="210">
        <v>31.400384615384617</v>
      </c>
      <c r="DK10" s="210">
        <v>29.55575</v>
      </c>
      <c r="DL10" s="210">
        <v>32.704102564102563</v>
      </c>
      <c r="DM10" s="210">
        <v>30.839846153846153</v>
      </c>
      <c r="DN10" s="210">
        <v>29.860333333333333</v>
      </c>
      <c r="DO10" s="210">
        <v>29.26</v>
      </c>
      <c r="DP10" s="210">
        <v>29.200263157894739</v>
      </c>
      <c r="DQ10" s="210">
        <v>26.19792682926829</v>
      </c>
      <c r="DR10" s="210">
        <v>28.399736842105266</v>
      </c>
      <c r="DS10" s="210">
        <v>33.8264358974359</v>
      </c>
      <c r="DT10" s="210">
        <v>35.979707317073164</v>
      </c>
      <c r="DU10" s="210">
        <v>34.263157894736842</v>
      </c>
      <c r="DV10" s="210">
        <v>32.210128205128214</v>
      </c>
      <c r="DW10" s="210">
        <v>30.496500000000001</v>
      </c>
      <c r="DX10" s="210">
        <v>33.511205128205134</v>
      </c>
      <c r="DY10" s="210">
        <v>31.906658536585361</v>
      </c>
      <c r="DZ10" s="210">
        <v>30.949888888888889</v>
      </c>
      <c r="EA10" s="210">
        <v>30.390410256410259</v>
      </c>
      <c r="EB10" s="210">
        <v>30.340368421052634</v>
      </c>
      <c r="EC10" s="210">
        <v>27.498146341463414</v>
      </c>
      <c r="ED10" s="210">
        <v>29.58</v>
      </c>
      <c r="EE10" s="210">
        <v>34.771999999999998</v>
      </c>
      <c r="EF10" s="210">
        <v>36.800195121951219</v>
      </c>
      <c r="EG10" s="210">
        <v>35.193157894736842</v>
      </c>
      <c r="EH10" s="210">
        <v>33.229853658536584</v>
      </c>
      <c r="EI10" s="210">
        <v>31.610526315789475</v>
      </c>
      <c r="EJ10" s="210">
        <v>34.485820512820517</v>
      </c>
    </row>
    <row r="11" spans="1:140" ht="13.7" customHeight="1" x14ac:dyDescent="0.2">
      <c r="A11" s="254" t="s">
        <v>57</v>
      </c>
      <c r="B11" s="134"/>
      <c r="C11" s="210">
        <v>19.732500000000002</v>
      </c>
      <c r="D11" s="210">
        <v>25.995804878048784</v>
      </c>
      <c r="E11" s="159">
        <v>25.540291796008876</v>
      </c>
      <c r="F11" s="95">
        <v>26.285269230769234</v>
      </c>
      <c r="G11" s="95">
        <v>26.570871794871799</v>
      </c>
      <c r="H11" s="95">
        <v>25.99966666666667</v>
      </c>
      <c r="I11" s="95">
        <v>24.875131578947368</v>
      </c>
      <c r="J11" s="95">
        <v>25.5</v>
      </c>
      <c r="K11" s="95">
        <v>24.250263157894736</v>
      </c>
      <c r="L11" s="95">
        <v>26.217974358974363</v>
      </c>
      <c r="M11" s="95">
        <v>27</v>
      </c>
      <c r="N11" s="95">
        <v>25.822745838956365</v>
      </c>
      <c r="O11" s="95">
        <v>32.371211538461537</v>
      </c>
      <c r="P11" s="95">
        <v>31.785205128205128</v>
      </c>
      <c r="Q11" s="95">
        <v>33.500179487179487</v>
      </c>
      <c r="R11" s="95">
        <v>31.828250000000001</v>
      </c>
      <c r="S11" s="95">
        <v>28.760259723730844</v>
      </c>
      <c r="T11" s="95">
        <v>27.500025641025644</v>
      </c>
      <c r="U11" s="95">
        <v>28.490631578947369</v>
      </c>
      <c r="V11" s="95">
        <v>30.290121951219511</v>
      </c>
      <c r="W11" s="159">
        <v>28.269651204628499</v>
      </c>
      <c r="X11" s="95">
        <v>28.908819092809281</v>
      </c>
      <c r="Y11" s="95">
        <v>29.035885190434907</v>
      </c>
      <c r="Z11" s="95">
        <v>29.204088338010649</v>
      </c>
      <c r="AA11" s="95">
        <v>29.618705566102392</v>
      </c>
      <c r="AB11" s="95">
        <v>30.108402158669826</v>
      </c>
      <c r="AC11" s="211">
        <v>29.29542344448549</v>
      </c>
      <c r="AD11" s="155"/>
      <c r="AE11" s="156"/>
      <c r="AG11" s="210">
        <v>26.570871794871799</v>
      </c>
      <c r="AH11" s="210">
        <v>25.99966666666667</v>
      </c>
      <c r="AI11" s="210">
        <v>25.5</v>
      </c>
      <c r="AJ11" s="210">
        <v>24.250263157894736</v>
      </c>
      <c r="AK11" s="210">
        <v>26.217974358974363</v>
      </c>
      <c r="AL11" s="210">
        <v>27</v>
      </c>
      <c r="AM11" s="210">
        <v>31.785205128205128</v>
      </c>
      <c r="AN11" s="210">
        <v>33.500179487179487</v>
      </c>
      <c r="AO11" s="210">
        <v>31.828250000000001</v>
      </c>
      <c r="AP11" s="210">
        <v>27.500025641025644</v>
      </c>
      <c r="AQ11" s="210">
        <v>28.490631578947369</v>
      </c>
      <c r="AR11" s="210">
        <v>30.290121951219511</v>
      </c>
      <c r="AS11" s="210">
        <v>29.406897435897434</v>
      </c>
      <c r="AT11" s="210">
        <v>27.750333333333337</v>
      </c>
      <c r="AU11" s="210">
        <v>26.750146341463417</v>
      </c>
      <c r="AV11" s="210">
        <v>25.249842105263159</v>
      </c>
      <c r="AW11" s="210">
        <v>25.939256410256412</v>
      </c>
      <c r="AX11" s="210">
        <v>28.25</v>
      </c>
      <c r="AY11" s="210">
        <v>31.913512820512825</v>
      </c>
      <c r="AZ11" s="210">
        <v>33.749756097560969</v>
      </c>
      <c r="BA11" s="210">
        <v>31.766947368421057</v>
      </c>
      <c r="BB11" s="210">
        <v>28.249846153846153</v>
      </c>
      <c r="BC11" s="210">
        <v>27.872000000000003</v>
      </c>
      <c r="BD11" s="210">
        <v>29.894589743589748</v>
      </c>
      <c r="BE11" s="210">
        <v>29.549461538461539</v>
      </c>
      <c r="BF11" s="210">
        <v>27.889717948717948</v>
      </c>
      <c r="BG11" s="210">
        <v>26.889871794871794</v>
      </c>
      <c r="BH11" s="210">
        <v>25.38</v>
      </c>
      <c r="BI11" s="210">
        <v>26.066463414634146</v>
      </c>
      <c r="BJ11" s="210">
        <v>28.399842105263161</v>
      </c>
      <c r="BK11" s="210">
        <v>32.074000000000005</v>
      </c>
      <c r="BL11" s="210">
        <v>33.91980487804878</v>
      </c>
      <c r="BM11" s="210">
        <v>31.92552631578948</v>
      </c>
      <c r="BN11" s="210">
        <v>28.399975609756098</v>
      </c>
      <c r="BO11" s="210">
        <v>27.997894736842106</v>
      </c>
      <c r="BP11" s="210">
        <v>30.037153846153846</v>
      </c>
      <c r="BQ11" s="210">
        <v>29.707780487804879</v>
      </c>
      <c r="BR11" s="210">
        <v>28.040111111111113</v>
      </c>
      <c r="BS11" s="210">
        <v>27.030307692307694</v>
      </c>
      <c r="BT11" s="210">
        <v>25.510263157894737</v>
      </c>
      <c r="BU11" s="210">
        <v>26.200487804878048</v>
      </c>
      <c r="BV11" s="210">
        <v>28.540368421052634</v>
      </c>
      <c r="BW11" s="210">
        <v>32.241512195121949</v>
      </c>
      <c r="BX11" s="210">
        <v>34.100205128205133</v>
      </c>
      <c r="BY11" s="210">
        <v>32.074842105263158</v>
      </c>
      <c r="BZ11" s="210">
        <v>28.540048780487808</v>
      </c>
      <c r="CA11" s="210">
        <v>28.141578947368423</v>
      </c>
      <c r="CB11" s="210">
        <v>30.191153846153849</v>
      </c>
      <c r="CC11" s="210">
        <v>29.852390243902434</v>
      </c>
      <c r="CD11" s="210">
        <v>28.17977777777778</v>
      </c>
      <c r="CE11" s="210">
        <v>27.17025641025641</v>
      </c>
      <c r="CF11" s="210">
        <v>25.640250000000002</v>
      </c>
      <c r="CG11" s="210">
        <v>26.323025641025644</v>
      </c>
      <c r="CH11" s="210">
        <v>28.690263157894741</v>
      </c>
      <c r="CI11" s="210">
        <v>32.404341463414632</v>
      </c>
      <c r="CJ11" s="210">
        <v>34.270282051282052</v>
      </c>
      <c r="CK11" s="210">
        <v>32.235894736842113</v>
      </c>
      <c r="CL11" s="210">
        <v>28.689634146341461</v>
      </c>
      <c r="CM11" s="210">
        <v>28.276578947368421</v>
      </c>
      <c r="CN11" s="210">
        <v>30.341463414634145</v>
      </c>
      <c r="CO11" s="210">
        <v>29.968974358974361</v>
      </c>
      <c r="CP11" s="210">
        <v>28.309777777777779</v>
      </c>
      <c r="CQ11" s="210">
        <v>27.290282051282055</v>
      </c>
      <c r="CR11" s="210">
        <v>25.770499999999998</v>
      </c>
      <c r="CS11" s="210">
        <v>26.447871794871798</v>
      </c>
      <c r="CT11" s="210">
        <v>28.830105263157897</v>
      </c>
      <c r="CU11" s="210">
        <v>32.567682926829264</v>
      </c>
      <c r="CV11" s="210">
        <v>34.46028205128205</v>
      </c>
      <c r="CW11" s="210">
        <v>32.435249999999996</v>
      </c>
      <c r="CX11" s="210">
        <v>28.849615384615387</v>
      </c>
      <c r="CY11" s="210">
        <v>28.444052631578952</v>
      </c>
      <c r="CZ11" s="210">
        <v>30.519902439024385</v>
      </c>
      <c r="DA11" s="210">
        <v>30.169538461538462</v>
      </c>
      <c r="DB11" s="210">
        <v>28.499675675675679</v>
      </c>
      <c r="DC11" s="210">
        <v>27.480292682926827</v>
      </c>
      <c r="DD11" s="210">
        <v>25.939736842105262</v>
      </c>
      <c r="DE11" s="210">
        <v>26.628717948717949</v>
      </c>
      <c r="DF11" s="210">
        <v>29.03</v>
      </c>
      <c r="DG11" s="210">
        <v>32.770153846153846</v>
      </c>
      <c r="DH11" s="210">
        <v>34.689756097560974</v>
      </c>
      <c r="DI11" s="210">
        <v>32.628947368421059</v>
      </c>
      <c r="DJ11" s="210">
        <v>29.040153846153849</v>
      </c>
      <c r="DK11" s="210">
        <v>28.643000000000004</v>
      </c>
      <c r="DL11" s="210">
        <v>30.725615384615388</v>
      </c>
      <c r="DM11" s="210">
        <v>30.383282051282055</v>
      </c>
      <c r="DN11" s="210">
        <v>28.690111111111111</v>
      </c>
      <c r="DO11" s="210">
        <v>27.660463414634144</v>
      </c>
      <c r="DP11" s="210">
        <v>26.110263157894739</v>
      </c>
      <c r="DQ11" s="210">
        <v>26.815829268292681</v>
      </c>
      <c r="DR11" s="210">
        <v>29.22</v>
      </c>
      <c r="DS11" s="210">
        <v>33.002615384615389</v>
      </c>
      <c r="DT11" s="210">
        <v>34.920170731707316</v>
      </c>
      <c r="DU11" s="210">
        <v>32.85</v>
      </c>
      <c r="DV11" s="210">
        <v>29.240333333333336</v>
      </c>
      <c r="DW11" s="210">
        <v>28.835749999999997</v>
      </c>
      <c r="DX11" s="210">
        <v>30.939205128205131</v>
      </c>
      <c r="DY11" s="210">
        <v>30.591682926829268</v>
      </c>
      <c r="DZ11" s="210">
        <v>28.880333333333333</v>
      </c>
      <c r="EA11" s="210">
        <v>27.850025641025642</v>
      </c>
      <c r="EB11" s="210">
        <v>26.290368421052634</v>
      </c>
      <c r="EC11" s="210">
        <v>26.998024390243906</v>
      </c>
      <c r="ED11" s="210">
        <v>29.419842105263161</v>
      </c>
      <c r="EE11" s="210">
        <v>33.224743589743596</v>
      </c>
      <c r="EF11" s="210">
        <v>35.159658536585361</v>
      </c>
      <c r="EG11" s="210">
        <v>33.083000000000006</v>
      </c>
      <c r="EH11" s="210">
        <v>29.430024390243904</v>
      </c>
      <c r="EI11" s="210">
        <v>29.031315789473688</v>
      </c>
      <c r="EJ11" s="210">
        <v>31.141666666666669</v>
      </c>
    </row>
    <row r="12" spans="1:140" ht="13.7" customHeight="1" x14ac:dyDescent="0.2">
      <c r="A12" s="254" t="s">
        <v>59</v>
      </c>
      <c r="B12" s="134"/>
      <c r="C12" s="210">
        <v>19.456249427795377</v>
      </c>
      <c r="D12" s="210">
        <v>22.192682945437546</v>
      </c>
      <c r="E12" s="159">
        <v>21.993669598699935</v>
      </c>
      <c r="F12" s="95">
        <v>23.094158119658118</v>
      </c>
      <c r="G12" s="95">
        <v>23.18853846153846</v>
      </c>
      <c r="H12" s="95">
        <v>22.99977777777778</v>
      </c>
      <c r="I12" s="95">
        <v>22.750281771501928</v>
      </c>
      <c r="J12" s="95">
        <v>22.750195121951222</v>
      </c>
      <c r="K12" s="95">
        <v>22.750368421052634</v>
      </c>
      <c r="L12" s="95">
        <v>23.8524358974359</v>
      </c>
      <c r="M12" s="95">
        <v>25.5</v>
      </c>
      <c r="N12" s="95">
        <v>24.034268106162845</v>
      </c>
      <c r="O12" s="95">
        <v>31.687019230769227</v>
      </c>
      <c r="P12" s="95">
        <v>31.795128205128208</v>
      </c>
      <c r="Q12" s="95">
        <v>33.500179487179487</v>
      </c>
      <c r="R12" s="95">
        <v>29.765750000000001</v>
      </c>
      <c r="S12" s="95">
        <v>26.715281107709867</v>
      </c>
      <c r="T12" s="95">
        <v>26.750051282051285</v>
      </c>
      <c r="U12" s="95">
        <v>25.158157894736846</v>
      </c>
      <c r="V12" s="95">
        <v>28.237634146341463</v>
      </c>
      <c r="W12" s="159">
        <v>26.383624430312885</v>
      </c>
      <c r="X12" s="95">
        <v>27.709462872699575</v>
      </c>
      <c r="Y12" s="95">
        <v>27.805416097360563</v>
      </c>
      <c r="Z12" s="95">
        <v>28.252903749149095</v>
      </c>
      <c r="AA12" s="95">
        <v>29.035922051096595</v>
      </c>
      <c r="AB12" s="95">
        <v>29.561956528987047</v>
      </c>
      <c r="AC12" s="211">
        <v>28.376927864864136</v>
      </c>
      <c r="AD12" s="155"/>
      <c r="AE12" s="156"/>
      <c r="AG12" s="210">
        <v>23.18853846153846</v>
      </c>
      <c r="AH12" s="210">
        <v>22.99977777777778</v>
      </c>
      <c r="AI12" s="210">
        <v>22.750195121951222</v>
      </c>
      <c r="AJ12" s="210">
        <v>22.750368421052634</v>
      </c>
      <c r="AK12" s="210">
        <v>23.8524358974359</v>
      </c>
      <c r="AL12" s="210">
        <v>25.5</v>
      </c>
      <c r="AM12" s="210">
        <v>31.795128205128208</v>
      </c>
      <c r="AN12" s="210">
        <v>33.500179487179487</v>
      </c>
      <c r="AO12" s="210">
        <v>29.765750000000001</v>
      </c>
      <c r="AP12" s="210">
        <v>26.750051282051285</v>
      </c>
      <c r="AQ12" s="210">
        <v>25.158157894736846</v>
      </c>
      <c r="AR12" s="210">
        <v>28.237634146341463</v>
      </c>
      <c r="AS12" s="210">
        <v>26.592974358974359</v>
      </c>
      <c r="AT12" s="210">
        <v>26.24977777777778</v>
      </c>
      <c r="AU12" s="210">
        <v>25.750121951219512</v>
      </c>
      <c r="AV12" s="210">
        <v>25.249842105263159</v>
      </c>
      <c r="AW12" s="210">
        <v>25.676153846153849</v>
      </c>
      <c r="AX12" s="210">
        <v>27.250250000000001</v>
      </c>
      <c r="AY12" s="210">
        <v>31.388102564102567</v>
      </c>
      <c r="AZ12" s="210">
        <v>33.749756097560969</v>
      </c>
      <c r="BA12" s="210">
        <v>31.973684210526319</v>
      </c>
      <c r="BB12" s="210">
        <v>25.499974358974359</v>
      </c>
      <c r="BC12" s="210">
        <v>25.078250000000001</v>
      </c>
      <c r="BD12" s="210">
        <v>27.916820512820514</v>
      </c>
      <c r="BE12" s="210">
        <v>26.806820512820515</v>
      </c>
      <c r="BF12" s="210">
        <v>26.469948717948714</v>
      </c>
      <c r="BG12" s="210">
        <v>25.96971794871795</v>
      </c>
      <c r="BH12" s="210">
        <v>25.470105263157897</v>
      </c>
      <c r="BI12" s="210">
        <v>25.906560975609757</v>
      </c>
      <c r="BJ12" s="210">
        <v>27.499842105263159</v>
      </c>
      <c r="BK12" s="210">
        <v>31.672282051282053</v>
      </c>
      <c r="BL12" s="210">
        <v>34.059756097560971</v>
      </c>
      <c r="BM12" s="210">
        <v>32.269736842105267</v>
      </c>
      <c r="BN12" s="210">
        <v>25.740170731707316</v>
      </c>
      <c r="BO12" s="210">
        <v>25.31763157894737</v>
      </c>
      <c r="BP12" s="210">
        <v>28.19720512820513</v>
      </c>
      <c r="BQ12" s="210">
        <v>27.084536585365854</v>
      </c>
      <c r="BR12" s="210">
        <v>26.739888888888888</v>
      </c>
      <c r="BS12" s="210">
        <v>26.23992307692308</v>
      </c>
      <c r="BT12" s="210">
        <v>25.740105263157897</v>
      </c>
      <c r="BU12" s="210">
        <v>26.17887804878049</v>
      </c>
      <c r="BV12" s="210">
        <v>27.790368421052637</v>
      </c>
      <c r="BW12" s="210">
        <v>32.041585365853656</v>
      </c>
      <c r="BX12" s="210">
        <v>34.440461538461541</v>
      </c>
      <c r="BY12" s="210">
        <v>32.643157894736845</v>
      </c>
      <c r="BZ12" s="210">
        <v>26.03019512195122</v>
      </c>
      <c r="CA12" s="210">
        <v>25.611421052631581</v>
      </c>
      <c r="CB12" s="210">
        <v>28.521564102564106</v>
      </c>
      <c r="CC12" s="210">
        <v>27.430634146341461</v>
      </c>
      <c r="CD12" s="210">
        <v>27.070444444444444</v>
      </c>
      <c r="CE12" s="210">
        <v>26.55971794871795</v>
      </c>
      <c r="CF12" s="210">
        <v>26.049750000000003</v>
      </c>
      <c r="CG12" s="210">
        <v>26.512205128205132</v>
      </c>
      <c r="CH12" s="210">
        <v>28.129736842105267</v>
      </c>
      <c r="CI12" s="210">
        <v>32.447878048780481</v>
      </c>
      <c r="CJ12" s="210">
        <v>34.860230769230768</v>
      </c>
      <c r="CK12" s="210">
        <v>33.050631578947375</v>
      </c>
      <c r="CL12" s="210">
        <v>26.350390243902439</v>
      </c>
      <c r="CM12" s="210">
        <v>25.926421052631582</v>
      </c>
      <c r="CN12" s="210">
        <v>28.882512195121951</v>
      </c>
      <c r="CO12" s="210">
        <v>27.832153846153851</v>
      </c>
      <c r="CP12" s="210">
        <v>27.45</v>
      </c>
      <c r="CQ12" s="210">
        <v>26.920102564102564</v>
      </c>
      <c r="CR12" s="210">
        <v>26.390250000000002</v>
      </c>
      <c r="CS12" s="210">
        <v>26.848692307692311</v>
      </c>
      <c r="CT12" s="210">
        <v>28.48026315789474</v>
      </c>
      <c r="CU12" s="210">
        <v>32.832804878048776</v>
      </c>
      <c r="CV12" s="210">
        <v>35.260282051282054</v>
      </c>
      <c r="CW12" s="210">
        <v>33.429500000000004</v>
      </c>
      <c r="CX12" s="210">
        <v>26.62974358974359</v>
      </c>
      <c r="CY12" s="210">
        <v>26.190789473684216</v>
      </c>
      <c r="CZ12" s="210">
        <v>29.166731707317073</v>
      </c>
      <c r="DA12" s="210">
        <v>28.022384615384617</v>
      </c>
      <c r="DB12" s="210">
        <v>27.640459459459464</v>
      </c>
      <c r="DC12" s="210">
        <v>27.110268292682925</v>
      </c>
      <c r="DD12" s="210">
        <v>26.58</v>
      </c>
      <c r="DE12" s="210">
        <v>27.040666666666674</v>
      </c>
      <c r="DF12" s="210">
        <v>28.670250000000003</v>
      </c>
      <c r="DG12" s="210">
        <v>33.046230769230768</v>
      </c>
      <c r="DH12" s="210">
        <v>35.500024390243901</v>
      </c>
      <c r="DI12" s="210">
        <v>33.647473684210532</v>
      </c>
      <c r="DJ12" s="210">
        <v>26.809794871794871</v>
      </c>
      <c r="DK12" s="210">
        <v>26.380500000000001</v>
      </c>
      <c r="DL12" s="210">
        <v>29.365743589743595</v>
      </c>
      <c r="DM12" s="210">
        <v>28.214461538461542</v>
      </c>
      <c r="DN12" s="210">
        <v>27.829777777777778</v>
      </c>
      <c r="DO12" s="210">
        <v>27.289878048780487</v>
      </c>
      <c r="DP12" s="210">
        <v>26.760105263157897</v>
      </c>
      <c r="DQ12" s="210">
        <v>27.225317073170732</v>
      </c>
      <c r="DR12" s="210">
        <v>28.87026315789474</v>
      </c>
      <c r="DS12" s="210">
        <v>33.277948717948718</v>
      </c>
      <c r="DT12" s="210">
        <v>35.740268292682927</v>
      </c>
      <c r="DU12" s="210">
        <v>33.890631578947371</v>
      </c>
      <c r="DV12" s="210">
        <v>26.990102564102568</v>
      </c>
      <c r="DW12" s="210">
        <v>26.562749999999998</v>
      </c>
      <c r="DX12" s="210">
        <v>29.569102564102565</v>
      </c>
      <c r="DY12" s="210">
        <v>28.424463414634147</v>
      </c>
      <c r="DZ12" s="210">
        <v>28.02</v>
      </c>
      <c r="EA12" s="210">
        <v>27.479897435897435</v>
      </c>
      <c r="EB12" s="210">
        <v>26.94</v>
      </c>
      <c r="EC12" s="210">
        <v>27.419097560975612</v>
      </c>
      <c r="ED12" s="210">
        <v>29.059842105263161</v>
      </c>
      <c r="EE12" s="210">
        <v>33.51041025641026</v>
      </c>
      <c r="EF12" s="210">
        <v>35.980195121951219</v>
      </c>
      <c r="EG12" s="210">
        <v>34.123526315789476</v>
      </c>
      <c r="EH12" s="210">
        <v>27.18</v>
      </c>
      <c r="EI12" s="210">
        <v>26.747368421052631</v>
      </c>
      <c r="EJ12" s="210">
        <v>29.771717948717949</v>
      </c>
    </row>
    <row r="13" spans="1:140" ht="13.7" customHeight="1" x14ac:dyDescent="0.2">
      <c r="A13" s="254" t="s">
        <v>58</v>
      </c>
      <c r="B13" s="158" t="s">
        <v>8</v>
      </c>
      <c r="C13" s="210">
        <v>17.45</v>
      </c>
      <c r="D13" s="210">
        <v>22.002894308943091</v>
      </c>
      <c r="E13" s="159">
        <v>21.671774722838137</v>
      </c>
      <c r="F13" s="95">
        <v>23.094158119658118</v>
      </c>
      <c r="G13" s="95">
        <v>23.18853846153846</v>
      </c>
      <c r="H13" s="95">
        <v>22.99977777777778</v>
      </c>
      <c r="I13" s="95">
        <v>22.750281771501928</v>
      </c>
      <c r="J13" s="95">
        <v>22.750195121951222</v>
      </c>
      <c r="K13" s="95">
        <v>22.750368421052634</v>
      </c>
      <c r="L13" s="95">
        <v>23.679128205128205</v>
      </c>
      <c r="M13" s="95">
        <v>25.5</v>
      </c>
      <c r="N13" s="95">
        <v>23.976498875393613</v>
      </c>
      <c r="O13" s="95">
        <v>32.370626068376069</v>
      </c>
      <c r="P13" s="95">
        <v>32.845948717948723</v>
      </c>
      <c r="Q13" s="95">
        <v>34.500179487179487</v>
      </c>
      <c r="R13" s="95">
        <v>29.765750000000001</v>
      </c>
      <c r="S13" s="95">
        <v>26.715281107709867</v>
      </c>
      <c r="T13" s="95">
        <v>26.750051282051285</v>
      </c>
      <c r="U13" s="95">
        <v>25.158157894736846</v>
      </c>
      <c r="V13" s="95">
        <v>28.237634146341463</v>
      </c>
      <c r="W13" s="159">
        <v>26.541116755904685</v>
      </c>
      <c r="X13" s="95">
        <v>27.903685469398056</v>
      </c>
      <c r="Y13" s="95">
        <v>27.845872797976899</v>
      </c>
      <c r="Z13" s="95">
        <v>28.171795045187</v>
      </c>
      <c r="AA13" s="95">
        <v>28.609505307793611</v>
      </c>
      <c r="AB13" s="95">
        <v>29.083472246027895</v>
      </c>
      <c r="AC13" s="211">
        <v>28.172110519205571</v>
      </c>
      <c r="AD13" s="155"/>
      <c r="AE13" s="156"/>
      <c r="AF13" s="156"/>
      <c r="AG13" s="210">
        <v>23.18853846153846</v>
      </c>
      <c r="AH13" s="210">
        <v>22.99977777777778</v>
      </c>
      <c r="AI13" s="210">
        <v>22.750195121951222</v>
      </c>
      <c r="AJ13" s="210">
        <v>22.750368421052634</v>
      </c>
      <c r="AK13" s="210">
        <v>23.679128205128205</v>
      </c>
      <c r="AL13" s="210">
        <v>25.5</v>
      </c>
      <c r="AM13" s="210">
        <v>32.845948717948723</v>
      </c>
      <c r="AN13" s="210">
        <v>34.500179487179487</v>
      </c>
      <c r="AO13" s="210">
        <v>29.765750000000001</v>
      </c>
      <c r="AP13" s="210">
        <v>26.750051282051285</v>
      </c>
      <c r="AQ13" s="210">
        <v>25.158157894736846</v>
      </c>
      <c r="AR13" s="210">
        <v>28.237634146341463</v>
      </c>
      <c r="AS13" s="210">
        <v>26.592974358974359</v>
      </c>
      <c r="AT13" s="210">
        <v>26.24977777777778</v>
      </c>
      <c r="AU13" s="210">
        <v>25.750121951219512</v>
      </c>
      <c r="AV13" s="210">
        <v>25.750263157894739</v>
      </c>
      <c r="AW13" s="210">
        <v>25.599128205128206</v>
      </c>
      <c r="AX13" s="210">
        <v>27.250250000000001</v>
      </c>
      <c r="AY13" s="210">
        <v>31.176282051282051</v>
      </c>
      <c r="AZ13" s="210">
        <v>35.749756097560976</v>
      </c>
      <c r="BA13" s="210">
        <v>31.973684210526319</v>
      </c>
      <c r="BB13" s="210">
        <v>25.499974358974359</v>
      </c>
      <c r="BC13" s="210">
        <v>25.078250000000001</v>
      </c>
      <c r="BD13" s="210">
        <v>27.916820512820514</v>
      </c>
      <c r="BE13" s="210">
        <v>26.726102564102568</v>
      </c>
      <c r="BF13" s="210">
        <v>26.389871794871791</v>
      </c>
      <c r="BG13" s="210">
        <v>25.889846153846158</v>
      </c>
      <c r="BH13" s="210">
        <v>25.890105263157899</v>
      </c>
      <c r="BI13" s="210">
        <v>25.740365853658531</v>
      </c>
      <c r="BJ13" s="210">
        <v>27.400263157894738</v>
      </c>
      <c r="BK13" s="210">
        <v>31.334820512820514</v>
      </c>
      <c r="BL13" s="210">
        <v>35.939780487804875</v>
      </c>
      <c r="BM13" s="210">
        <v>32.134736842105269</v>
      </c>
      <c r="BN13" s="210">
        <v>25.640292682926827</v>
      </c>
      <c r="BO13" s="210">
        <v>25.192105263157899</v>
      </c>
      <c r="BP13" s="210">
        <v>28.060435897435898</v>
      </c>
      <c r="BQ13" s="210">
        <v>26.877292682926829</v>
      </c>
      <c r="BR13" s="210">
        <v>26.53</v>
      </c>
      <c r="BS13" s="210">
        <v>26.030230769230773</v>
      </c>
      <c r="BT13" s="210">
        <v>26.029736842105265</v>
      </c>
      <c r="BU13" s="210">
        <v>25.874268292682924</v>
      </c>
      <c r="BV13" s="210">
        <v>27.54</v>
      </c>
      <c r="BW13" s="210">
        <v>31.52234146341463</v>
      </c>
      <c r="BX13" s="210">
        <v>36.130256410256408</v>
      </c>
      <c r="BY13" s="210">
        <v>32.306842105263158</v>
      </c>
      <c r="BZ13" s="210">
        <v>25.769780487804876</v>
      </c>
      <c r="CA13" s="210">
        <v>25.326421052631581</v>
      </c>
      <c r="CB13" s="210">
        <v>28.204948717948721</v>
      </c>
      <c r="CC13" s="210">
        <v>27.012195121951219</v>
      </c>
      <c r="CD13" s="210">
        <v>26.670444444444446</v>
      </c>
      <c r="CE13" s="210">
        <v>26.160051282051285</v>
      </c>
      <c r="CF13" s="210">
        <v>26.16</v>
      </c>
      <c r="CG13" s="210">
        <v>25.991333333333337</v>
      </c>
      <c r="CH13" s="210">
        <v>27.69</v>
      </c>
      <c r="CI13" s="210">
        <v>31.68360975609756</v>
      </c>
      <c r="CJ13" s="210">
        <v>36.320102564102562</v>
      </c>
      <c r="CK13" s="210">
        <v>32.469473684210527</v>
      </c>
      <c r="CL13" s="210">
        <v>25.91029268292683</v>
      </c>
      <c r="CM13" s="210">
        <v>25.451052631578946</v>
      </c>
      <c r="CN13" s="210">
        <v>28.355341463414632</v>
      </c>
      <c r="CO13" s="210">
        <v>27.116512820512824</v>
      </c>
      <c r="CP13" s="210">
        <v>26.800222222222224</v>
      </c>
      <c r="CQ13" s="210">
        <v>26.290358974358973</v>
      </c>
      <c r="CR13" s="210">
        <v>26.289750000000002</v>
      </c>
      <c r="CS13" s="210">
        <v>26.126358974358979</v>
      </c>
      <c r="CT13" s="210">
        <v>27.829736842105262</v>
      </c>
      <c r="CU13" s="210">
        <v>31.846195121951212</v>
      </c>
      <c r="CV13" s="210">
        <v>36.529666666666671</v>
      </c>
      <c r="CW13" s="210">
        <v>32.659500000000001</v>
      </c>
      <c r="CX13" s="210">
        <v>26.060153846153849</v>
      </c>
      <c r="CY13" s="210">
        <v>25.609052631578948</v>
      </c>
      <c r="CZ13" s="210">
        <v>28.523560975609755</v>
      </c>
      <c r="DA13" s="210">
        <v>27.317230769230772</v>
      </c>
      <c r="DB13" s="210">
        <v>26.990027027027025</v>
      </c>
      <c r="DC13" s="210">
        <v>26.48</v>
      </c>
      <c r="DD13" s="210">
        <v>26.479736842105265</v>
      </c>
      <c r="DE13" s="210">
        <v>26.307256410256411</v>
      </c>
      <c r="DF13" s="210">
        <v>28.030250000000002</v>
      </c>
      <c r="DG13" s="210">
        <v>32.045307692307695</v>
      </c>
      <c r="DH13" s="210">
        <v>36.780317073170735</v>
      </c>
      <c r="DI13" s="210">
        <v>32.876157894736842</v>
      </c>
      <c r="DJ13" s="210">
        <v>26.240410256410257</v>
      </c>
      <c r="DK13" s="210">
        <v>25.800500000000003</v>
      </c>
      <c r="DL13" s="210">
        <v>28.721641025641027</v>
      </c>
      <c r="DM13" s="210">
        <v>27.509307692307694</v>
      </c>
      <c r="DN13" s="210">
        <v>27.170444444444442</v>
      </c>
      <c r="DO13" s="210">
        <v>26.660365853658536</v>
      </c>
      <c r="DP13" s="210">
        <v>26.659842105263159</v>
      </c>
      <c r="DQ13" s="210">
        <v>26.508463414634143</v>
      </c>
      <c r="DR13" s="210">
        <v>28.219842105263162</v>
      </c>
      <c r="DS13" s="210">
        <v>32.276871794871795</v>
      </c>
      <c r="DT13" s="210">
        <v>37.039902439024388</v>
      </c>
      <c r="DU13" s="210">
        <v>33.108947368421056</v>
      </c>
      <c r="DV13" s="210">
        <v>26.419871794871796</v>
      </c>
      <c r="DW13" s="210">
        <v>25.982750000000003</v>
      </c>
      <c r="DX13" s="210">
        <v>28.925000000000001</v>
      </c>
      <c r="DY13" s="210">
        <v>27.710902439024391</v>
      </c>
      <c r="DZ13" s="210">
        <v>27.359888888888889</v>
      </c>
      <c r="EA13" s="210">
        <v>26.839769230769228</v>
      </c>
      <c r="EB13" s="210">
        <v>26.8501052631579</v>
      </c>
      <c r="EC13" s="210">
        <v>26.690341463414633</v>
      </c>
      <c r="ED13" s="210">
        <v>28.420263157894741</v>
      </c>
      <c r="EE13" s="210">
        <v>32.497948717948717</v>
      </c>
      <c r="EF13" s="210">
        <v>37.290170731707313</v>
      </c>
      <c r="EG13" s="210">
        <v>33.34194736842106</v>
      </c>
      <c r="EH13" s="210">
        <v>26.609853658536583</v>
      </c>
      <c r="EI13" s="210">
        <v>26.155263157894741</v>
      </c>
      <c r="EJ13" s="210">
        <v>29.128358974358981</v>
      </c>
    </row>
    <row r="14" spans="1:140" ht="13.7" customHeight="1" x14ac:dyDescent="0.2">
      <c r="A14" s="254" t="s">
        <v>56</v>
      </c>
      <c r="B14" s="134"/>
      <c r="C14" s="210">
        <v>14</v>
      </c>
      <c r="D14" s="210">
        <v>18.007585365853657</v>
      </c>
      <c r="E14" s="159">
        <v>17.716124611973392</v>
      </c>
      <c r="F14" s="95">
        <v>19.704824786324785</v>
      </c>
      <c r="G14" s="95">
        <v>19.909871794871794</v>
      </c>
      <c r="H14" s="95">
        <v>19.49977777777778</v>
      </c>
      <c r="I14" s="95">
        <v>19.7501161745828</v>
      </c>
      <c r="J14" s="95">
        <v>19.500390243902437</v>
      </c>
      <c r="K14" s="95">
        <v>19.999842105263159</v>
      </c>
      <c r="L14" s="95">
        <v>19.785205128205128</v>
      </c>
      <c r="M14" s="95">
        <v>21.000500000000002</v>
      </c>
      <c r="N14" s="95">
        <v>20.261849077822763</v>
      </c>
      <c r="O14" s="95">
        <v>31.574130341880345</v>
      </c>
      <c r="P14" s="95">
        <v>31.028717948717951</v>
      </c>
      <c r="Q14" s="95">
        <v>34.499923076923075</v>
      </c>
      <c r="R14" s="95">
        <v>29.193750000000001</v>
      </c>
      <c r="S14" s="95">
        <v>24.768026573626059</v>
      </c>
      <c r="T14" s="95">
        <v>25.499897435897438</v>
      </c>
      <c r="U14" s="95">
        <v>24.408157894736842</v>
      </c>
      <c r="V14" s="95">
        <v>24.396024390243902</v>
      </c>
      <c r="W14" s="159">
        <v>24.090461439447541</v>
      </c>
      <c r="X14" s="95">
        <v>26.024899758992539</v>
      </c>
      <c r="Y14" s="95">
        <v>26.111107712716173</v>
      </c>
      <c r="Z14" s="95">
        <v>26.509301656326969</v>
      </c>
      <c r="AA14" s="95">
        <v>27.148942822731552</v>
      </c>
      <c r="AB14" s="95">
        <v>27.775105655116228</v>
      </c>
      <c r="AC14" s="211">
        <v>26.492223412213782</v>
      </c>
      <c r="AD14" s="155"/>
      <c r="AE14" s="156"/>
      <c r="AG14" s="210">
        <v>19.909871794871794</v>
      </c>
      <c r="AH14" s="210">
        <v>19.49977777777778</v>
      </c>
      <c r="AI14" s="210">
        <v>19.500390243902437</v>
      </c>
      <c r="AJ14" s="210">
        <v>19.999842105263159</v>
      </c>
      <c r="AK14" s="210">
        <v>19.785205128205128</v>
      </c>
      <c r="AL14" s="210">
        <v>21.000500000000002</v>
      </c>
      <c r="AM14" s="210">
        <v>31.028717948717951</v>
      </c>
      <c r="AN14" s="210">
        <v>34.499923076923075</v>
      </c>
      <c r="AO14" s="210">
        <v>29.193750000000001</v>
      </c>
      <c r="AP14" s="210">
        <v>25.499897435897438</v>
      </c>
      <c r="AQ14" s="210">
        <v>24.408157894736842</v>
      </c>
      <c r="AR14" s="210">
        <v>24.396024390243902</v>
      </c>
      <c r="AS14" s="210">
        <v>24.11838461538462</v>
      </c>
      <c r="AT14" s="210">
        <v>24.250222222222224</v>
      </c>
      <c r="AU14" s="210">
        <v>23.750048780487802</v>
      </c>
      <c r="AV14" s="210">
        <v>23.250105263157899</v>
      </c>
      <c r="AW14" s="210">
        <v>23.086820512820516</v>
      </c>
      <c r="AX14" s="210">
        <v>24.750500000000002</v>
      </c>
      <c r="AY14" s="210">
        <v>30.259461538461537</v>
      </c>
      <c r="AZ14" s="210">
        <v>34.749902439024382</v>
      </c>
      <c r="BA14" s="210">
        <v>30.911157894736849</v>
      </c>
      <c r="BB14" s="210">
        <v>26.25048717948718</v>
      </c>
      <c r="BC14" s="210">
        <v>23.053250000000002</v>
      </c>
      <c r="BD14" s="210">
        <v>23.592974358974359</v>
      </c>
      <c r="BE14" s="210">
        <v>24.66946153846154</v>
      </c>
      <c r="BF14" s="210">
        <v>24.810102564102561</v>
      </c>
      <c r="BG14" s="210">
        <v>24.4</v>
      </c>
      <c r="BH14" s="210">
        <v>23.989842105263161</v>
      </c>
      <c r="BI14" s="210">
        <v>23.843853658536581</v>
      </c>
      <c r="BJ14" s="210">
        <v>25.240263157894738</v>
      </c>
      <c r="BK14" s="210">
        <v>29.715615384615383</v>
      </c>
      <c r="BL14" s="210">
        <v>33.520341463414631</v>
      </c>
      <c r="BM14" s="210">
        <v>30.272368421052633</v>
      </c>
      <c r="BN14" s="210">
        <v>26.490195121951217</v>
      </c>
      <c r="BO14" s="210">
        <v>23.816052631578948</v>
      </c>
      <c r="BP14" s="210">
        <v>24.280769230769231</v>
      </c>
      <c r="BQ14" s="210">
        <v>25.075121951219508</v>
      </c>
      <c r="BR14" s="210">
        <v>25.190333333333335</v>
      </c>
      <c r="BS14" s="210">
        <v>24.819948717948719</v>
      </c>
      <c r="BT14" s="210">
        <v>24.45</v>
      </c>
      <c r="BU14" s="210">
        <v>24.326926829268292</v>
      </c>
      <c r="BV14" s="210">
        <v>25.59</v>
      </c>
      <c r="BW14" s="210">
        <v>29.620414634146336</v>
      </c>
      <c r="BX14" s="210">
        <v>33.120282051282054</v>
      </c>
      <c r="BY14" s="210">
        <v>30.110526315789478</v>
      </c>
      <c r="BZ14" s="210">
        <v>26.739829268292681</v>
      </c>
      <c r="CA14" s="210">
        <v>24.310947368421058</v>
      </c>
      <c r="CB14" s="210">
        <v>24.733307692307694</v>
      </c>
      <c r="CC14" s="210">
        <v>25.453853658536584</v>
      </c>
      <c r="CD14" s="210">
        <v>25.569666666666667</v>
      </c>
      <c r="CE14" s="210">
        <v>25.230358974358975</v>
      </c>
      <c r="CF14" s="210">
        <v>24.899750000000001</v>
      </c>
      <c r="CG14" s="210">
        <v>24.772641025641025</v>
      </c>
      <c r="CH14" s="210">
        <v>25.93984210526316</v>
      </c>
      <c r="CI14" s="210">
        <v>29.533097560975605</v>
      </c>
      <c r="CJ14" s="210">
        <v>32.780256410256413</v>
      </c>
      <c r="CK14" s="210">
        <v>30.001578947368426</v>
      </c>
      <c r="CL14" s="210">
        <v>26.989902439024391</v>
      </c>
      <c r="CM14" s="210">
        <v>24.773684210526319</v>
      </c>
      <c r="CN14" s="210">
        <v>25.170756097560975</v>
      </c>
      <c r="CO14" s="210">
        <v>25.816487179487183</v>
      </c>
      <c r="CP14" s="210">
        <v>25.92977777777778</v>
      </c>
      <c r="CQ14" s="210">
        <v>25.630487179487179</v>
      </c>
      <c r="CR14" s="210">
        <v>25.320500000000003</v>
      </c>
      <c r="CS14" s="210">
        <v>25.214846153846153</v>
      </c>
      <c r="CT14" s="210">
        <v>26.269842105263162</v>
      </c>
      <c r="CU14" s="210">
        <v>29.477097560975608</v>
      </c>
      <c r="CV14" s="210">
        <v>32.490102564102564</v>
      </c>
      <c r="CW14" s="210">
        <v>29.934750000000001</v>
      </c>
      <c r="CX14" s="210">
        <v>27.230435897435896</v>
      </c>
      <c r="CY14" s="210">
        <v>25.22684210526316</v>
      </c>
      <c r="CZ14" s="210">
        <v>25.591073170731704</v>
      </c>
      <c r="DA14" s="210">
        <v>26.153769230769232</v>
      </c>
      <c r="DB14" s="210">
        <v>26.259756756756758</v>
      </c>
      <c r="DC14" s="210">
        <v>25.980390243902441</v>
      </c>
      <c r="DD14" s="210">
        <v>25.699736842105263</v>
      </c>
      <c r="DE14" s="210">
        <v>25.604589743589749</v>
      </c>
      <c r="DF14" s="210">
        <v>26.580500000000001</v>
      </c>
      <c r="DG14" s="210">
        <v>29.48848717948718</v>
      </c>
      <c r="DH14" s="210">
        <v>32.360097560975603</v>
      </c>
      <c r="DI14" s="210">
        <v>29.921052631578952</v>
      </c>
      <c r="DJ14" s="210">
        <v>27.480128205128207</v>
      </c>
      <c r="DK14" s="210">
        <v>25.6235</v>
      </c>
      <c r="DL14" s="210">
        <v>25.953461538461539</v>
      </c>
      <c r="DM14" s="210">
        <v>26.479923076923079</v>
      </c>
      <c r="DN14" s="210">
        <v>26.580333333333332</v>
      </c>
      <c r="DO14" s="210">
        <v>26.330390243902439</v>
      </c>
      <c r="DP14" s="210">
        <v>26.070105263157895</v>
      </c>
      <c r="DQ14" s="210">
        <v>25.987780487804876</v>
      </c>
      <c r="DR14" s="210">
        <v>26.890368421052635</v>
      </c>
      <c r="DS14" s="210">
        <v>29.536461538461538</v>
      </c>
      <c r="DT14" s="210">
        <v>32.260073170731701</v>
      </c>
      <c r="DU14" s="210">
        <v>29.958947368421057</v>
      </c>
      <c r="DV14" s="210">
        <v>27.730025641025641</v>
      </c>
      <c r="DW14" s="210">
        <v>26.01275</v>
      </c>
      <c r="DX14" s="210">
        <v>26.311410256410255</v>
      </c>
      <c r="DY14" s="210">
        <v>26.809878048780483</v>
      </c>
      <c r="DZ14" s="210">
        <v>26.899777777777778</v>
      </c>
      <c r="EA14" s="210">
        <v>26.65966666666667</v>
      </c>
      <c r="EB14" s="210">
        <v>26.430105263157898</v>
      </c>
      <c r="EC14" s="210">
        <v>26.355926829268292</v>
      </c>
      <c r="ED14" s="210">
        <v>27.190263157894741</v>
      </c>
      <c r="EE14" s="210">
        <v>29.595717948717947</v>
      </c>
      <c r="EF14" s="210">
        <v>32.179951219512191</v>
      </c>
      <c r="EG14" s="210">
        <v>29.997631578947374</v>
      </c>
      <c r="EH14" s="210">
        <v>27.98029268292683</v>
      </c>
      <c r="EI14" s="210">
        <v>26.373947368421057</v>
      </c>
      <c r="EJ14" s="210">
        <v>26.669205128205132</v>
      </c>
    </row>
    <row r="15" spans="1:140" ht="13.7" customHeight="1" thickBot="1" x14ac:dyDescent="0.25">
      <c r="A15" s="255" t="s">
        <v>60</v>
      </c>
      <c r="B15" s="163" t="s">
        <v>7</v>
      </c>
      <c r="C15" s="212">
        <v>14.5</v>
      </c>
      <c r="D15" s="212">
        <v>18.589699186991869</v>
      </c>
      <c r="E15" s="164">
        <v>18.292266518847004</v>
      </c>
      <c r="F15" s="107">
        <v>20.24790170940171</v>
      </c>
      <c r="G15" s="107">
        <v>20.506025641025641</v>
      </c>
      <c r="H15" s="107">
        <v>19.989777777777778</v>
      </c>
      <c r="I15" s="107">
        <v>20.383023748395381</v>
      </c>
      <c r="J15" s="107">
        <v>19.976731707317072</v>
      </c>
      <c r="K15" s="107">
        <v>20.789315789473687</v>
      </c>
      <c r="L15" s="107">
        <v>20.977512820512821</v>
      </c>
      <c r="M15" s="107">
        <v>22.875500000000002</v>
      </c>
      <c r="N15" s="107">
        <v>21.547442869995503</v>
      </c>
      <c r="O15" s="107">
        <v>34.701267094017091</v>
      </c>
      <c r="P15" s="107">
        <v>33.810769230769232</v>
      </c>
      <c r="Q15" s="107">
        <v>38.474282051282053</v>
      </c>
      <c r="R15" s="107">
        <v>31.818750000000001</v>
      </c>
      <c r="S15" s="107">
        <v>25.61441356988469</v>
      </c>
      <c r="T15" s="107">
        <v>26.493487179487182</v>
      </c>
      <c r="U15" s="107">
        <v>25.197631578947369</v>
      </c>
      <c r="V15" s="107">
        <v>25.152121951219513</v>
      </c>
      <c r="W15" s="164">
        <v>25.544421529664213</v>
      </c>
      <c r="X15" s="107">
        <v>27.324916766575832</v>
      </c>
      <c r="Y15" s="107">
        <v>27.350361922993372</v>
      </c>
      <c r="Z15" s="107">
        <v>27.785498744991745</v>
      </c>
      <c r="AA15" s="107">
        <v>28.378554856124786</v>
      </c>
      <c r="AB15" s="107">
        <v>28.93509367022909</v>
      </c>
      <c r="AC15" s="213">
        <v>27.752245511559725</v>
      </c>
      <c r="AD15" s="155"/>
      <c r="AE15" s="156"/>
      <c r="AG15" s="210">
        <v>20.506025641025641</v>
      </c>
      <c r="AH15" s="210">
        <v>19.989777777777778</v>
      </c>
      <c r="AI15" s="210">
        <v>19.976731707317072</v>
      </c>
      <c r="AJ15" s="210">
        <v>20.789315789473687</v>
      </c>
      <c r="AK15" s="210">
        <v>20.977512820512821</v>
      </c>
      <c r="AL15" s="210">
        <v>22.875500000000002</v>
      </c>
      <c r="AM15" s="210">
        <v>33.810769230769232</v>
      </c>
      <c r="AN15" s="210">
        <v>38.474282051282053</v>
      </c>
      <c r="AO15" s="210">
        <v>31.818750000000001</v>
      </c>
      <c r="AP15" s="210">
        <v>26.493487179487182</v>
      </c>
      <c r="AQ15" s="210">
        <v>25.197631578947369</v>
      </c>
      <c r="AR15" s="210">
        <v>25.152121951219513</v>
      </c>
      <c r="AS15" s="210">
        <v>24.913256410256412</v>
      </c>
      <c r="AT15" s="210">
        <v>25.028000000000002</v>
      </c>
      <c r="AU15" s="210">
        <v>24.506146341463413</v>
      </c>
      <c r="AV15" s="210">
        <v>24.039578947368422</v>
      </c>
      <c r="AW15" s="210">
        <v>23.881692307692312</v>
      </c>
      <c r="AX15" s="210">
        <v>26.438000000000002</v>
      </c>
      <c r="AY15" s="210">
        <v>32.644076923076923</v>
      </c>
      <c r="AZ15" s="210">
        <v>37.774292682926827</v>
      </c>
      <c r="BA15" s="210">
        <v>33.279578947368421</v>
      </c>
      <c r="BB15" s="210">
        <v>27.148692307692311</v>
      </c>
      <c r="BC15" s="210">
        <v>23.713249999999999</v>
      </c>
      <c r="BD15" s="210">
        <v>24.189128205128206</v>
      </c>
      <c r="BE15" s="210">
        <v>25.543820512820513</v>
      </c>
      <c r="BF15" s="210">
        <v>25.628051282051281</v>
      </c>
      <c r="BG15" s="210">
        <v>25.274358974358975</v>
      </c>
      <c r="BH15" s="210">
        <v>24.85826315789474</v>
      </c>
      <c r="BI15" s="210">
        <v>24.675560975609756</v>
      </c>
      <c r="BJ15" s="210">
        <v>26.945526315789476</v>
      </c>
      <c r="BK15" s="210">
        <v>31.941256410256408</v>
      </c>
      <c r="BL15" s="210">
        <v>36.280097560975605</v>
      </c>
      <c r="BM15" s="210">
        <v>32.482894736842105</v>
      </c>
      <c r="BN15" s="210">
        <v>27.397512195121955</v>
      </c>
      <c r="BO15" s="210">
        <v>24.597631578947372</v>
      </c>
      <c r="BP15" s="210">
        <v>24.988205128205127</v>
      </c>
      <c r="BQ15" s="210">
        <v>25.95219512195122</v>
      </c>
      <c r="BR15" s="210">
        <v>26.092555555555556</v>
      </c>
      <c r="BS15" s="210">
        <v>25.742000000000001</v>
      </c>
      <c r="BT15" s="210">
        <v>25.36578947368421</v>
      </c>
      <c r="BU15" s="210">
        <v>25.204000000000001</v>
      </c>
      <c r="BV15" s="210">
        <v>27.22421052631579</v>
      </c>
      <c r="BW15" s="210">
        <v>31.586268292682924</v>
      </c>
      <c r="BX15" s="210">
        <v>35.759256410256413</v>
      </c>
      <c r="BY15" s="210">
        <v>32.163157894736848</v>
      </c>
      <c r="BZ15" s="210">
        <v>27.684951219512193</v>
      </c>
      <c r="CA15" s="210">
        <v>25.155684210526321</v>
      </c>
      <c r="CB15" s="210">
        <v>25.512282051282053</v>
      </c>
      <c r="CC15" s="210">
        <v>26.368731707317075</v>
      </c>
      <c r="CD15" s="210">
        <v>26.510777777777779</v>
      </c>
      <c r="CE15" s="210">
        <v>26.192153846153847</v>
      </c>
      <c r="CF15" s="210">
        <v>25.80725</v>
      </c>
      <c r="CG15" s="210">
        <v>25.734435897435901</v>
      </c>
      <c r="CH15" s="210">
        <v>27.503000000000004</v>
      </c>
      <c r="CI15" s="210">
        <v>31.370414634146336</v>
      </c>
      <c r="CJ15" s="210">
        <v>35.196666666666673</v>
      </c>
      <c r="CK15" s="210">
        <v>31.92</v>
      </c>
      <c r="CL15" s="210">
        <v>27.957707317073169</v>
      </c>
      <c r="CM15" s="210">
        <v>25.665789473684214</v>
      </c>
      <c r="CN15" s="210">
        <v>25.964658536585368</v>
      </c>
      <c r="CO15" s="210">
        <v>26.794179487179491</v>
      </c>
      <c r="CP15" s="210">
        <v>26.886444444444447</v>
      </c>
      <c r="CQ15" s="210">
        <v>26.608179487179488</v>
      </c>
      <c r="CR15" s="210">
        <v>26.243000000000002</v>
      </c>
      <c r="CS15" s="210">
        <v>26.192538461538462</v>
      </c>
      <c r="CT15" s="210">
        <v>27.78563157894737</v>
      </c>
      <c r="CU15" s="210">
        <v>31.231243902439026</v>
      </c>
      <c r="CV15" s="210">
        <v>34.771384615384612</v>
      </c>
      <c r="CW15" s="210">
        <v>31.674750000000003</v>
      </c>
      <c r="CX15" s="210">
        <v>28.255820512820513</v>
      </c>
      <c r="CY15" s="210">
        <v>26.14263157894737</v>
      </c>
      <c r="CZ15" s="210">
        <v>26.407658536585366</v>
      </c>
      <c r="DA15" s="210">
        <v>27.13146153846154</v>
      </c>
      <c r="DB15" s="210">
        <v>27.223810810810814</v>
      </c>
      <c r="DC15" s="210">
        <v>26.910390243902441</v>
      </c>
      <c r="DD15" s="210">
        <v>26.670789473684209</v>
      </c>
      <c r="DE15" s="210">
        <v>26.58228205128205</v>
      </c>
      <c r="DF15" s="210">
        <v>27.983000000000001</v>
      </c>
      <c r="DG15" s="210">
        <v>31.261051282051284</v>
      </c>
      <c r="DH15" s="210">
        <v>34.431804878048773</v>
      </c>
      <c r="DI15" s="210">
        <v>31.68947368421053</v>
      </c>
      <c r="DJ15" s="210">
        <v>28.505512820512823</v>
      </c>
      <c r="DK15" s="210">
        <v>26.500999999999998</v>
      </c>
      <c r="DL15" s="210">
        <v>26.827820512820512</v>
      </c>
      <c r="DM15" s="210">
        <v>27.457615384615387</v>
      </c>
      <c r="DN15" s="210">
        <v>27.536999999999999</v>
      </c>
      <c r="DO15" s="210">
        <v>27.267951219512195</v>
      </c>
      <c r="DP15" s="210">
        <v>27.049052631578949</v>
      </c>
      <c r="DQ15" s="210">
        <v>26.925341463414632</v>
      </c>
      <c r="DR15" s="210">
        <v>28.327210526315792</v>
      </c>
      <c r="DS15" s="210">
        <v>31.245435897435897</v>
      </c>
      <c r="DT15" s="210">
        <v>34.241048780487802</v>
      </c>
      <c r="DU15" s="210">
        <v>31.664210526315792</v>
      </c>
      <c r="DV15" s="210">
        <v>28.755410256410258</v>
      </c>
      <c r="DW15" s="210">
        <v>26.890250000000002</v>
      </c>
      <c r="DX15" s="210">
        <v>27.193717948717953</v>
      </c>
      <c r="DY15" s="210">
        <v>27.724756097560977</v>
      </c>
      <c r="DZ15" s="210">
        <v>27.840888888888891</v>
      </c>
      <c r="EA15" s="210">
        <v>27.621461538461542</v>
      </c>
      <c r="EB15" s="210">
        <v>27.385368421052632</v>
      </c>
      <c r="EC15" s="210">
        <v>27.270804878048779</v>
      </c>
      <c r="ED15" s="210">
        <v>28.571842105263162</v>
      </c>
      <c r="EE15" s="210">
        <v>31.225205128205129</v>
      </c>
      <c r="EF15" s="210">
        <v>34.047512195121953</v>
      </c>
      <c r="EG15" s="210">
        <v>31.616052631578953</v>
      </c>
      <c r="EH15" s="210">
        <v>28.932975609756095</v>
      </c>
      <c r="EI15" s="210">
        <v>27.281842105263159</v>
      </c>
      <c r="EJ15" s="210">
        <v>27.543564102564105</v>
      </c>
    </row>
    <row r="16" spans="1:140" ht="13.7" customHeight="1" x14ac:dyDescent="0.2">
      <c r="A16" s="166"/>
      <c r="B16" s="134"/>
      <c r="C16" s="210"/>
      <c r="D16" s="210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9"/>
      <c r="AD16" s="155"/>
      <c r="AE16" s="156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0"/>
      <c r="BN16" s="210"/>
      <c r="BO16" s="210"/>
      <c r="BP16" s="210"/>
      <c r="BQ16" s="210"/>
      <c r="BR16" s="210"/>
      <c r="BS16" s="210"/>
      <c r="BT16" s="210"/>
      <c r="BU16" s="210"/>
      <c r="BV16" s="210"/>
      <c r="BW16" s="210"/>
      <c r="BX16" s="210"/>
      <c r="BY16" s="210"/>
      <c r="BZ16" s="210"/>
      <c r="CA16" s="210"/>
      <c r="CB16" s="210"/>
      <c r="CC16" s="210"/>
      <c r="CD16" s="210"/>
      <c r="CE16" s="210"/>
      <c r="CF16" s="210"/>
      <c r="CG16" s="210"/>
      <c r="CH16" s="210"/>
      <c r="CI16" s="210"/>
      <c r="CJ16" s="210"/>
      <c r="CK16" s="210"/>
      <c r="CL16" s="210"/>
      <c r="CM16" s="210"/>
      <c r="CN16" s="210"/>
      <c r="CO16" s="210"/>
      <c r="CP16" s="210"/>
      <c r="CQ16" s="210"/>
      <c r="CR16" s="210"/>
      <c r="CS16" s="210"/>
      <c r="CT16" s="210"/>
      <c r="CU16" s="210"/>
      <c r="CV16" s="210"/>
      <c r="CW16" s="210"/>
      <c r="CX16" s="210"/>
      <c r="CY16" s="210"/>
      <c r="CZ16" s="210"/>
      <c r="DA16" s="210"/>
      <c r="DB16" s="210"/>
      <c r="DC16" s="210"/>
      <c r="DD16" s="210"/>
      <c r="DE16" s="210"/>
      <c r="DF16" s="210"/>
      <c r="DG16" s="210"/>
      <c r="DH16" s="210"/>
      <c r="DI16" s="210"/>
      <c r="DJ16" s="210"/>
      <c r="DK16" s="210"/>
      <c r="DL16" s="210"/>
      <c r="DM16" s="210"/>
      <c r="DN16" s="210"/>
      <c r="DO16" s="210"/>
      <c r="DP16" s="210"/>
      <c r="DQ16" s="210"/>
      <c r="DR16" s="210"/>
      <c r="DS16" s="210"/>
      <c r="DT16" s="210"/>
      <c r="DU16" s="210"/>
      <c r="DV16" s="210"/>
      <c r="DW16" s="210"/>
      <c r="DX16" s="210"/>
      <c r="DY16" s="210"/>
      <c r="DZ16" s="210"/>
      <c r="EA16" s="210"/>
      <c r="EB16" s="210"/>
      <c r="EC16" s="210"/>
      <c r="ED16" s="210"/>
      <c r="EE16" s="210"/>
      <c r="EF16" s="210"/>
      <c r="EG16" s="210"/>
      <c r="EH16" s="210"/>
      <c r="EI16" s="210"/>
      <c r="EJ16" s="210"/>
    </row>
    <row r="17" spans="1:140" ht="16.5" thickBot="1" x14ac:dyDescent="0.3">
      <c r="A17" s="168" t="s">
        <v>94</v>
      </c>
      <c r="B17" s="134"/>
      <c r="C17" s="210"/>
      <c r="D17" s="210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107"/>
      <c r="AD17" s="155"/>
      <c r="AE17" s="156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0"/>
      <c r="AU17" s="210"/>
      <c r="AV17" s="210"/>
      <c r="AW17" s="210"/>
      <c r="AX17" s="210"/>
      <c r="AY17" s="210"/>
      <c r="AZ17" s="210"/>
      <c r="BA17" s="210"/>
      <c r="BB17" s="210"/>
      <c r="BC17" s="210"/>
      <c r="BD17" s="210"/>
      <c r="BE17" s="210"/>
      <c r="BF17" s="210"/>
      <c r="BG17" s="210"/>
      <c r="BH17" s="210"/>
      <c r="BI17" s="210"/>
      <c r="BJ17" s="210"/>
      <c r="BK17" s="210"/>
      <c r="BL17" s="210"/>
      <c r="BM17" s="210"/>
      <c r="BN17" s="210"/>
      <c r="BO17" s="210"/>
      <c r="BP17" s="210"/>
      <c r="BQ17" s="210"/>
      <c r="BR17" s="210"/>
      <c r="BS17" s="210"/>
      <c r="BT17" s="210"/>
      <c r="BU17" s="210"/>
      <c r="BV17" s="210"/>
      <c r="BW17" s="210"/>
      <c r="BX17" s="210"/>
      <c r="BY17" s="210"/>
      <c r="BZ17" s="210"/>
      <c r="CA17" s="210"/>
      <c r="CB17" s="210"/>
      <c r="CC17" s="210"/>
      <c r="CD17" s="210"/>
      <c r="CE17" s="210"/>
      <c r="CF17" s="210"/>
      <c r="CG17" s="210"/>
      <c r="CH17" s="210"/>
      <c r="CI17" s="210"/>
      <c r="CJ17" s="210"/>
      <c r="CK17" s="210"/>
      <c r="CL17" s="210"/>
      <c r="CM17" s="210"/>
      <c r="CN17" s="210"/>
      <c r="CO17" s="210"/>
      <c r="CP17" s="210"/>
      <c r="CQ17" s="210"/>
      <c r="CR17" s="210"/>
      <c r="CS17" s="210"/>
      <c r="CT17" s="210"/>
      <c r="CU17" s="210"/>
      <c r="CV17" s="210"/>
      <c r="CW17" s="210"/>
      <c r="CX17" s="210"/>
      <c r="CY17" s="210"/>
      <c r="CZ17" s="210"/>
      <c r="DA17" s="210"/>
      <c r="DB17" s="210"/>
      <c r="DC17" s="210"/>
      <c r="DD17" s="210"/>
      <c r="DE17" s="210"/>
      <c r="DF17" s="210"/>
      <c r="DG17" s="210"/>
      <c r="DH17" s="210"/>
      <c r="DI17" s="210"/>
      <c r="DJ17" s="210"/>
      <c r="DK17" s="210"/>
      <c r="DL17" s="210"/>
      <c r="DM17" s="210"/>
      <c r="DN17" s="210"/>
      <c r="DO17" s="210"/>
      <c r="DP17" s="210"/>
      <c r="DQ17" s="210"/>
      <c r="DR17" s="210"/>
      <c r="DS17" s="210"/>
      <c r="DT17" s="210"/>
      <c r="DU17" s="210"/>
      <c r="DV17" s="210"/>
      <c r="DW17" s="210"/>
      <c r="DX17" s="210"/>
      <c r="DY17" s="210"/>
      <c r="DZ17" s="210"/>
      <c r="EA17" s="210"/>
      <c r="EB17" s="210"/>
      <c r="EC17" s="210"/>
      <c r="ED17" s="210"/>
      <c r="EE17" s="210"/>
      <c r="EF17" s="210"/>
      <c r="EG17" s="210"/>
      <c r="EH17" s="210"/>
      <c r="EI17" s="210"/>
      <c r="EJ17" s="210"/>
    </row>
    <row r="18" spans="1:140" ht="13.7" customHeight="1" thickBot="1" x14ac:dyDescent="0.25">
      <c r="A18" s="256" t="s">
        <v>53</v>
      </c>
      <c r="B18" s="170" t="s">
        <v>1</v>
      </c>
      <c r="C18" s="214">
        <v>16.004194259643555</v>
      </c>
      <c r="D18" s="214">
        <v>33.983790438782947</v>
      </c>
      <c r="E18" s="172">
        <v>32.676183443936445</v>
      </c>
      <c r="F18" s="171">
        <v>32.216203859897149</v>
      </c>
      <c r="G18" s="171">
        <v>32.269990158486323</v>
      </c>
      <c r="H18" s="171">
        <v>32.162417561307983</v>
      </c>
      <c r="I18" s="171">
        <v>30.162609862958554</v>
      </c>
      <c r="J18" s="171">
        <v>32.42785268787479</v>
      </c>
      <c r="K18" s="171">
        <v>27.897367038042319</v>
      </c>
      <c r="L18" s="171">
        <v>26.792253950005573</v>
      </c>
      <c r="M18" s="171">
        <v>28.842751103176671</v>
      </c>
      <c r="N18" s="171">
        <v>27.844124030408185</v>
      </c>
      <c r="O18" s="171">
        <v>35.04199148253344</v>
      </c>
      <c r="P18" s="171">
        <v>33.638264408251167</v>
      </c>
      <c r="Q18" s="171">
        <v>36.752296738451321</v>
      </c>
      <c r="R18" s="171">
        <v>34.735413300897847</v>
      </c>
      <c r="S18" s="171">
        <v>34.190802937835464</v>
      </c>
      <c r="T18" s="171">
        <v>34.577266011146811</v>
      </c>
      <c r="U18" s="171">
        <v>32.636618127321668</v>
      </c>
      <c r="V18" s="171">
        <v>35.358524675037934</v>
      </c>
      <c r="W18" s="172">
        <v>32.362524361805022</v>
      </c>
      <c r="X18" s="171">
        <v>33.37768134773691</v>
      </c>
      <c r="Y18" s="171">
        <v>32.916128779075876</v>
      </c>
      <c r="Z18" s="171">
        <v>32.835169245799825</v>
      </c>
      <c r="AA18" s="171">
        <v>32.566275841667647</v>
      </c>
      <c r="AB18" s="171">
        <v>34.498730416727817</v>
      </c>
      <c r="AC18" s="215">
        <v>32.901390588131378</v>
      </c>
      <c r="AD18" s="155"/>
      <c r="AE18" s="156"/>
      <c r="AG18" s="210">
        <v>32.269990158486323</v>
      </c>
      <c r="AH18" s="210">
        <v>32.162417561307983</v>
      </c>
      <c r="AI18" s="210">
        <v>32.42785268787479</v>
      </c>
      <c r="AJ18" s="210">
        <v>27.897367038042319</v>
      </c>
      <c r="AK18" s="210">
        <v>26.792253950005573</v>
      </c>
      <c r="AL18" s="210">
        <v>28.842751103176671</v>
      </c>
      <c r="AM18" s="210">
        <v>33.638264408251167</v>
      </c>
      <c r="AN18" s="210">
        <v>36.752296738451321</v>
      </c>
      <c r="AO18" s="210">
        <v>34.735413300897847</v>
      </c>
      <c r="AP18" s="210">
        <v>34.577266011146811</v>
      </c>
      <c r="AQ18" s="210">
        <v>32.636618127321668</v>
      </c>
      <c r="AR18" s="210">
        <v>35.358524675037934</v>
      </c>
      <c r="AS18" s="210">
        <v>34.267106100728526</v>
      </c>
      <c r="AT18" s="210">
        <v>32.741185661190514</v>
      </c>
      <c r="AU18" s="210">
        <v>31.637317889494447</v>
      </c>
      <c r="AV18" s="210">
        <v>30.43268912961047</v>
      </c>
      <c r="AW18" s="210">
        <v>26.932191492333288</v>
      </c>
      <c r="AX18" s="210">
        <v>29.83031113935975</v>
      </c>
      <c r="AY18" s="210">
        <v>35.377833415667382</v>
      </c>
      <c r="AZ18" s="210">
        <v>37.743030292530904</v>
      </c>
      <c r="BA18" s="210">
        <v>36.528663217499897</v>
      </c>
      <c r="BB18" s="210">
        <v>33.851880495453635</v>
      </c>
      <c r="BC18" s="210">
        <v>33.74832483710874</v>
      </c>
      <c r="BD18" s="210">
        <v>37.508088886904979</v>
      </c>
      <c r="BE18" s="210">
        <v>34.44873135905047</v>
      </c>
      <c r="BF18" s="210">
        <v>32.784700917685051</v>
      </c>
      <c r="BG18" s="210">
        <v>30.935730066097232</v>
      </c>
      <c r="BH18" s="210">
        <v>30.108248269066507</v>
      </c>
      <c r="BI18" s="210">
        <v>27.542926492449055</v>
      </c>
      <c r="BJ18" s="210">
        <v>29.45058435535217</v>
      </c>
      <c r="BK18" s="210">
        <v>34.612536824410512</v>
      </c>
      <c r="BL18" s="210">
        <v>36.049514505858951</v>
      </c>
      <c r="BM18" s="210">
        <v>35.281675999222863</v>
      </c>
      <c r="BN18" s="210">
        <v>33.592764168692327</v>
      </c>
      <c r="BO18" s="210">
        <v>32.353121982634526</v>
      </c>
      <c r="BP18" s="210">
        <v>36.413072053551986</v>
      </c>
      <c r="BQ18" s="210">
        <v>34.492025018469334</v>
      </c>
      <c r="BR18" s="210">
        <v>32.642423889125595</v>
      </c>
      <c r="BS18" s="210">
        <v>31.03728347855666</v>
      </c>
      <c r="BT18" s="210">
        <v>30.692228761074638</v>
      </c>
      <c r="BU18" s="210">
        <v>27.357225617978003</v>
      </c>
      <c r="BV18" s="210">
        <v>29.653586720758387</v>
      </c>
      <c r="BW18" s="210">
        <v>34.445669530239272</v>
      </c>
      <c r="BX18" s="210">
        <v>35.992583263370648</v>
      </c>
      <c r="BY18" s="210">
        <v>35.068406911039517</v>
      </c>
      <c r="BZ18" s="210">
        <v>33.509895053964073</v>
      </c>
      <c r="CA18" s="210">
        <v>32.343837631942236</v>
      </c>
      <c r="CB18" s="210">
        <v>36.529909891059916</v>
      </c>
      <c r="CC18" s="210">
        <v>32.495132674823708</v>
      </c>
      <c r="CD18" s="210">
        <v>31.291978664418085</v>
      </c>
      <c r="CE18" s="210">
        <v>29.951330675225769</v>
      </c>
      <c r="CF18" s="210">
        <v>29.629395441796408</v>
      </c>
      <c r="CG18" s="210">
        <v>26.454763039616608</v>
      </c>
      <c r="CH18" s="210">
        <v>28.754530656465622</v>
      </c>
      <c r="CI18" s="210">
        <v>32.958410632743821</v>
      </c>
      <c r="CJ18" s="210">
        <v>34.569896978695937</v>
      </c>
      <c r="CK18" s="210">
        <v>33.862202775358</v>
      </c>
      <c r="CL18" s="210">
        <v>31.952078032923701</v>
      </c>
      <c r="CM18" s="210">
        <v>31.215378701055975</v>
      </c>
      <c r="CN18" s="210">
        <v>35.109447297038614</v>
      </c>
      <c r="CO18" s="210">
        <v>32.844876546499776</v>
      </c>
      <c r="CP18" s="210">
        <v>31.92464641639484</v>
      </c>
      <c r="CQ18" s="210">
        <v>31.006567594900808</v>
      </c>
      <c r="CR18" s="210">
        <v>30.055175501948526</v>
      </c>
      <c r="CS18" s="210">
        <v>27.376612751375216</v>
      </c>
      <c r="CT18" s="210">
        <v>29.857962710985444</v>
      </c>
      <c r="CU18" s="210">
        <v>33.252116617819354</v>
      </c>
      <c r="CV18" s="210">
        <v>34.908650677636039</v>
      </c>
      <c r="CW18" s="210">
        <v>34.294553863376407</v>
      </c>
      <c r="CX18" s="210">
        <v>32.503658901725608</v>
      </c>
      <c r="CY18" s="210">
        <v>31.953108723409791</v>
      </c>
      <c r="CZ18" s="210">
        <v>35.647968590231201</v>
      </c>
      <c r="DA18" s="210">
        <v>33.659113345240115</v>
      </c>
      <c r="DB18" s="210">
        <v>32.710386231423051</v>
      </c>
      <c r="DC18" s="210">
        <v>32.009294613339641</v>
      </c>
      <c r="DD18" s="210">
        <v>30.820503886486144</v>
      </c>
      <c r="DE18" s="210">
        <v>28.750704768291012</v>
      </c>
      <c r="DF18" s="210">
        <v>30.56041074587273</v>
      </c>
      <c r="DG18" s="210">
        <v>34.009188940410858</v>
      </c>
      <c r="DH18" s="210">
        <v>35.540445674382461</v>
      </c>
      <c r="DI18" s="210">
        <v>34.78665255689949</v>
      </c>
      <c r="DJ18" s="210">
        <v>33.25475416793391</v>
      </c>
      <c r="DK18" s="210">
        <v>33.273344393745035</v>
      </c>
      <c r="DL18" s="210">
        <v>35.854505151995774</v>
      </c>
      <c r="DM18" s="210">
        <v>34.70988562226291</v>
      </c>
      <c r="DN18" s="210">
        <v>33.550060647814867</v>
      </c>
      <c r="DO18" s="210">
        <v>32.477524813885417</v>
      </c>
      <c r="DP18" s="210">
        <v>31.426187595392857</v>
      </c>
      <c r="DQ18" s="210">
        <v>29.606169854307243</v>
      </c>
      <c r="DR18" s="210">
        <v>31.117967709258959</v>
      </c>
      <c r="DS18" s="210">
        <v>34.549852247497483</v>
      </c>
      <c r="DT18" s="210">
        <v>36.032837508244533</v>
      </c>
      <c r="DU18" s="210">
        <v>35.350382500590939</v>
      </c>
      <c r="DV18" s="210">
        <v>34.159918692741861</v>
      </c>
      <c r="DW18" s="210">
        <v>33.777964298383054</v>
      </c>
      <c r="DX18" s="210">
        <v>36.605687804576817</v>
      </c>
      <c r="DY18" s="210">
        <v>35.823779112683887</v>
      </c>
      <c r="DZ18" s="210">
        <v>34.541166235905038</v>
      </c>
      <c r="EA18" s="210">
        <v>33.380868694344947</v>
      </c>
      <c r="EB18" s="210">
        <v>32.360734146819603</v>
      </c>
      <c r="EC18" s="210">
        <v>30.625885530585332</v>
      </c>
      <c r="ED18" s="210">
        <v>32.077825588407244</v>
      </c>
      <c r="EE18" s="210">
        <v>35.554186079547208</v>
      </c>
      <c r="EF18" s="210">
        <v>36.6761388204919</v>
      </c>
      <c r="EG18" s="210">
        <v>36.164347334585514</v>
      </c>
      <c r="EH18" s="210">
        <v>35.054678192889824</v>
      </c>
      <c r="EI18" s="210">
        <v>34.409269855560424</v>
      </c>
      <c r="EJ18" s="210">
        <v>37.287081754421962</v>
      </c>
    </row>
    <row r="19" spans="1:140" ht="13.7" hidden="1" customHeight="1" x14ac:dyDescent="0.2">
      <c r="A19" s="157"/>
      <c r="B19" s="134"/>
      <c r="C19" s="210"/>
      <c r="D19" s="210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160"/>
      <c r="AD19" s="155"/>
      <c r="AE19" s="156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0"/>
      <c r="AU19" s="210"/>
      <c r="AV19" s="210"/>
      <c r="AW19" s="210"/>
      <c r="AX19" s="210"/>
      <c r="AY19" s="210"/>
      <c r="AZ19" s="210"/>
      <c r="BA19" s="210"/>
      <c r="BB19" s="210"/>
      <c r="BC19" s="210"/>
      <c r="BD19" s="210"/>
      <c r="BE19" s="210"/>
      <c r="BF19" s="210"/>
      <c r="BG19" s="210"/>
      <c r="BH19" s="210"/>
      <c r="BI19" s="210"/>
      <c r="BJ19" s="210"/>
      <c r="BK19" s="210"/>
      <c r="BL19" s="210"/>
      <c r="BM19" s="210"/>
      <c r="BN19" s="210"/>
      <c r="BO19" s="210"/>
      <c r="BP19" s="210"/>
      <c r="BQ19" s="210"/>
      <c r="BR19" s="210"/>
      <c r="BS19" s="210"/>
      <c r="BT19" s="210"/>
      <c r="BU19" s="210"/>
      <c r="BV19" s="210"/>
      <c r="BW19" s="210"/>
      <c r="BX19" s="210"/>
      <c r="BY19" s="210"/>
      <c r="BZ19" s="210"/>
      <c r="CA19" s="210"/>
      <c r="CB19" s="210"/>
      <c r="CC19" s="210"/>
      <c r="CD19" s="210"/>
      <c r="CE19" s="210"/>
      <c r="CF19" s="210"/>
      <c r="CG19" s="210"/>
      <c r="CH19" s="210"/>
      <c r="CI19" s="210"/>
      <c r="CJ19" s="210"/>
      <c r="CK19" s="210"/>
      <c r="CL19" s="210"/>
      <c r="CM19" s="210"/>
      <c r="CN19" s="210"/>
      <c r="CO19" s="210"/>
      <c r="CP19" s="210"/>
      <c r="CQ19" s="210"/>
      <c r="CR19" s="210"/>
      <c r="CS19" s="210"/>
      <c r="CT19" s="210"/>
      <c r="CU19" s="210"/>
      <c r="CV19" s="210"/>
      <c r="CW19" s="210"/>
      <c r="CX19" s="210"/>
      <c r="CY19" s="210"/>
      <c r="CZ19" s="210"/>
      <c r="DA19" s="210"/>
      <c r="DB19" s="210"/>
      <c r="DC19" s="210"/>
      <c r="DD19" s="210"/>
      <c r="DE19" s="210"/>
      <c r="DF19" s="210"/>
      <c r="DG19" s="210"/>
      <c r="DH19" s="210"/>
      <c r="DI19" s="210"/>
      <c r="DJ19" s="210"/>
      <c r="DK19" s="210"/>
      <c r="DL19" s="210"/>
      <c r="DM19" s="210"/>
      <c r="DN19" s="210"/>
      <c r="DO19" s="210"/>
      <c r="DP19" s="210"/>
      <c r="DQ19" s="210"/>
      <c r="DR19" s="210"/>
      <c r="DS19" s="210"/>
      <c r="DT19" s="210"/>
      <c r="DU19" s="210"/>
      <c r="DV19" s="210"/>
      <c r="DW19" s="210"/>
      <c r="DX19" s="210"/>
      <c r="DY19" s="210"/>
      <c r="DZ19" s="210"/>
      <c r="EA19" s="210"/>
      <c r="EB19" s="210"/>
      <c r="EC19" s="210"/>
      <c r="ED19" s="210"/>
      <c r="EE19" s="210"/>
      <c r="EF19" s="210"/>
      <c r="EG19" s="210"/>
      <c r="EH19" s="210"/>
      <c r="EI19" s="210"/>
      <c r="EJ19" s="210"/>
    </row>
    <row r="20" spans="1:140" ht="13.7" hidden="1" customHeight="1" x14ac:dyDescent="0.2">
      <c r="A20" s="157"/>
      <c r="B20" s="134"/>
      <c r="C20" s="210"/>
      <c r="D20" s="210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160"/>
      <c r="AD20" s="155"/>
      <c r="AE20" s="156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0"/>
      <c r="AU20" s="210"/>
      <c r="AV20" s="210"/>
      <c r="AW20" s="210"/>
      <c r="AX20" s="210"/>
      <c r="AY20" s="210"/>
      <c r="AZ20" s="210"/>
      <c r="BA20" s="210"/>
      <c r="BB20" s="210"/>
      <c r="BC20" s="210"/>
      <c r="BD20" s="210"/>
      <c r="BE20" s="210"/>
      <c r="BF20" s="210"/>
      <c r="BG20" s="210"/>
      <c r="BH20" s="210"/>
      <c r="BI20" s="210"/>
      <c r="BJ20" s="210"/>
      <c r="BK20" s="210"/>
      <c r="BL20" s="210"/>
      <c r="BM20" s="210"/>
      <c r="BN20" s="210"/>
      <c r="BO20" s="210"/>
      <c r="BP20" s="210"/>
      <c r="BQ20" s="210"/>
      <c r="BR20" s="210"/>
      <c r="BS20" s="210"/>
      <c r="BT20" s="210"/>
      <c r="BU20" s="210"/>
      <c r="BV20" s="210"/>
      <c r="BW20" s="210"/>
      <c r="BX20" s="210"/>
      <c r="BY20" s="210"/>
      <c r="BZ20" s="210"/>
      <c r="CA20" s="210"/>
      <c r="CB20" s="210"/>
      <c r="CC20" s="210"/>
      <c r="CD20" s="210"/>
      <c r="CE20" s="210"/>
      <c r="CF20" s="210"/>
      <c r="CG20" s="210"/>
      <c r="CH20" s="210"/>
      <c r="CI20" s="210"/>
      <c r="CJ20" s="210"/>
      <c r="CK20" s="210"/>
      <c r="CL20" s="210"/>
      <c r="CM20" s="210"/>
      <c r="CN20" s="210"/>
      <c r="CO20" s="210"/>
      <c r="CP20" s="210"/>
      <c r="CQ20" s="210"/>
      <c r="CR20" s="210"/>
      <c r="CS20" s="210"/>
      <c r="CT20" s="210"/>
      <c r="CU20" s="210"/>
      <c r="CV20" s="210"/>
      <c r="CW20" s="210"/>
      <c r="CX20" s="210"/>
      <c r="CY20" s="210"/>
      <c r="CZ20" s="210"/>
      <c r="DA20" s="210"/>
      <c r="DB20" s="210"/>
      <c r="DC20" s="210"/>
      <c r="DD20" s="210"/>
      <c r="DE20" s="210"/>
      <c r="DF20" s="210"/>
      <c r="DG20" s="210"/>
      <c r="DH20" s="210"/>
      <c r="DI20" s="210"/>
      <c r="DJ20" s="210"/>
      <c r="DK20" s="210"/>
      <c r="DL20" s="210"/>
      <c r="DM20" s="210"/>
      <c r="DN20" s="210"/>
      <c r="DO20" s="210"/>
      <c r="DP20" s="210"/>
      <c r="DQ20" s="210"/>
      <c r="DR20" s="210"/>
      <c r="DS20" s="210"/>
      <c r="DT20" s="210"/>
      <c r="DU20" s="210"/>
      <c r="DV20" s="210"/>
      <c r="DW20" s="210"/>
      <c r="DX20" s="210"/>
      <c r="DY20" s="210"/>
      <c r="DZ20" s="210"/>
      <c r="EA20" s="210"/>
      <c r="EB20" s="210"/>
      <c r="EC20" s="210"/>
      <c r="ED20" s="210"/>
      <c r="EE20" s="210"/>
      <c r="EF20" s="210"/>
      <c r="EG20" s="210"/>
      <c r="EH20" s="210"/>
      <c r="EI20" s="210"/>
      <c r="EJ20" s="210"/>
    </row>
    <row r="21" spans="1:140" ht="13.7" hidden="1" customHeight="1" x14ac:dyDescent="0.2">
      <c r="A21" s="157"/>
      <c r="B21" s="134"/>
      <c r="C21" s="210"/>
      <c r="D21" s="210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160"/>
      <c r="AD21" s="155"/>
      <c r="AE21" s="156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0"/>
      <c r="AU21" s="210"/>
      <c r="AV21" s="210"/>
      <c r="AW21" s="210"/>
      <c r="AX21" s="210"/>
      <c r="AY21" s="210"/>
      <c r="AZ21" s="210"/>
      <c r="BA21" s="210"/>
      <c r="BB21" s="210"/>
      <c r="BC21" s="210"/>
      <c r="BD21" s="210"/>
      <c r="BE21" s="210"/>
      <c r="BF21" s="210"/>
      <c r="BG21" s="210"/>
      <c r="BH21" s="210"/>
      <c r="BI21" s="210"/>
      <c r="BJ21" s="210"/>
      <c r="BK21" s="210"/>
      <c r="BL21" s="210"/>
      <c r="BM21" s="210"/>
      <c r="BN21" s="210"/>
      <c r="BO21" s="210"/>
      <c r="BP21" s="210"/>
      <c r="BQ21" s="210"/>
      <c r="BR21" s="210"/>
      <c r="BS21" s="210"/>
      <c r="BT21" s="210"/>
      <c r="BU21" s="210"/>
      <c r="BV21" s="210"/>
      <c r="BW21" s="210"/>
      <c r="BX21" s="210"/>
      <c r="BY21" s="210"/>
      <c r="BZ21" s="210"/>
      <c r="CA21" s="210"/>
      <c r="CB21" s="210"/>
      <c r="CC21" s="210"/>
      <c r="CD21" s="210"/>
      <c r="CE21" s="210"/>
      <c r="CF21" s="210"/>
      <c r="CG21" s="210"/>
      <c r="CH21" s="210"/>
      <c r="CI21" s="210"/>
      <c r="CJ21" s="210"/>
      <c r="CK21" s="210"/>
      <c r="CL21" s="210"/>
      <c r="CM21" s="210"/>
      <c r="CN21" s="210"/>
      <c r="CO21" s="210"/>
      <c r="CP21" s="210"/>
      <c r="CQ21" s="210"/>
      <c r="CR21" s="210"/>
      <c r="CS21" s="210"/>
      <c r="CT21" s="210"/>
      <c r="CU21" s="210"/>
      <c r="CV21" s="210"/>
      <c r="CW21" s="210"/>
      <c r="CX21" s="210"/>
      <c r="CY21" s="210"/>
      <c r="CZ21" s="210"/>
      <c r="DA21" s="210"/>
      <c r="DB21" s="210"/>
      <c r="DC21" s="210"/>
      <c r="DD21" s="210"/>
      <c r="DE21" s="210"/>
      <c r="DF21" s="210"/>
      <c r="DG21" s="210"/>
      <c r="DH21" s="210"/>
      <c r="DI21" s="210"/>
      <c r="DJ21" s="210"/>
      <c r="DK21" s="210"/>
      <c r="DL21" s="210"/>
      <c r="DM21" s="210"/>
      <c r="DN21" s="210"/>
      <c r="DO21" s="210"/>
      <c r="DP21" s="210"/>
      <c r="DQ21" s="210"/>
      <c r="DR21" s="210"/>
      <c r="DS21" s="210"/>
      <c r="DT21" s="210"/>
      <c r="DU21" s="210"/>
      <c r="DV21" s="210"/>
      <c r="DW21" s="210"/>
      <c r="DX21" s="210"/>
      <c r="DY21" s="210"/>
      <c r="DZ21" s="210"/>
      <c r="EA21" s="210"/>
      <c r="EB21" s="210"/>
      <c r="EC21" s="210"/>
      <c r="ED21" s="210"/>
      <c r="EE21" s="210"/>
      <c r="EF21" s="210"/>
      <c r="EG21" s="210"/>
      <c r="EH21" s="210"/>
      <c r="EI21" s="210"/>
      <c r="EJ21" s="210"/>
    </row>
    <row r="22" spans="1:140" ht="13.7" hidden="1" customHeight="1" x14ac:dyDescent="0.2">
      <c r="A22" s="157"/>
      <c r="B22" s="134"/>
      <c r="C22" s="210"/>
      <c r="D22" s="210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160"/>
      <c r="AD22" s="155"/>
      <c r="AE22" s="156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0"/>
      <c r="AU22" s="210"/>
      <c r="AV22" s="210"/>
      <c r="AW22" s="210"/>
      <c r="AX22" s="210"/>
      <c r="AY22" s="210"/>
      <c r="AZ22" s="210"/>
      <c r="BA22" s="210"/>
      <c r="BB22" s="210"/>
      <c r="BC22" s="210"/>
      <c r="BD22" s="210"/>
      <c r="BE22" s="210"/>
      <c r="BF22" s="210"/>
      <c r="BG22" s="210"/>
      <c r="BH22" s="210"/>
      <c r="BI22" s="210"/>
      <c r="BJ22" s="210"/>
      <c r="BK22" s="210"/>
      <c r="BL22" s="210"/>
      <c r="BM22" s="210"/>
      <c r="BN22" s="210"/>
      <c r="BO22" s="210"/>
      <c r="BP22" s="210"/>
      <c r="BQ22" s="210"/>
      <c r="BR22" s="210"/>
      <c r="BS22" s="210"/>
      <c r="BT22" s="210"/>
      <c r="BU22" s="210"/>
      <c r="BV22" s="210"/>
      <c r="BW22" s="210"/>
      <c r="BX22" s="210"/>
      <c r="BY22" s="210"/>
      <c r="BZ22" s="210"/>
      <c r="CA22" s="210"/>
      <c r="CB22" s="210"/>
      <c r="CC22" s="210"/>
      <c r="CD22" s="210"/>
      <c r="CE22" s="210"/>
      <c r="CF22" s="210"/>
      <c r="CG22" s="210"/>
      <c r="CH22" s="210"/>
      <c r="CI22" s="210"/>
      <c r="CJ22" s="210"/>
      <c r="CK22" s="210"/>
      <c r="CL22" s="210"/>
      <c r="CM22" s="210"/>
      <c r="CN22" s="210"/>
      <c r="CO22" s="210"/>
      <c r="CP22" s="210"/>
      <c r="CQ22" s="210"/>
      <c r="CR22" s="210"/>
      <c r="CS22" s="210"/>
      <c r="CT22" s="210"/>
      <c r="CU22" s="210"/>
      <c r="CV22" s="210"/>
      <c r="CW22" s="210"/>
      <c r="CX22" s="210"/>
      <c r="CY22" s="210"/>
      <c r="CZ22" s="210"/>
      <c r="DA22" s="210"/>
      <c r="DB22" s="210"/>
      <c r="DC22" s="210"/>
      <c r="DD22" s="210"/>
      <c r="DE22" s="210"/>
      <c r="DF22" s="210"/>
      <c r="DG22" s="210"/>
      <c r="DH22" s="210"/>
      <c r="DI22" s="210"/>
      <c r="DJ22" s="210"/>
      <c r="DK22" s="210"/>
      <c r="DL22" s="210"/>
      <c r="DM22" s="210"/>
      <c r="DN22" s="210"/>
      <c r="DO22" s="210"/>
      <c r="DP22" s="210"/>
      <c r="DQ22" s="210"/>
      <c r="DR22" s="210"/>
      <c r="DS22" s="210"/>
      <c r="DT22" s="210"/>
      <c r="DU22" s="210"/>
      <c r="DV22" s="210"/>
      <c r="DW22" s="210"/>
      <c r="DX22" s="210"/>
      <c r="DY22" s="210"/>
      <c r="DZ22" s="210"/>
      <c r="EA22" s="210"/>
      <c r="EB22" s="210"/>
      <c r="EC22" s="210"/>
      <c r="ED22" s="210"/>
      <c r="EE22" s="210"/>
      <c r="EF22" s="210"/>
      <c r="EG22" s="210"/>
      <c r="EH22" s="210"/>
      <c r="EI22" s="210"/>
      <c r="EJ22" s="210"/>
    </row>
    <row r="23" spans="1:140" ht="13.7" hidden="1" customHeight="1" x14ac:dyDescent="0.2">
      <c r="A23" s="157"/>
      <c r="B23" s="134"/>
      <c r="C23" s="210"/>
      <c r="D23" s="210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0"/>
      <c r="AD23" s="155"/>
      <c r="AE23" s="156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0"/>
      <c r="BK23" s="210"/>
      <c r="BL23" s="210"/>
      <c r="BM23" s="210"/>
      <c r="BN23" s="210"/>
      <c r="BO23" s="210"/>
      <c r="BP23" s="210"/>
      <c r="BQ23" s="210"/>
      <c r="BR23" s="210"/>
      <c r="BS23" s="210"/>
      <c r="BT23" s="210"/>
      <c r="BU23" s="210"/>
      <c r="BV23" s="210"/>
      <c r="BW23" s="210"/>
      <c r="BX23" s="210"/>
      <c r="BY23" s="210"/>
      <c r="BZ23" s="210"/>
      <c r="CA23" s="210"/>
      <c r="CB23" s="210"/>
      <c r="CC23" s="210"/>
      <c r="CD23" s="210"/>
      <c r="CE23" s="210"/>
      <c r="CF23" s="210"/>
      <c r="CG23" s="210"/>
      <c r="CH23" s="210"/>
      <c r="CI23" s="210"/>
      <c r="CJ23" s="210"/>
      <c r="CK23" s="210"/>
      <c r="CL23" s="210"/>
      <c r="CM23" s="210"/>
      <c r="CN23" s="210"/>
      <c r="CO23" s="210"/>
      <c r="CP23" s="210"/>
      <c r="CQ23" s="210"/>
      <c r="CR23" s="210"/>
      <c r="CS23" s="210"/>
      <c r="CT23" s="210"/>
      <c r="CU23" s="210"/>
      <c r="CV23" s="210"/>
      <c r="CW23" s="210"/>
      <c r="CX23" s="210"/>
      <c r="CY23" s="210"/>
      <c r="CZ23" s="210"/>
      <c r="DA23" s="210"/>
      <c r="DB23" s="210"/>
      <c r="DC23" s="210"/>
      <c r="DD23" s="210"/>
      <c r="DE23" s="210"/>
      <c r="DF23" s="210"/>
      <c r="DG23" s="210"/>
      <c r="DH23" s="210"/>
      <c r="DI23" s="210"/>
      <c r="DJ23" s="210"/>
      <c r="DK23" s="210"/>
      <c r="DL23" s="210"/>
      <c r="DM23" s="210"/>
      <c r="DN23" s="210"/>
      <c r="DO23" s="210"/>
      <c r="DP23" s="210"/>
      <c r="DQ23" s="210"/>
      <c r="DR23" s="210"/>
      <c r="DS23" s="210"/>
      <c r="DT23" s="210"/>
      <c r="DU23" s="210"/>
      <c r="DV23" s="210"/>
      <c r="DW23" s="210"/>
      <c r="DX23" s="210"/>
      <c r="DY23" s="210"/>
      <c r="DZ23" s="210"/>
      <c r="EA23" s="210"/>
      <c r="EB23" s="210"/>
      <c r="EC23" s="210"/>
      <c r="ED23" s="210"/>
      <c r="EE23" s="210"/>
      <c r="EF23" s="210"/>
      <c r="EG23" s="210"/>
      <c r="EH23" s="210"/>
      <c r="EI23" s="210"/>
      <c r="EJ23" s="210"/>
    </row>
    <row r="24" spans="1:140" ht="13.7" hidden="1" customHeight="1" x14ac:dyDescent="0.2">
      <c r="A24" s="157"/>
      <c r="B24" s="134"/>
      <c r="C24" s="210"/>
      <c r="D24" s="210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160"/>
      <c r="AD24" s="155"/>
      <c r="AE24" s="156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  <c r="DB24" s="210"/>
      <c r="DC24" s="210"/>
      <c r="DD24" s="210"/>
      <c r="DE24" s="210"/>
      <c r="DF24" s="210"/>
      <c r="DG24" s="210"/>
      <c r="DH24" s="210"/>
      <c r="DI24" s="210"/>
      <c r="DJ24" s="210"/>
      <c r="DK24" s="210"/>
      <c r="DL24" s="210"/>
      <c r="DM24" s="210"/>
      <c r="DN24" s="210"/>
      <c r="DO24" s="210"/>
      <c r="DP24" s="210"/>
      <c r="DQ24" s="210"/>
      <c r="DR24" s="210"/>
      <c r="DS24" s="210"/>
      <c r="DT24" s="210"/>
      <c r="DU24" s="210"/>
      <c r="DV24" s="210"/>
      <c r="DW24" s="210"/>
      <c r="DX24" s="210"/>
      <c r="DY24" s="210"/>
      <c r="DZ24" s="210"/>
      <c r="EA24" s="210"/>
      <c r="EB24" s="210"/>
      <c r="EC24" s="210"/>
      <c r="ED24" s="210"/>
      <c r="EE24" s="210"/>
      <c r="EF24" s="210"/>
      <c r="EG24" s="210"/>
      <c r="EH24" s="210"/>
      <c r="EI24" s="210"/>
      <c r="EJ24" s="210"/>
    </row>
    <row r="25" spans="1:140" ht="13.7" hidden="1" customHeight="1" thickBot="1" x14ac:dyDescent="0.25">
      <c r="A25" s="162"/>
      <c r="B25" s="175"/>
      <c r="C25" s="212"/>
      <c r="D25" s="212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65"/>
      <c r="AD25" s="176"/>
      <c r="AE25" s="156"/>
      <c r="AG25" s="210"/>
      <c r="AH25" s="210"/>
      <c r="AI25" s="210"/>
      <c r="AJ25" s="210"/>
      <c r="AK25" s="210"/>
      <c r="AL25" s="210"/>
      <c r="AM25" s="210"/>
      <c r="AN25" s="210"/>
      <c r="AO25" s="210"/>
      <c r="AP25" s="210"/>
      <c r="AQ25" s="210"/>
      <c r="AR25" s="210"/>
      <c r="AS25" s="210"/>
      <c r="AT25" s="210"/>
      <c r="AU25" s="210"/>
      <c r="AV25" s="210"/>
      <c r="AW25" s="210"/>
      <c r="AX25" s="210"/>
      <c r="AY25" s="210"/>
      <c r="AZ25" s="210"/>
      <c r="BA25" s="210"/>
      <c r="BB25" s="210"/>
      <c r="BC25" s="210"/>
      <c r="BD25" s="210"/>
      <c r="BE25" s="210"/>
      <c r="BF25" s="210"/>
      <c r="BG25" s="210"/>
      <c r="BH25" s="210"/>
      <c r="BI25" s="210"/>
      <c r="BJ25" s="210"/>
      <c r="BK25" s="210"/>
      <c r="BL25" s="210"/>
      <c r="BM25" s="210"/>
      <c r="BN25" s="210"/>
      <c r="BO25" s="210"/>
      <c r="BP25" s="210"/>
      <c r="BQ25" s="210"/>
      <c r="BR25" s="210"/>
      <c r="BS25" s="210"/>
      <c r="BT25" s="210"/>
      <c r="BU25" s="210"/>
      <c r="BV25" s="210"/>
      <c r="BW25" s="210"/>
      <c r="BX25" s="210"/>
      <c r="BY25" s="210"/>
      <c r="BZ25" s="210"/>
      <c r="CA25" s="210"/>
      <c r="CB25" s="210"/>
      <c r="CC25" s="210"/>
      <c r="CD25" s="210"/>
      <c r="CE25" s="210"/>
      <c r="CF25" s="210"/>
      <c r="CG25" s="210"/>
      <c r="CH25" s="210"/>
      <c r="CI25" s="210"/>
      <c r="CJ25" s="210"/>
      <c r="CK25" s="210"/>
      <c r="CL25" s="210"/>
      <c r="CM25" s="210"/>
      <c r="CN25" s="210"/>
      <c r="CO25" s="210"/>
      <c r="CP25" s="210"/>
      <c r="CQ25" s="210"/>
      <c r="CR25" s="210"/>
      <c r="CS25" s="210"/>
      <c r="CT25" s="210"/>
      <c r="CU25" s="210"/>
      <c r="CV25" s="210"/>
      <c r="CW25" s="210"/>
      <c r="CX25" s="210"/>
      <c r="CY25" s="210"/>
      <c r="CZ25" s="210"/>
      <c r="DA25" s="210"/>
      <c r="DB25" s="210"/>
      <c r="DC25" s="210"/>
      <c r="DD25" s="210"/>
      <c r="DE25" s="210"/>
      <c r="DF25" s="210"/>
      <c r="DG25" s="210"/>
      <c r="DH25" s="210"/>
      <c r="DI25" s="210"/>
      <c r="DJ25" s="210"/>
      <c r="DK25" s="210"/>
      <c r="DL25" s="210"/>
      <c r="DM25" s="210"/>
      <c r="DN25" s="210"/>
      <c r="DO25" s="210"/>
      <c r="DP25" s="210"/>
      <c r="DQ25" s="210"/>
      <c r="DR25" s="210"/>
      <c r="DS25" s="210"/>
      <c r="DT25" s="210"/>
      <c r="DU25" s="210"/>
      <c r="DV25" s="210"/>
      <c r="DW25" s="210"/>
      <c r="DX25" s="210"/>
      <c r="DY25" s="210"/>
      <c r="DZ25" s="210"/>
      <c r="EA25" s="210"/>
      <c r="EB25" s="210"/>
      <c r="EC25" s="210"/>
      <c r="ED25" s="210"/>
      <c r="EE25" s="210"/>
      <c r="EF25" s="210"/>
      <c r="EG25" s="210"/>
      <c r="EH25" s="210"/>
      <c r="EI25" s="210"/>
      <c r="EJ25" s="210"/>
    </row>
    <row r="26" spans="1:140" ht="33.75" customHeight="1" x14ac:dyDescent="0.2">
      <c r="A26" s="134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95"/>
      <c r="AC26" s="155"/>
      <c r="AD26" s="155"/>
    </row>
    <row r="27" spans="1:140" s="134" customFormat="1" ht="16.5" thickBot="1" x14ac:dyDescent="0.3">
      <c r="A27" s="177" t="s">
        <v>31</v>
      </c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216"/>
      <c r="AC27" s="179"/>
      <c r="AD27" s="179"/>
    </row>
    <row r="28" spans="1:140" ht="13.7" customHeight="1" x14ac:dyDescent="0.2">
      <c r="A28" s="253" t="s">
        <v>54</v>
      </c>
      <c r="B28" s="167"/>
      <c r="C28" s="99">
        <v>1.0965909090909101</v>
      </c>
      <c r="D28" s="99">
        <v>-0.28516260162601981</v>
      </c>
      <c r="E28" s="153">
        <v>0.84469212513857883</v>
      </c>
      <c r="F28" s="99">
        <v>-0.51561538461538703</v>
      </c>
      <c r="G28" s="99">
        <v>-1.0315641025641078</v>
      </c>
      <c r="H28" s="99">
        <v>3.33333333330188E-4</v>
      </c>
      <c r="I28" s="99">
        <v>1.2195121950497878E-5</v>
      </c>
      <c r="J28" s="99">
        <v>2.439024390454847E-5</v>
      </c>
      <c r="K28" s="99">
        <v>0</v>
      </c>
      <c r="L28" s="99">
        <v>1.9256410256410561E-2</v>
      </c>
      <c r="M28" s="99">
        <v>0</v>
      </c>
      <c r="N28" s="99">
        <v>6.4188034188035203E-3</v>
      </c>
      <c r="O28" s="99">
        <v>-0.33780982905982526</v>
      </c>
      <c r="P28" s="99">
        <v>-1.0323589743589743</v>
      </c>
      <c r="Q28" s="99">
        <v>1.7948717948712556E-4</v>
      </c>
      <c r="R28" s="99">
        <v>1.8749999999997158E-2</v>
      </c>
      <c r="S28" s="99">
        <v>6.6387764282502815E-3</v>
      </c>
      <c r="T28" s="99">
        <v>1.7948717948712556E-4</v>
      </c>
      <c r="U28" s="99">
        <v>1.9736842105263719E-2</v>
      </c>
      <c r="V28" s="99">
        <v>0</v>
      </c>
      <c r="W28" s="153">
        <v>-0.16443075667354989</v>
      </c>
      <c r="X28" s="99">
        <v>-0.25274872571416651</v>
      </c>
      <c r="Y28" s="99">
        <v>-0.2223512719142775</v>
      </c>
      <c r="Z28" s="99">
        <v>-0.25537258839788279</v>
      </c>
      <c r="AA28" s="99">
        <v>-0.25210748731979393</v>
      </c>
      <c r="AB28" s="95">
        <v>-0.25208152626085933</v>
      </c>
      <c r="AC28" s="209">
        <v>-0.22400933493254627</v>
      </c>
      <c r="AD28" s="155"/>
      <c r="AE28" s="156"/>
      <c r="AG28" s="95">
        <v>9818.3241025641037</v>
      </c>
      <c r="AH28" s="95">
        <v>8800</v>
      </c>
      <c r="AI28" s="95">
        <v>9792.0398048780498</v>
      </c>
      <c r="AJ28" s="95">
        <v>7359.903157894737</v>
      </c>
      <c r="AK28" s="95">
        <v>6746.2787692307702</v>
      </c>
      <c r="AL28" s="95">
        <v>7599.9</v>
      </c>
      <c r="AM28" s="95">
        <v>10870.111794871795</v>
      </c>
      <c r="AN28" s="95">
        <v>12935.98994871795</v>
      </c>
      <c r="AO28" s="95">
        <v>11505.6</v>
      </c>
      <c r="AP28" s="95">
        <v>10528.07712820513</v>
      </c>
      <c r="AQ28" s="95">
        <v>9567.0568421052631</v>
      </c>
      <c r="AR28" s="95">
        <v>10980.847414634147</v>
      </c>
      <c r="AS28" s="95">
        <v>11258.278769230768</v>
      </c>
      <c r="AT28" s="95">
        <v>9504</v>
      </c>
      <c r="AU28" s="95">
        <v>10200.009951219512</v>
      </c>
      <c r="AV28" s="95">
        <v>8463.9031578947379</v>
      </c>
      <c r="AW28" s="95">
        <v>6568.5932307692301</v>
      </c>
      <c r="AX28" s="95">
        <v>7680.0960000000005</v>
      </c>
      <c r="AY28" s="95">
        <v>11778.836307692309</v>
      </c>
      <c r="AZ28" s="95">
        <v>14280.049756097558</v>
      </c>
      <c r="BA28" s="95">
        <v>11771.254736842106</v>
      </c>
      <c r="BB28" s="95">
        <v>10527.90358974359</v>
      </c>
      <c r="BC28" s="95">
        <v>9922.5</v>
      </c>
      <c r="BD28" s="95">
        <v>11280</v>
      </c>
      <c r="BE28" s="95">
        <v>11426.47835897436</v>
      </c>
      <c r="BF28" s="95">
        <v>10091.994256410257</v>
      </c>
      <c r="BG28" s="95">
        <v>9493.9132307692307</v>
      </c>
      <c r="BH28" s="95">
        <v>8703.335578947368</v>
      </c>
      <c r="BI28" s="95">
        <v>7570.768390243903</v>
      </c>
      <c r="BJ28" s="95">
        <v>7820.1355789473691</v>
      </c>
      <c r="BK28" s="95">
        <v>11971.509128205129</v>
      </c>
      <c r="BL28" s="95">
        <v>13190.828682926829</v>
      </c>
      <c r="BM28" s="95">
        <v>11470.308210526317</v>
      </c>
      <c r="BN28" s="95">
        <v>11411.809756097558</v>
      </c>
      <c r="BO28" s="95">
        <v>9322.4471578947378</v>
      </c>
      <c r="BP28" s="95">
        <v>11156.508102564103</v>
      </c>
      <c r="BQ28" s="95">
        <v>12013.171902439024</v>
      </c>
      <c r="BR28" s="95">
        <v>9616.757333333333</v>
      </c>
      <c r="BS28" s="95">
        <v>9723.36</v>
      </c>
      <c r="BT28" s="95">
        <v>9365.8004210526342</v>
      </c>
      <c r="BU28" s="95">
        <v>7723.1361951219505</v>
      </c>
      <c r="BV28" s="95">
        <v>8165.8618947368432</v>
      </c>
      <c r="BW28" s="95">
        <v>12522.664390243901</v>
      </c>
      <c r="BX28" s="95">
        <v>12599.866051282052</v>
      </c>
      <c r="BY28" s="95">
        <v>11498.45052631579</v>
      </c>
      <c r="BZ28" s="95">
        <v>11550.410341463414</v>
      </c>
      <c r="CA28" s="95">
        <v>9528.4303157894756</v>
      </c>
      <c r="CB28" s="95">
        <v>11700.757743589744</v>
      </c>
      <c r="CC28" s="95">
        <v>11607.91356097561</v>
      </c>
      <c r="CD28" s="95">
        <v>9746.9973333333346</v>
      </c>
      <c r="CE28" s="95">
        <v>9907.6385641025645</v>
      </c>
      <c r="CF28" s="95">
        <v>10004</v>
      </c>
      <c r="CG28" s="95">
        <v>7786.7961025641025</v>
      </c>
      <c r="CH28" s="95">
        <v>8463.9418947368431</v>
      </c>
      <c r="CI28" s="95">
        <v>12540.934829268292</v>
      </c>
      <c r="CJ28" s="95">
        <v>12528.39712820513</v>
      </c>
      <c r="CK28" s="95">
        <v>11995.998315789475</v>
      </c>
      <c r="CL28" s="95">
        <v>11199.363512195123</v>
      </c>
      <c r="CM28" s="95">
        <v>9699.5503157894746</v>
      </c>
      <c r="CN28" s="95">
        <v>12225.043317073172</v>
      </c>
      <c r="CO28" s="95">
        <v>11183.907897435898</v>
      </c>
      <c r="CP28" s="95">
        <v>9856.1564444444448</v>
      </c>
      <c r="CQ28" s="95">
        <v>10497.800205128207</v>
      </c>
      <c r="CR28" s="95">
        <v>9815.232</v>
      </c>
      <c r="CS28" s="95">
        <v>8135.3673846153852</v>
      </c>
      <c r="CT28" s="95">
        <v>9112.3604210526319</v>
      </c>
      <c r="CU28" s="95">
        <v>12057.776585365853</v>
      </c>
      <c r="CV28" s="95">
        <v>12449.24430769231</v>
      </c>
      <c r="CW28" s="95">
        <v>12481.1</v>
      </c>
      <c r="CX28" s="95">
        <v>10825.146051282052</v>
      </c>
      <c r="CY28" s="95">
        <v>9847.68</v>
      </c>
      <c r="CZ28" s="95">
        <v>12253.404292682926</v>
      </c>
      <c r="DA28" s="95">
        <v>11221.33435897436</v>
      </c>
      <c r="DB28" s="95">
        <v>10170.165405405405</v>
      </c>
      <c r="DC28" s="95">
        <v>11064.950048780487</v>
      </c>
      <c r="DD28" s="95">
        <v>9560.64</v>
      </c>
      <c r="DE28" s="95">
        <v>8751.681435897437</v>
      </c>
      <c r="DF28" s="95">
        <v>9327.2640000000029</v>
      </c>
      <c r="DG28" s="95">
        <v>11575.362461538463</v>
      </c>
      <c r="DH28" s="95">
        <v>13463.91043902439</v>
      </c>
      <c r="DI28" s="95">
        <v>11487.991578947367</v>
      </c>
      <c r="DJ28" s="95">
        <v>10900.268923076923</v>
      </c>
      <c r="DK28" s="95">
        <v>10842.3</v>
      </c>
      <c r="DL28" s="95">
        <v>11331.965128205129</v>
      </c>
      <c r="DM28" s="95">
        <v>11745.998564102565</v>
      </c>
      <c r="DN28" s="95">
        <v>10032</v>
      </c>
      <c r="DO28" s="95">
        <v>10760.4</v>
      </c>
      <c r="DP28" s="95">
        <v>9715.2000000000007</v>
      </c>
      <c r="DQ28" s="95">
        <v>9382.059512195121</v>
      </c>
      <c r="DR28" s="95">
        <v>9137.3431578947384</v>
      </c>
      <c r="DS28" s="95">
        <v>11599.763897435898</v>
      </c>
      <c r="DT28" s="95">
        <v>13431.409756097562</v>
      </c>
      <c r="DU28" s="95">
        <v>11498.198736842105</v>
      </c>
      <c r="DV28" s="95">
        <v>11446.359794871796</v>
      </c>
      <c r="DW28" s="95">
        <v>10533.887999999999</v>
      </c>
      <c r="DX28" s="95">
        <v>11372.283897435898</v>
      </c>
      <c r="DY28" s="95">
        <v>12277.078243902439</v>
      </c>
      <c r="DZ28" s="95">
        <v>10119.921777777778</v>
      </c>
      <c r="EA28" s="95">
        <v>10441.442871794874</v>
      </c>
      <c r="EB28" s="95">
        <v>9862.5355789473688</v>
      </c>
      <c r="EC28" s="95">
        <v>9642.7018536585365</v>
      </c>
      <c r="ED28" s="95">
        <v>9328.8387368421063</v>
      </c>
      <c r="EE28" s="95">
        <v>12118.750358974359</v>
      </c>
      <c r="EF28" s="95">
        <v>12881.072195121951</v>
      </c>
      <c r="EG28" s="95">
        <v>11512.105263157897</v>
      </c>
      <c r="EH28" s="95">
        <v>11999.319804878049</v>
      </c>
      <c r="EI28" s="95">
        <v>10207.642105263159</v>
      </c>
      <c r="EJ28" s="95">
        <v>11416.786871794873</v>
      </c>
    </row>
    <row r="29" spans="1:140" ht="13.7" customHeight="1" x14ac:dyDescent="0.2">
      <c r="A29" s="254" t="s">
        <v>55</v>
      </c>
      <c r="B29" s="158"/>
      <c r="C29" s="95">
        <v>0.44318181818182012</v>
      </c>
      <c r="D29" s="95">
        <v>-0.15126016260163055</v>
      </c>
      <c r="E29" s="159">
        <v>0.72093881305431751</v>
      </c>
      <c r="F29" s="95">
        <v>-0.5160683760683753</v>
      </c>
      <c r="G29" s="95">
        <v>-1.0323589743589707</v>
      </c>
      <c r="H29" s="95">
        <v>2.2222222222012533E-4</v>
      </c>
      <c r="I29" s="95">
        <v>1.2195121950497878E-5</v>
      </c>
      <c r="J29" s="95">
        <v>2.4390243900995756E-5</v>
      </c>
      <c r="K29" s="95">
        <v>0</v>
      </c>
      <c r="L29" s="95">
        <v>1.9256410256410561E-2</v>
      </c>
      <c r="M29" s="95">
        <v>0</v>
      </c>
      <c r="N29" s="95">
        <v>6.4188034188035203E-3</v>
      </c>
      <c r="O29" s="95">
        <v>-0.33754487179487569</v>
      </c>
      <c r="P29" s="95">
        <v>-1.0315641025641007</v>
      </c>
      <c r="Q29" s="95">
        <v>1.7948717948712556E-4</v>
      </c>
      <c r="R29" s="95">
        <v>1.8750000000000711E-2</v>
      </c>
      <c r="S29" s="95">
        <v>6.3738191632864982E-3</v>
      </c>
      <c r="T29" s="95">
        <v>-6.153846153829079E-4</v>
      </c>
      <c r="U29" s="95">
        <v>1.9736842105260166E-2</v>
      </c>
      <c r="V29" s="95">
        <v>0</v>
      </c>
      <c r="W29" s="159">
        <v>-0.16450448767398029</v>
      </c>
      <c r="X29" s="95">
        <v>-0.25264520324283879</v>
      </c>
      <c r="Y29" s="95">
        <v>-0.22489707166420558</v>
      </c>
      <c r="Z29" s="95">
        <v>-0.2553224088854158</v>
      </c>
      <c r="AA29" s="95">
        <v>-0.25161373589942571</v>
      </c>
      <c r="AB29" s="95">
        <v>-0.2496589779836853</v>
      </c>
      <c r="AC29" s="211">
        <v>-0.22239016906639364</v>
      </c>
      <c r="AD29" s="155"/>
      <c r="AE29" s="156"/>
      <c r="AG29" s="95">
        <v>9613.2305641025669</v>
      </c>
      <c r="AH29" s="95">
        <v>8624</v>
      </c>
      <c r="AI29" s="95">
        <v>9995.940292682928</v>
      </c>
      <c r="AJ29" s="95">
        <v>7728</v>
      </c>
      <c r="AK29" s="95">
        <v>7303.0383589743597</v>
      </c>
      <c r="AL29" s="95">
        <v>8199.9</v>
      </c>
      <c r="AM29" s="95">
        <v>11419.929846153847</v>
      </c>
      <c r="AN29" s="95">
        <v>13523.919589743591</v>
      </c>
      <c r="AO29" s="95">
        <v>12060</v>
      </c>
      <c r="AP29" s="95">
        <v>11091.913230769233</v>
      </c>
      <c r="AQ29" s="95">
        <v>9147.78947368421</v>
      </c>
      <c r="AR29" s="95">
        <v>10562.631219512195</v>
      </c>
      <c r="AS29" s="95">
        <v>10855.929846153847</v>
      </c>
      <c r="AT29" s="95">
        <v>9416.0782222222224</v>
      </c>
      <c r="AU29" s="95">
        <v>10403.890536585364</v>
      </c>
      <c r="AV29" s="95">
        <v>9291.9031578947379</v>
      </c>
      <c r="AW29" s="95">
        <v>7752.1417435897447</v>
      </c>
      <c r="AX29" s="95">
        <v>9024.0960000000014</v>
      </c>
      <c r="AY29" s="95">
        <v>12504.487384615386</v>
      </c>
      <c r="AZ29" s="95">
        <v>15034.849756097559</v>
      </c>
      <c r="BA29" s="95">
        <v>12398.21052631579</v>
      </c>
      <c r="BB29" s="95">
        <v>11185.971076923079</v>
      </c>
      <c r="BC29" s="95">
        <v>10646.3</v>
      </c>
      <c r="BD29" s="95">
        <v>11960.878153846157</v>
      </c>
      <c r="BE29" s="95">
        <v>11217.120205128205</v>
      </c>
      <c r="BF29" s="95">
        <v>10137.133538461538</v>
      </c>
      <c r="BG29" s="95">
        <v>9764.8549743589756</v>
      </c>
      <c r="BH29" s="95">
        <v>9490.6618947368443</v>
      </c>
      <c r="BI29" s="95">
        <v>8693.1465365853637</v>
      </c>
      <c r="BJ29" s="95">
        <v>8982.8218947368441</v>
      </c>
      <c r="BK29" s="95">
        <v>12695.673846153848</v>
      </c>
      <c r="BL29" s="95">
        <v>13884.525268292682</v>
      </c>
      <c r="BM29" s="95">
        <v>12076.346105263157</v>
      </c>
      <c r="BN29" s="95">
        <v>12097.239804878049</v>
      </c>
      <c r="BO29" s="95">
        <v>9958.9903157894732</v>
      </c>
      <c r="BP29" s="95">
        <v>11798.388307692308</v>
      </c>
      <c r="BQ29" s="95">
        <v>11805.897951219511</v>
      </c>
      <c r="BR29" s="95">
        <v>9658.8799999999992</v>
      </c>
      <c r="BS29" s="95">
        <v>9979.1074871794881</v>
      </c>
      <c r="BT29" s="95">
        <v>10130.061473684211</v>
      </c>
      <c r="BU29" s="95">
        <v>8729.514926829268</v>
      </c>
      <c r="BV29" s="95">
        <v>9244.2568421052638</v>
      </c>
      <c r="BW29" s="95">
        <v>13226.006634146341</v>
      </c>
      <c r="BX29" s="95">
        <v>13223.997128205127</v>
      </c>
      <c r="BY29" s="95">
        <v>12067.882105263159</v>
      </c>
      <c r="BZ29" s="95">
        <v>12203.329756097561</v>
      </c>
      <c r="CA29" s="95">
        <v>10134.719999999999</v>
      </c>
      <c r="CB29" s="95">
        <v>12338.390974358976</v>
      </c>
      <c r="CC29" s="95">
        <v>11451.266536585366</v>
      </c>
      <c r="CD29" s="95">
        <v>9810.3573333333334</v>
      </c>
      <c r="CE29" s="95">
        <v>10174.531076923078</v>
      </c>
      <c r="CF29" s="95">
        <v>10772.1</v>
      </c>
      <c r="CG29" s="95">
        <v>8716.7115897435906</v>
      </c>
      <c r="CH29" s="95">
        <v>9498.1381052631586</v>
      </c>
      <c r="CI29" s="95">
        <v>13235.818536585364</v>
      </c>
      <c r="CJ29" s="95">
        <v>13152.470358974359</v>
      </c>
      <c r="CK29" s="95">
        <v>12601.404631578946</v>
      </c>
      <c r="CL29" s="95">
        <v>11842.224390243902</v>
      </c>
      <c r="CM29" s="95">
        <v>10322.148210526317</v>
      </c>
      <c r="CN29" s="95">
        <v>12914.195121951219</v>
      </c>
      <c r="CO29" s="95">
        <v>11088.953435897436</v>
      </c>
      <c r="CP29" s="95">
        <v>9972.16</v>
      </c>
      <c r="CQ29" s="95">
        <v>10826.969641025642</v>
      </c>
      <c r="CR29" s="95">
        <v>10567.584000000001</v>
      </c>
      <c r="CS29" s="95">
        <v>9061.8313846153851</v>
      </c>
      <c r="CT29" s="95">
        <v>10195.200000000001</v>
      </c>
      <c r="CU29" s="95">
        <v>12791.476292682928</v>
      </c>
      <c r="CV29" s="95">
        <v>13159.951794871795</v>
      </c>
      <c r="CW29" s="95">
        <v>13213.5</v>
      </c>
      <c r="CX29" s="95">
        <v>11539.546051282052</v>
      </c>
      <c r="CY29" s="95">
        <v>10568.80505263158</v>
      </c>
      <c r="CZ29" s="95">
        <v>13081.823414634146</v>
      </c>
      <c r="DA29" s="95">
        <v>11366.65353846154</v>
      </c>
      <c r="DB29" s="95">
        <v>10490.312432432433</v>
      </c>
      <c r="DC29" s="95">
        <v>11619.770341463414</v>
      </c>
      <c r="DD29" s="95">
        <v>10447.616842105264</v>
      </c>
      <c r="DE29" s="95">
        <v>9863.3431794871794</v>
      </c>
      <c r="DF29" s="95">
        <v>10552.511999999999</v>
      </c>
      <c r="DG29" s="95">
        <v>12485.128205128205</v>
      </c>
      <c r="DH29" s="95">
        <v>14467.739707317072</v>
      </c>
      <c r="DI29" s="95">
        <v>12366.833684210527</v>
      </c>
      <c r="DJ29" s="95">
        <v>11806.544615384615</v>
      </c>
      <c r="DK29" s="95">
        <v>11822.3</v>
      </c>
      <c r="DL29" s="95">
        <v>12296.742564102564</v>
      </c>
      <c r="DM29" s="95">
        <v>12089.219692307692</v>
      </c>
      <c r="DN29" s="95">
        <v>10510.837333333333</v>
      </c>
      <c r="DO29" s="95">
        <v>11469.92</v>
      </c>
      <c r="DP29" s="95">
        <v>10745.696842105264</v>
      </c>
      <c r="DQ29" s="95">
        <v>10688.754146341462</v>
      </c>
      <c r="DR29" s="95">
        <v>10451.103157894739</v>
      </c>
      <c r="DS29" s="95">
        <v>12718.739897435898</v>
      </c>
      <c r="DT29" s="95">
        <v>14679.720585365851</v>
      </c>
      <c r="DU29" s="95">
        <v>12608.842105263158</v>
      </c>
      <c r="DV29" s="95">
        <v>12626.37025641026</v>
      </c>
      <c r="DW29" s="95">
        <v>11710.656000000001</v>
      </c>
      <c r="DX29" s="95">
        <v>12600.21312820513</v>
      </c>
      <c r="DY29" s="95">
        <v>13017.916682926827</v>
      </c>
      <c r="DZ29" s="95">
        <v>10894.360888888888</v>
      </c>
      <c r="EA29" s="95">
        <v>11426.794256410258</v>
      </c>
      <c r="EB29" s="95">
        <v>11165.25557894737</v>
      </c>
      <c r="EC29" s="95">
        <v>11219.243707317073</v>
      </c>
      <c r="ED29" s="95">
        <v>10885.44</v>
      </c>
      <c r="EE29" s="95">
        <v>13630.624</v>
      </c>
      <c r="EF29" s="95">
        <v>14425.676487804878</v>
      </c>
      <c r="EG29" s="95">
        <v>12951.082105263158</v>
      </c>
      <c r="EH29" s="95">
        <v>13557.780292682926</v>
      </c>
      <c r="EI29" s="95">
        <v>11632.673684210527</v>
      </c>
      <c r="EJ29" s="95">
        <v>12966.668512820514</v>
      </c>
    </row>
    <row r="30" spans="1:140" ht="13.7" customHeight="1" x14ac:dyDescent="0.2">
      <c r="A30" s="254" t="s">
        <v>57</v>
      </c>
      <c r="B30" s="134"/>
      <c r="C30" s="95">
        <v>0.60727272727272918</v>
      </c>
      <c r="D30" s="95">
        <v>-0.94363414634145926</v>
      </c>
      <c r="E30" s="159">
        <v>0.18811453367517572</v>
      </c>
      <c r="F30" s="95">
        <v>-1.011329059829059</v>
      </c>
      <c r="G30" s="95">
        <v>-1.0224358974358978</v>
      </c>
      <c r="H30" s="95">
        <v>-1.0002222222222201</v>
      </c>
      <c r="I30" s="95">
        <v>-0.49987804878048792</v>
      </c>
      <c r="J30" s="95">
        <v>-0.99975609756097228</v>
      </c>
      <c r="K30" s="95">
        <v>0</v>
      </c>
      <c r="L30" s="95">
        <v>1.9256410256410561E-2</v>
      </c>
      <c r="M30" s="95">
        <v>-1.5</v>
      </c>
      <c r="N30" s="95">
        <v>-0.49358119658120003</v>
      </c>
      <c r="O30" s="95">
        <v>1.8903846153847326E-2</v>
      </c>
      <c r="P30" s="95">
        <v>2.8589743589744643E-2</v>
      </c>
      <c r="Q30" s="95">
        <v>-1.2820512820610475E-4</v>
      </c>
      <c r="R30" s="95">
        <v>2.8249999999999886E-2</v>
      </c>
      <c r="S30" s="95">
        <v>6.5828862337227179E-3</v>
      </c>
      <c r="T30" s="95">
        <v>-2.0512820512763597E-4</v>
      </c>
      <c r="U30" s="95">
        <v>1.036842105263247E-2</v>
      </c>
      <c r="V30" s="95">
        <v>9.5853658536562136E-3</v>
      </c>
      <c r="W30" s="159">
        <v>-0.37259269221932811</v>
      </c>
      <c r="X30" s="95">
        <v>-0.24268209105040839</v>
      </c>
      <c r="Y30" s="95">
        <v>-0.24363311291228129</v>
      </c>
      <c r="Z30" s="95">
        <v>-0.24374667397481531</v>
      </c>
      <c r="AA30" s="95">
        <v>-0.24568696450103289</v>
      </c>
      <c r="AB30" s="95">
        <v>-0.24483809997365569</v>
      </c>
      <c r="AC30" s="211">
        <v>-0.24689649294509408</v>
      </c>
      <c r="AD30" s="155"/>
      <c r="AE30" s="156"/>
      <c r="AG30" s="95">
        <v>9990.6477948717966</v>
      </c>
      <c r="AH30" s="95">
        <v>9151.8826666666682</v>
      </c>
      <c r="AI30" s="95">
        <v>10404</v>
      </c>
      <c r="AJ30" s="95">
        <v>8924.0968421052621</v>
      </c>
      <c r="AK30" s="95">
        <v>9857.9583589743597</v>
      </c>
      <c r="AL30" s="95">
        <v>10800</v>
      </c>
      <c r="AM30" s="95">
        <v>11951.237128205128</v>
      </c>
      <c r="AN30" s="95">
        <v>13132.070358974359</v>
      </c>
      <c r="AO30" s="95">
        <v>12222.048000000001</v>
      </c>
      <c r="AP30" s="95">
        <v>10340.009641025643</v>
      </c>
      <c r="AQ30" s="95">
        <v>10940.402526315789</v>
      </c>
      <c r="AR30" s="95">
        <v>11873.727804878048</v>
      </c>
      <c r="AS30" s="95">
        <v>11056.993435897435</v>
      </c>
      <c r="AT30" s="95">
        <v>9768.1173333333354</v>
      </c>
      <c r="AU30" s="95">
        <v>10914.059707317074</v>
      </c>
      <c r="AV30" s="95">
        <v>9291.9418947368431</v>
      </c>
      <c r="AW30" s="95">
        <v>10168.188512820514</v>
      </c>
      <c r="AX30" s="95">
        <v>10848</v>
      </c>
      <c r="AY30" s="95">
        <v>11999.480820512823</v>
      </c>
      <c r="AZ30" s="95">
        <v>13769.900487804875</v>
      </c>
      <c r="BA30" s="95">
        <v>11690.23663157895</v>
      </c>
      <c r="BB30" s="95">
        <v>10621.942153846154</v>
      </c>
      <c r="BC30" s="95">
        <v>11148.8</v>
      </c>
      <c r="BD30" s="95">
        <v>11240.365743589746</v>
      </c>
      <c r="BE30" s="95">
        <v>11583.388923076924</v>
      </c>
      <c r="BF30" s="95">
        <v>10486.533948717948</v>
      </c>
      <c r="BG30" s="95">
        <v>10110.591794871794</v>
      </c>
      <c r="BH30" s="95">
        <v>9339.84</v>
      </c>
      <c r="BI30" s="95">
        <v>10635.117073170732</v>
      </c>
      <c r="BJ30" s="95">
        <v>10451.141894736844</v>
      </c>
      <c r="BK30" s="95">
        <v>12573.008000000002</v>
      </c>
      <c r="BL30" s="95">
        <v>13296.563512195122</v>
      </c>
      <c r="BM30" s="95">
        <v>11748.593684210529</v>
      </c>
      <c r="BN30" s="95">
        <v>11587.190048780489</v>
      </c>
      <c r="BO30" s="95">
        <v>10303.225263157896</v>
      </c>
      <c r="BP30" s="95">
        <v>11293.969846153846</v>
      </c>
      <c r="BQ30" s="95">
        <v>12120.77443902439</v>
      </c>
      <c r="BR30" s="95">
        <v>9870.1191111111111</v>
      </c>
      <c r="BS30" s="95">
        <v>10163.395692307693</v>
      </c>
      <c r="BT30" s="95">
        <v>9795.9410526315787</v>
      </c>
      <c r="BU30" s="95">
        <v>10270.591219512195</v>
      </c>
      <c r="BV30" s="95">
        <v>10502.855578947368</v>
      </c>
      <c r="BW30" s="95">
        <v>13154.536975609755</v>
      </c>
      <c r="BX30" s="95">
        <v>12821.67712820513</v>
      </c>
      <c r="BY30" s="95">
        <v>11803.541894736842</v>
      </c>
      <c r="BZ30" s="95">
        <v>11644.339902439026</v>
      </c>
      <c r="CA30" s="95">
        <v>10356.10105263158</v>
      </c>
      <c r="CB30" s="95">
        <v>11834.932307692308</v>
      </c>
      <c r="CC30" s="95">
        <v>11702.136975609754</v>
      </c>
      <c r="CD30" s="95">
        <v>9919.2817777777782</v>
      </c>
      <c r="CE30" s="95">
        <v>10216.01641025641</v>
      </c>
      <c r="CF30" s="95">
        <v>10256.1</v>
      </c>
      <c r="CG30" s="95">
        <v>9897.4576410256432</v>
      </c>
      <c r="CH30" s="95">
        <v>10558.016842105264</v>
      </c>
      <c r="CI30" s="95">
        <v>13220.97131707317</v>
      </c>
      <c r="CJ30" s="95">
        <v>12885.626051282052</v>
      </c>
      <c r="CK30" s="95">
        <v>12378.583578947371</v>
      </c>
      <c r="CL30" s="95">
        <v>11246.336585365852</v>
      </c>
      <c r="CM30" s="95">
        <v>10405.781052631579</v>
      </c>
      <c r="CN30" s="95">
        <v>12379.317073170731</v>
      </c>
      <c r="CO30" s="95">
        <v>11268.33435897436</v>
      </c>
      <c r="CP30" s="95">
        <v>9965.0417777777784</v>
      </c>
      <c r="CQ30" s="95">
        <v>10697.790564102566</v>
      </c>
      <c r="CR30" s="95">
        <v>9895.8719999999994</v>
      </c>
      <c r="CS30" s="95">
        <v>9944.3997948717952</v>
      </c>
      <c r="CT30" s="95">
        <v>11070.760421052633</v>
      </c>
      <c r="CU30" s="95">
        <v>12766.531707317072</v>
      </c>
      <c r="CV30" s="95">
        <v>12957.06605128205</v>
      </c>
      <c r="CW30" s="95">
        <v>12974.1</v>
      </c>
      <c r="CX30" s="95">
        <v>10847.455384615385</v>
      </c>
      <c r="CY30" s="95">
        <v>10467.411368421055</v>
      </c>
      <c r="CZ30" s="95">
        <v>12452.120195121948</v>
      </c>
      <c r="DA30" s="95">
        <v>11343.746461538462</v>
      </c>
      <c r="DB30" s="95">
        <v>10259.883243243245</v>
      </c>
      <c r="DC30" s="95">
        <v>11211.959414634146</v>
      </c>
      <c r="DD30" s="95">
        <v>9545.8231578947361</v>
      </c>
      <c r="DE30" s="95">
        <v>10438.457435897435</v>
      </c>
      <c r="DF30" s="95">
        <v>11147.52</v>
      </c>
      <c r="DG30" s="95">
        <v>12321.577846153847</v>
      </c>
      <c r="DH30" s="95">
        <v>14153.420487804877</v>
      </c>
      <c r="DI30" s="95">
        <v>12007.45263157895</v>
      </c>
      <c r="DJ30" s="95">
        <v>10919.097846153847</v>
      </c>
      <c r="DK30" s="95">
        <v>11457.2</v>
      </c>
      <c r="DL30" s="95">
        <v>11552.831384615385</v>
      </c>
      <c r="DM30" s="95">
        <v>11910.246564102566</v>
      </c>
      <c r="DN30" s="95">
        <v>10098.91911111111</v>
      </c>
      <c r="DO30" s="95">
        <v>10842.901658536584</v>
      </c>
      <c r="DP30" s="95">
        <v>9608.5768421052635</v>
      </c>
      <c r="DQ30" s="95">
        <v>10940.858341463414</v>
      </c>
      <c r="DR30" s="95">
        <v>10752.96</v>
      </c>
      <c r="DS30" s="95">
        <v>12408.983384615387</v>
      </c>
      <c r="DT30" s="95">
        <v>14247.429658536585</v>
      </c>
      <c r="DU30" s="95">
        <v>12088.8</v>
      </c>
      <c r="DV30" s="95">
        <v>11462.210666666668</v>
      </c>
      <c r="DW30" s="95">
        <v>11072.928</v>
      </c>
      <c r="DX30" s="95">
        <v>11633.141128205129</v>
      </c>
      <c r="DY30" s="95">
        <v>12481.406634146342</v>
      </c>
      <c r="DZ30" s="95">
        <v>10165.877333333334</v>
      </c>
      <c r="EA30" s="95">
        <v>10471.609641025641</v>
      </c>
      <c r="EB30" s="95">
        <v>9674.8555789473685</v>
      </c>
      <c r="EC30" s="95">
        <v>11015.193951219513</v>
      </c>
      <c r="ED30" s="95">
        <v>10826.501894736843</v>
      </c>
      <c r="EE30" s="95">
        <v>13024.09948717949</v>
      </c>
      <c r="EF30" s="95">
        <v>13782.586146341462</v>
      </c>
      <c r="EG30" s="95">
        <v>12174.544000000002</v>
      </c>
      <c r="EH30" s="95">
        <v>12007.449951219513</v>
      </c>
      <c r="EI30" s="95">
        <v>10683.524210526317</v>
      </c>
      <c r="EJ30" s="95">
        <v>11709.266666666668</v>
      </c>
    </row>
    <row r="31" spans="1:140" ht="13.7" customHeight="1" x14ac:dyDescent="0.2">
      <c r="A31" s="254" t="s">
        <v>59</v>
      </c>
      <c r="B31" s="134"/>
      <c r="C31" s="95">
        <v>0.55380648006090638</v>
      </c>
      <c r="D31" s="95">
        <v>-0.42292682926829528</v>
      </c>
      <c r="E31" s="159">
        <v>0.13229683572265216</v>
      </c>
      <c r="F31" s="95">
        <v>-1.0256880341880361</v>
      </c>
      <c r="G31" s="95">
        <v>-1.0508205128205148</v>
      </c>
      <c r="H31" s="95">
        <v>-1.0005555555555539</v>
      </c>
      <c r="I31" s="95">
        <v>-0.99945250320924117</v>
      </c>
      <c r="J31" s="95">
        <v>-0.99953658536585266</v>
      </c>
      <c r="K31" s="95">
        <v>-0.99936842105262969</v>
      </c>
      <c r="L31" s="95">
        <v>-0.50615384615384684</v>
      </c>
      <c r="M31" s="95">
        <v>0</v>
      </c>
      <c r="N31" s="95">
        <v>-0.50184075573549336</v>
      </c>
      <c r="O31" s="95">
        <v>1.9134615384608367E-2</v>
      </c>
      <c r="P31" s="95">
        <v>2.9282051282049082E-2</v>
      </c>
      <c r="Q31" s="95">
        <v>-1.2820512820610475E-4</v>
      </c>
      <c r="R31" s="95">
        <v>2.8249999999999886E-2</v>
      </c>
      <c r="S31" s="95">
        <v>1.9271211173652603E-2</v>
      </c>
      <c r="T31" s="95">
        <v>1.7948717948712556E-4</v>
      </c>
      <c r="U31" s="95">
        <v>3.0000000000001137E-2</v>
      </c>
      <c r="V31" s="95">
        <v>2.763414634146244E-2</v>
      </c>
      <c r="W31" s="159">
        <v>-0.36408563544707917</v>
      </c>
      <c r="X31" s="95">
        <v>-0.24353327400726954</v>
      </c>
      <c r="Y31" s="95">
        <v>-0.24476110887166058</v>
      </c>
      <c r="Z31" s="95">
        <v>-0.24268079279145383</v>
      </c>
      <c r="AA31" s="95">
        <v>-0.24376918337045694</v>
      </c>
      <c r="AB31" s="95">
        <v>-0.24183654801396415</v>
      </c>
      <c r="AC31" s="211">
        <v>-0.24098708336754981</v>
      </c>
      <c r="AD31" s="155"/>
      <c r="AE31" s="156"/>
      <c r="AG31" s="95">
        <v>8718.8904615384618</v>
      </c>
      <c r="AH31" s="95">
        <v>8095.9217777777785</v>
      </c>
      <c r="AI31" s="95">
        <v>9282.0796097560979</v>
      </c>
      <c r="AJ31" s="95">
        <v>8372.1355789473691</v>
      </c>
      <c r="AK31" s="95">
        <v>8968.5158974358983</v>
      </c>
      <c r="AL31" s="95">
        <v>10200</v>
      </c>
      <c r="AM31" s="95">
        <v>11954.968205128207</v>
      </c>
      <c r="AN31" s="95">
        <v>13132.070358974359</v>
      </c>
      <c r="AO31" s="95">
        <v>11430.048000000001</v>
      </c>
      <c r="AP31" s="95">
        <v>10058.019282051284</v>
      </c>
      <c r="AQ31" s="95">
        <v>9660.7326315789487</v>
      </c>
      <c r="AR31" s="95">
        <v>11069.152585365853</v>
      </c>
      <c r="AS31" s="95">
        <v>9998.9583589743597</v>
      </c>
      <c r="AT31" s="95">
        <v>9239.9217777777776</v>
      </c>
      <c r="AU31" s="95">
        <v>10506.04975609756</v>
      </c>
      <c r="AV31" s="95">
        <v>9291.9418947368431</v>
      </c>
      <c r="AW31" s="95">
        <v>10065.052307692309</v>
      </c>
      <c r="AX31" s="95">
        <v>10464.096000000001</v>
      </c>
      <c r="AY31" s="95">
        <v>11801.926564102565</v>
      </c>
      <c r="AZ31" s="95">
        <v>13769.900487804875</v>
      </c>
      <c r="BA31" s="95">
        <v>11766.315789473685</v>
      </c>
      <c r="BB31" s="95">
        <v>9587.990358974359</v>
      </c>
      <c r="BC31" s="95">
        <v>10031.299999999999</v>
      </c>
      <c r="BD31" s="95">
        <v>10496.724512820514</v>
      </c>
      <c r="BE31" s="95">
        <v>10508.273641025642</v>
      </c>
      <c r="BF31" s="95">
        <v>9952.7007179487173</v>
      </c>
      <c r="BG31" s="95">
        <v>9764.6139487179498</v>
      </c>
      <c r="BH31" s="95">
        <v>9372.9987368421062</v>
      </c>
      <c r="BI31" s="95">
        <v>10569.876878048781</v>
      </c>
      <c r="BJ31" s="95">
        <v>10119.941894736843</v>
      </c>
      <c r="BK31" s="95">
        <v>12415.534564102565</v>
      </c>
      <c r="BL31" s="95">
        <v>13351.424390243901</v>
      </c>
      <c r="BM31" s="95">
        <v>11875.263157894738</v>
      </c>
      <c r="BN31" s="95">
        <v>10501.989658536584</v>
      </c>
      <c r="BO31" s="95">
        <v>9316.8884210526321</v>
      </c>
      <c r="BP31" s="95">
        <v>10602.149128205128</v>
      </c>
      <c r="BQ31" s="95">
        <v>11050.490926829269</v>
      </c>
      <c r="BR31" s="95">
        <v>9412.4408888888884</v>
      </c>
      <c r="BS31" s="95">
        <v>9866.2110769230785</v>
      </c>
      <c r="BT31" s="95">
        <v>9884.200421052632</v>
      </c>
      <c r="BU31" s="95">
        <v>10262.120195121952</v>
      </c>
      <c r="BV31" s="95">
        <v>10226.85557894737</v>
      </c>
      <c r="BW31" s="95">
        <v>13072.966829268291</v>
      </c>
      <c r="BX31" s="95">
        <v>12949.613538461539</v>
      </c>
      <c r="BY31" s="95">
        <v>12012.682105263159</v>
      </c>
      <c r="BZ31" s="95">
        <v>10620.319609756098</v>
      </c>
      <c r="CA31" s="95">
        <v>9425.0029473684226</v>
      </c>
      <c r="CB31" s="95">
        <v>11180.45312820513</v>
      </c>
      <c r="CC31" s="95">
        <v>10752.808585365852</v>
      </c>
      <c r="CD31" s="95">
        <v>9528.7964444444442</v>
      </c>
      <c r="CE31" s="95">
        <v>9986.4539487179482</v>
      </c>
      <c r="CF31" s="95">
        <v>10419.9</v>
      </c>
      <c r="CG31" s="95">
        <v>9968.5891282051289</v>
      </c>
      <c r="CH31" s="95">
        <v>10351.743157894738</v>
      </c>
      <c r="CI31" s="95">
        <v>13238.734243902436</v>
      </c>
      <c r="CJ31" s="95">
        <v>13107.446769230768</v>
      </c>
      <c r="CK31" s="95">
        <v>12691.442526315792</v>
      </c>
      <c r="CL31" s="95">
        <v>10329.352975609756</v>
      </c>
      <c r="CM31" s="95">
        <v>9540.9229473684227</v>
      </c>
      <c r="CN31" s="95">
        <v>11784.064975609755</v>
      </c>
      <c r="CO31" s="95">
        <v>10464.889846153848</v>
      </c>
      <c r="CP31" s="95">
        <v>9662.4</v>
      </c>
      <c r="CQ31" s="95">
        <v>10552.680205128205</v>
      </c>
      <c r="CR31" s="95">
        <v>10133.856</v>
      </c>
      <c r="CS31" s="95">
        <v>10095.10830769231</v>
      </c>
      <c r="CT31" s="95">
        <v>10936.42105263158</v>
      </c>
      <c r="CU31" s="95">
        <v>12870.459512195121</v>
      </c>
      <c r="CV31" s="95">
        <v>13257.866051282052</v>
      </c>
      <c r="CW31" s="95">
        <v>13371.8</v>
      </c>
      <c r="CX31" s="95">
        <v>10012.783589743591</v>
      </c>
      <c r="CY31" s="95">
        <v>9638.2105263157919</v>
      </c>
      <c r="CZ31" s="95">
        <v>11900.026536585367</v>
      </c>
      <c r="DA31" s="95">
        <v>10536.416615384616</v>
      </c>
      <c r="DB31" s="95">
        <v>9950.5654054054066</v>
      </c>
      <c r="DC31" s="95">
        <v>11060.989463414633</v>
      </c>
      <c r="DD31" s="95">
        <v>9781.44</v>
      </c>
      <c r="DE31" s="95">
        <v>10599.941333333336</v>
      </c>
      <c r="DF31" s="95">
        <v>11009.376</v>
      </c>
      <c r="DG31" s="95">
        <v>12425.382769230768</v>
      </c>
      <c r="DH31" s="95">
        <v>14484.009951219512</v>
      </c>
      <c r="DI31" s="95">
        <v>12382.270315789476</v>
      </c>
      <c r="DJ31" s="95">
        <v>10080.482871794871</v>
      </c>
      <c r="DK31" s="95">
        <v>10552.2</v>
      </c>
      <c r="DL31" s="95">
        <v>11041.519589743591</v>
      </c>
      <c r="DM31" s="95">
        <v>11060.068923076924</v>
      </c>
      <c r="DN31" s="95">
        <v>9796.0817777777775</v>
      </c>
      <c r="DO31" s="95">
        <v>10697.632195121951</v>
      </c>
      <c r="DP31" s="95">
        <v>9847.7187368421055</v>
      </c>
      <c r="DQ31" s="95">
        <v>11107.929365853659</v>
      </c>
      <c r="DR31" s="95">
        <v>10624.256842105264</v>
      </c>
      <c r="DS31" s="95">
        <v>12512.508717948718</v>
      </c>
      <c r="DT31" s="95">
        <v>14582.029463414634</v>
      </c>
      <c r="DU31" s="95">
        <v>12471.752421052632</v>
      </c>
      <c r="DV31" s="95">
        <v>10580.120205128207</v>
      </c>
      <c r="DW31" s="95">
        <v>10200.096</v>
      </c>
      <c r="DX31" s="95">
        <v>11117.982564102564</v>
      </c>
      <c r="DY31" s="95">
        <v>11597.181073170732</v>
      </c>
      <c r="DZ31" s="95">
        <v>9863.0400000000009</v>
      </c>
      <c r="EA31" s="95">
        <v>10332.441435897435</v>
      </c>
      <c r="EB31" s="95">
        <v>9913.92</v>
      </c>
      <c r="EC31" s="95">
        <v>11186.991804878049</v>
      </c>
      <c r="ED31" s="95">
        <v>10694.021894736843</v>
      </c>
      <c r="EE31" s="95">
        <v>13136.080820512821</v>
      </c>
      <c r="EF31" s="95">
        <v>14104.236487804877</v>
      </c>
      <c r="EG31" s="95">
        <v>12557.457684210527</v>
      </c>
      <c r="EH31" s="95">
        <v>11089.44</v>
      </c>
      <c r="EI31" s="95">
        <v>9843.031578947368</v>
      </c>
      <c r="EJ31" s="95">
        <v>11194.16594871795</v>
      </c>
    </row>
    <row r="32" spans="1:140" ht="13.7" customHeight="1" x14ac:dyDescent="0.2">
      <c r="A32" s="254" t="s">
        <v>58</v>
      </c>
      <c r="B32" s="158"/>
      <c r="C32" s="95">
        <v>-0.55500000000000005</v>
      </c>
      <c r="D32" s="95">
        <v>-0.36527644137250803</v>
      </c>
      <c r="E32" s="159">
        <v>0.18987303118039378</v>
      </c>
      <c r="F32" s="95">
        <v>-1.0256880341880361</v>
      </c>
      <c r="G32" s="95">
        <v>-1.0508205128205148</v>
      </c>
      <c r="H32" s="95">
        <v>-1.0005555555555539</v>
      </c>
      <c r="I32" s="95">
        <v>-0.99945250320924117</v>
      </c>
      <c r="J32" s="95">
        <v>-0.99953658536585266</v>
      </c>
      <c r="K32" s="95">
        <v>-0.99936842105262969</v>
      </c>
      <c r="L32" s="95">
        <v>-0.48769230769230987</v>
      </c>
      <c r="M32" s="95">
        <v>0</v>
      </c>
      <c r="N32" s="95">
        <v>-0.49568690958164296</v>
      </c>
      <c r="O32" s="95">
        <v>1.8903846153847326E-2</v>
      </c>
      <c r="P32" s="95">
        <v>2.8487179487179048E-2</v>
      </c>
      <c r="Q32" s="95">
        <v>-2.564102564406312E-5</v>
      </c>
      <c r="R32" s="95">
        <v>2.8249999999999886E-2</v>
      </c>
      <c r="S32" s="95">
        <v>1.9168647071090561E-2</v>
      </c>
      <c r="T32" s="95">
        <v>-1.2820512820255203E-4</v>
      </c>
      <c r="U32" s="95">
        <v>3.0000000000001137E-2</v>
      </c>
      <c r="V32" s="95">
        <v>2.763414634146244E-2</v>
      </c>
      <c r="W32" s="159">
        <v>-0.36265300466889983</v>
      </c>
      <c r="X32" s="95">
        <v>-0.24191046500791558</v>
      </c>
      <c r="Y32" s="95">
        <v>-0.24418042000951345</v>
      </c>
      <c r="Z32" s="95">
        <v>-0.24231187596748072</v>
      </c>
      <c r="AA32" s="95">
        <v>-0.24483007876928653</v>
      </c>
      <c r="AB32" s="95">
        <v>-0.24491722935282567</v>
      </c>
      <c r="AC32" s="211">
        <v>-0.24042630545079646</v>
      </c>
      <c r="AD32" s="155"/>
      <c r="AE32" s="156"/>
      <c r="AF32" s="156"/>
      <c r="AG32" s="95">
        <v>8718.8904615384618</v>
      </c>
      <c r="AH32" s="95">
        <v>8095.9217777777785</v>
      </c>
      <c r="AI32" s="95">
        <v>9282.0796097560979</v>
      </c>
      <c r="AJ32" s="95">
        <v>8372.1355789473691</v>
      </c>
      <c r="AK32" s="95">
        <v>8903.3522051282052</v>
      </c>
      <c r="AL32" s="95">
        <v>10200</v>
      </c>
      <c r="AM32" s="95">
        <v>12350.076717948719</v>
      </c>
      <c r="AN32" s="95">
        <v>13524.070358974359</v>
      </c>
      <c r="AO32" s="95">
        <v>11430.048000000001</v>
      </c>
      <c r="AP32" s="95">
        <v>10058.019282051284</v>
      </c>
      <c r="AQ32" s="95">
        <v>9660.7326315789487</v>
      </c>
      <c r="AR32" s="95">
        <v>11069.152585365853</v>
      </c>
      <c r="AS32" s="95">
        <v>9998.9583589743597</v>
      </c>
      <c r="AT32" s="95">
        <v>9239.9217777777776</v>
      </c>
      <c r="AU32" s="95">
        <v>10506.04975609756</v>
      </c>
      <c r="AV32" s="95">
        <v>9476.0968421052639</v>
      </c>
      <c r="AW32" s="95">
        <v>10034.858256410256</v>
      </c>
      <c r="AX32" s="95">
        <v>10464.096000000001</v>
      </c>
      <c r="AY32" s="95">
        <v>11722.282051282051</v>
      </c>
      <c r="AZ32" s="95">
        <v>14585.900487804878</v>
      </c>
      <c r="BA32" s="95">
        <v>11766.315789473685</v>
      </c>
      <c r="BB32" s="95">
        <v>9587.990358974359</v>
      </c>
      <c r="BC32" s="95">
        <v>10031.299999999999</v>
      </c>
      <c r="BD32" s="95">
        <v>10496.724512820514</v>
      </c>
      <c r="BE32" s="95">
        <v>10476.632205128206</v>
      </c>
      <c r="BF32" s="95">
        <v>9922.5917948717943</v>
      </c>
      <c r="BG32" s="95">
        <v>9734.5821538461551</v>
      </c>
      <c r="BH32" s="95">
        <v>9527.5587368421075</v>
      </c>
      <c r="BI32" s="95">
        <v>10502.06926829268</v>
      </c>
      <c r="BJ32" s="95">
        <v>10083.296842105263</v>
      </c>
      <c r="BK32" s="95">
        <v>12283.249641025641</v>
      </c>
      <c r="BL32" s="95">
        <v>14088.39395121951</v>
      </c>
      <c r="BM32" s="95">
        <v>11825.58315789474</v>
      </c>
      <c r="BN32" s="95">
        <v>10461.239414634145</v>
      </c>
      <c r="BO32" s="95">
        <v>9270.6947368421061</v>
      </c>
      <c r="BP32" s="95">
        <v>10550.723897435897</v>
      </c>
      <c r="BQ32" s="95">
        <v>10965.935414634147</v>
      </c>
      <c r="BR32" s="95">
        <v>9338.56</v>
      </c>
      <c r="BS32" s="95">
        <v>9787.3667692307699</v>
      </c>
      <c r="BT32" s="95">
        <v>9995.4189473684219</v>
      </c>
      <c r="BU32" s="95">
        <v>10142.713170731706</v>
      </c>
      <c r="BV32" s="95">
        <v>10134.719999999999</v>
      </c>
      <c r="BW32" s="95">
        <v>12861.115317073169</v>
      </c>
      <c r="BX32" s="95">
        <v>13584.97641025641</v>
      </c>
      <c r="BY32" s="95">
        <v>11888.917894736842</v>
      </c>
      <c r="BZ32" s="95">
        <v>10514.07043902439</v>
      </c>
      <c r="CA32" s="95">
        <v>9320.1229473684216</v>
      </c>
      <c r="CB32" s="95">
        <v>11056.339897435899</v>
      </c>
      <c r="CC32" s="95">
        <v>10588.780487804877</v>
      </c>
      <c r="CD32" s="95">
        <v>9387.9964444444449</v>
      </c>
      <c r="CE32" s="95">
        <v>9836.1792820512837</v>
      </c>
      <c r="CF32" s="95">
        <v>10464</v>
      </c>
      <c r="CG32" s="95">
        <v>9772.7413333333352</v>
      </c>
      <c r="CH32" s="95">
        <v>10189.92</v>
      </c>
      <c r="CI32" s="95">
        <v>12926.912780487804</v>
      </c>
      <c r="CJ32" s="95">
        <v>13656.358564102564</v>
      </c>
      <c r="CK32" s="95">
        <v>12468.277894736842</v>
      </c>
      <c r="CL32" s="95">
        <v>10156.834731707317</v>
      </c>
      <c r="CM32" s="95">
        <v>9365.9873684210525</v>
      </c>
      <c r="CN32" s="95">
        <v>11568.97931707317</v>
      </c>
      <c r="CO32" s="95">
        <v>10195.808820512822</v>
      </c>
      <c r="CP32" s="95">
        <v>9433.6782222222228</v>
      </c>
      <c r="CQ32" s="95">
        <v>10305.820717948718</v>
      </c>
      <c r="CR32" s="95">
        <v>10095.264000000001</v>
      </c>
      <c r="CS32" s="95">
        <v>9823.5109743589765</v>
      </c>
      <c r="CT32" s="95">
        <v>10686.618947368421</v>
      </c>
      <c r="CU32" s="95">
        <v>12483.708487804875</v>
      </c>
      <c r="CV32" s="95">
        <v>13735.154666666669</v>
      </c>
      <c r="CW32" s="95">
        <v>13063.8</v>
      </c>
      <c r="CX32" s="95">
        <v>9798.6178461538475</v>
      </c>
      <c r="CY32" s="95">
        <v>9424.1313684210527</v>
      </c>
      <c r="CZ32" s="95">
        <v>11637.61287804878</v>
      </c>
      <c r="DA32" s="95">
        <v>10271.27876923077</v>
      </c>
      <c r="DB32" s="95">
        <v>9716.4097297297285</v>
      </c>
      <c r="DC32" s="95">
        <v>10803.84</v>
      </c>
      <c r="DD32" s="95">
        <v>9744.5431578947373</v>
      </c>
      <c r="DE32" s="95">
        <v>10312.444512820513</v>
      </c>
      <c r="DF32" s="95">
        <v>10763.616000000002</v>
      </c>
      <c r="DG32" s="95">
        <v>12049.035692307692</v>
      </c>
      <c r="DH32" s="95">
        <v>15006.369365853659</v>
      </c>
      <c r="DI32" s="95">
        <v>12098.426105263157</v>
      </c>
      <c r="DJ32" s="95">
        <v>9866.3942564102563</v>
      </c>
      <c r="DK32" s="95">
        <v>10320.200000000001</v>
      </c>
      <c r="DL32" s="95">
        <v>10799.337025641025</v>
      </c>
      <c r="DM32" s="95">
        <v>10783.648615384616</v>
      </c>
      <c r="DN32" s="95">
        <v>9563.9964444444431</v>
      </c>
      <c r="DO32" s="95">
        <v>10450.863414634146</v>
      </c>
      <c r="DP32" s="95">
        <v>9810.8218947368423</v>
      </c>
      <c r="DQ32" s="95">
        <v>10815.453073170731</v>
      </c>
      <c r="DR32" s="95">
        <v>10384.901894736844</v>
      </c>
      <c r="DS32" s="95">
        <v>12136.103794871795</v>
      </c>
      <c r="DT32" s="95">
        <v>15112.28019512195</v>
      </c>
      <c r="DU32" s="95">
        <v>12184.092631578949</v>
      </c>
      <c r="DV32" s="95">
        <v>10356.589743589744</v>
      </c>
      <c r="DW32" s="95">
        <v>9977.3760000000002</v>
      </c>
      <c r="DX32" s="95">
        <v>10875.8</v>
      </c>
      <c r="DY32" s="95">
        <v>11306.048195121952</v>
      </c>
      <c r="DZ32" s="95">
        <v>9630.6808888888881</v>
      </c>
      <c r="EA32" s="95">
        <v>10091.753230769229</v>
      </c>
      <c r="EB32" s="95">
        <v>9880.8387368421063</v>
      </c>
      <c r="EC32" s="95">
        <v>10889.65931707317</v>
      </c>
      <c r="ED32" s="95">
        <v>10458.656842105265</v>
      </c>
      <c r="EE32" s="95">
        <v>12739.195897435897</v>
      </c>
      <c r="EF32" s="95">
        <v>14617.746926829266</v>
      </c>
      <c r="EG32" s="95">
        <v>12269.83663157895</v>
      </c>
      <c r="EH32" s="95">
        <v>10856.820292682925</v>
      </c>
      <c r="EI32" s="95">
        <v>9625.1368421052648</v>
      </c>
      <c r="EJ32" s="95">
        <v>10952.262974358977</v>
      </c>
    </row>
    <row r="33" spans="1:140" ht="13.7" customHeight="1" x14ac:dyDescent="0.2">
      <c r="A33" s="254" t="s">
        <v>56</v>
      </c>
      <c r="B33" s="134"/>
      <c r="C33" s="95">
        <v>-0.44772727272727231</v>
      </c>
      <c r="D33" s="95">
        <v>-1.0525121951219525</v>
      </c>
      <c r="E33" s="159">
        <v>-0.40708523420177301</v>
      </c>
      <c r="F33" s="95">
        <v>-1.5147521367521399</v>
      </c>
      <c r="G33" s="95">
        <v>-1.5292820512820562</v>
      </c>
      <c r="H33" s="95">
        <v>-1.5002222222222201</v>
      </c>
      <c r="I33" s="95">
        <v>-1.4997682926829228</v>
      </c>
      <c r="J33" s="95">
        <v>-1.4995365853658527</v>
      </c>
      <c r="K33" s="95">
        <v>-1.5</v>
      </c>
      <c r="L33" s="95">
        <v>-1.5393076923076947</v>
      </c>
      <c r="M33" s="95">
        <v>-2.4997499999999988</v>
      </c>
      <c r="N33" s="95">
        <v>-1.8463525641025669</v>
      </c>
      <c r="O33" s="95">
        <v>-1.0086282051282005</v>
      </c>
      <c r="P33" s="95">
        <v>-1.0130000000000017</v>
      </c>
      <c r="Q33" s="95">
        <v>-1.0003846153846183</v>
      </c>
      <c r="R33" s="95">
        <v>-1.0125</v>
      </c>
      <c r="S33" s="95">
        <v>-0.51071510702961476</v>
      </c>
      <c r="T33" s="95">
        <v>-0.49979487179487236</v>
      </c>
      <c r="U33" s="95">
        <v>-0.52578947368421325</v>
      </c>
      <c r="V33" s="95">
        <v>-0.50656097560975866</v>
      </c>
      <c r="W33" s="159">
        <v>-1.2207276601223036</v>
      </c>
      <c r="X33" s="95">
        <v>-0.49824625268590239</v>
      </c>
      <c r="Y33" s="95">
        <v>-0.4991758266264803</v>
      </c>
      <c r="Z33" s="95">
        <v>-0.49836727271860681</v>
      </c>
      <c r="AA33" s="95">
        <v>-0.49787848948962576</v>
      </c>
      <c r="AB33" s="95">
        <v>-0.4984664075529075</v>
      </c>
      <c r="AC33" s="211">
        <v>-0.56121211514018299</v>
      </c>
      <c r="AD33" s="155"/>
      <c r="AE33" s="156"/>
      <c r="AG33" s="95">
        <v>7486.1117948717947</v>
      </c>
      <c r="AH33" s="95">
        <v>6863.9217777777785</v>
      </c>
      <c r="AI33" s="95">
        <v>7956.1592195121948</v>
      </c>
      <c r="AJ33" s="95">
        <v>7359.9418947368422</v>
      </c>
      <c r="AK33" s="95">
        <v>7439.2371282051281</v>
      </c>
      <c r="AL33" s="95">
        <v>8400.2000000000007</v>
      </c>
      <c r="AM33" s="95">
        <v>11666.797948717949</v>
      </c>
      <c r="AN33" s="95">
        <v>13523.969846153845</v>
      </c>
      <c r="AO33" s="95">
        <v>11210.4</v>
      </c>
      <c r="AP33" s="95">
        <v>9587.9614358974359</v>
      </c>
      <c r="AQ33" s="95">
        <v>9372.7326315789469</v>
      </c>
      <c r="AR33" s="95">
        <v>9563.2415609756099</v>
      </c>
      <c r="AS33" s="95">
        <v>9068.5126153846177</v>
      </c>
      <c r="AT33" s="95">
        <v>8536.0782222222224</v>
      </c>
      <c r="AU33" s="95">
        <v>9690.019902439024</v>
      </c>
      <c r="AV33" s="95">
        <v>8556.038736842107</v>
      </c>
      <c r="AW33" s="95">
        <v>9050.0336410256423</v>
      </c>
      <c r="AX33" s="95">
        <v>9504.1920000000009</v>
      </c>
      <c r="AY33" s="95">
        <v>11377.557538461539</v>
      </c>
      <c r="AZ33" s="95">
        <v>14177.960195121948</v>
      </c>
      <c r="BA33" s="95">
        <v>11375.30610526316</v>
      </c>
      <c r="BB33" s="95">
        <v>9870.1831794871796</v>
      </c>
      <c r="BC33" s="95">
        <v>9221.2999999999993</v>
      </c>
      <c r="BD33" s="95">
        <v>8870.9583589743597</v>
      </c>
      <c r="BE33" s="95">
        <v>9670.4289230769245</v>
      </c>
      <c r="BF33" s="95">
        <v>9328.5985641025636</v>
      </c>
      <c r="BG33" s="95">
        <v>9174.4</v>
      </c>
      <c r="BH33" s="95">
        <v>8828.2618947368428</v>
      </c>
      <c r="BI33" s="95">
        <v>9728.2922926829251</v>
      </c>
      <c r="BJ33" s="95">
        <v>9288.4168421052636</v>
      </c>
      <c r="BK33" s="95">
        <v>11648.521230769231</v>
      </c>
      <c r="BL33" s="95">
        <v>13139.973853658536</v>
      </c>
      <c r="BM33" s="95">
        <v>11140.231578947369</v>
      </c>
      <c r="BN33" s="95">
        <v>10807.999609756096</v>
      </c>
      <c r="BO33" s="95">
        <v>8764.3073684210522</v>
      </c>
      <c r="BP33" s="95">
        <v>9129.5692307692316</v>
      </c>
      <c r="BQ33" s="95">
        <v>10230.649756097559</v>
      </c>
      <c r="BR33" s="95">
        <v>8866.9973333333346</v>
      </c>
      <c r="BS33" s="95">
        <v>9332.3007179487176</v>
      </c>
      <c r="BT33" s="95">
        <v>9388.7999999999993</v>
      </c>
      <c r="BU33" s="95">
        <v>9536.1553170731695</v>
      </c>
      <c r="BV33" s="95">
        <v>9417.1200000000008</v>
      </c>
      <c r="BW33" s="95">
        <v>12085.129170731705</v>
      </c>
      <c r="BX33" s="95">
        <v>12453.226051282052</v>
      </c>
      <c r="BY33" s="95">
        <v>11080.673684210527</v>
      </c>
      <c r="BZ33" s="95">
        <v>10909.850341463414</v>
      </c>
      <c r="CA33" s="95">
        <v>8946.4286315789486</v>
      </c>
      <c r="CB33" s="95">
        <v>9695.4566153846154</v>
      </c>
      <c r="CC33" s="95">
        <v>9977.9106341463412</v>
      </c>
      <c r="CD33" s="95">
        <v>9000.5226666666658</v>
      </c>
      <c r="CE33" s="95">
        <v>9486.614974358974</v>
      </c>
      <c r="CF33" s="95">
        <v>9959.9</v>
      </c>
      <c r="CG33" s="95">
        <v>9314.5130256410248</v>
      </c>
      <c r="CH33" s="95">
        <v>9545.8618947368432</v>
      </c>
      <c r="CI33" s="95">
        <v>12049.503804878046</v>
      </c>
      <c r="CJ33" s="95">
        <v>12325.376410256411</v>
      </c>
      <c r="CK33" s="95">
        <v>11520.606315789475</v>
      </c>
      <c r="CL33" s="95">
        <v>10580.041756097562</v>
      </c>
      <c r="CM33" s="95">
        <v>9116.7157894736847</v>
      </c>
      <c r="CN33" s="95">
        <v>10269.668487804878</v>
      </c>
      <c r="CO33" s="95">
        <v>9706.9991794871803</v>
      </c>
      <c r="CP33" s="95">
        <v>9127.2817777777782</v>
      </c>
      <c r="CQ33" s="95">
        <v>10047.150974358974</v>
      </c>
      <c r="CR33" s="95">
        <v>9723.0720000000001</v>
      </c>
      <c r="CS33" s="95">
        <v>9480.782153846154</v>
      </c>
      <c r="CT33" s="95">
        <v>10087.619368421054</v>
      </c>
      <c r="CU33" s="95">
        <v>11555.022243902438</v>
      </c>
      <c r="CV33" s="95">
        <v>12216.278564102564</v>
      </c>
      <c r="CW33" s="95">
        <v>11973.9</v>
      </c>
      <c r="CX33" s="95">
        <v>10238.643897435897</v>
      </c>
      <c r="CY33" s="95">
        <v>9283.4778947368432</v>
      </c>
      <c r="CZ33" s="95">
        <v>10441.157853658535</v>
      </c>
      <c r="DA33" s="95">
        <v>9833.8172307692312</v>
      </c>
      <c r="DB33" s="95">
        <v>9453.5124324324333</v>
      </c>
      <c r="DC33" s="95">
        <v>10599.999219512196</v>
      </c>
      <c r="DD33" s="95">
        <v>9457.5031578947364</v>
      </c>
      <c r="DE33" s="95">
        <v>10036.999179487182</v>
      </c>
      <c r="DF33" s="95">
        <v>10206.912</v>
      </c>
      <c r="DG33" s="95">
        <v>11087.671179487179</v>
      </c>
      <c r="DH33" s="95">
        <v>13202.919804878045</v>
      </c>
      <c r="DI33" s="95">
        <v>11010.947368421055</v>
      </c>
      <c r="DJ33" s="95">
        <v>10332.528205128207</v>
      </c>
      <c r="DK33" s="95">
        <v>10249.4</v>
      </c>
      <c r="DL33" s="95">
        <v>9758.5015384615381</v>
      </c>
      <c r="DM33" s="95">
        <v>10380.129846153846</v>
      </c>
      <c r="DN33" s="95">
        <v>9356.2773333333334</v>
      </c>
      <c r="DO33" s="95">
        <v>10321.512975609756</v>
      </c>
      <c r="DP33" s="95">
        <v>9593.7987368421054</v>
      </c>
      <c r="DQ33" s="95">
        <v>10603.01443902439</v>
      </c>
      <c r="DR33" s="95">
        <v>9895.6555789473696</v>
      </c>
      <c r="DS33" s="95">
        <v>11105.709538461539</v>
      </c>
      <c r="DT33" s="95">
        <v>13162.109853658534</v>
      </c>
      <c r="DU33" s="95">
        <v>11024.892631578949</v>
      </c>
      <c r="DV33" s="95">
        <v>10870.170051282052</v>
      </c>
      <c r="DW33" s="95">
        <v>9988.8960000000006</v>
      </c>
      <c r="DX33" s="95">
        <v>9893.0902564102562</v>
      </c>
      <c r="DY33" s="95">
        <v>10938.430243902438</v>
      </c>
      <c r="DZ33" s="95">
        <v>9468.7217777777787</v>
      </c>
      <c r="EA33" s="95">
        <v>10024.034666666668</v>
      </c>
      <c r="EB33" s="95">
        <v>9726.2787368421068</v>
      </c>
      <c r="EC33" s="95">
        <v>10753.218146341464</v>
      </c>
      <c r="ED33" s="95">
        <v>10006.016842105264</v>
      </c>
      <c r="EE33" s="95">
        <v>11601.521435897435</v>
      </c>
      <c r="EF33" s="95">
        <v>12614.540878048778</v>
      </c>
      <c r="EG33" s="95">
        <v>11039.128421052634</v>
      </c>
      <c r="EH33" s="95">
        <v>11415.959414634146</v>
      </c>
      <c r="EI33" s="95">
        <v>9705.6126315789479</v>
      </c>
      <c r="EJ33" s="95">
        <v>10027.62112820513</v>
      </c>
    </row>
    <row r="34" spans="1:140" ht="13.7" customHeight="1" thickBot="1" x14ac:dyDescent="0.25">
      <c r="A34" s="255" t="s">
        <v>60</v>
      </c>
      <c r="B34" s="163"/>
      <c r="C34" s="107">
        <v>-0.53863636363636402</v>
      </c>
      <c r="D34" s="107">
        <v>-0.97039837398374118</v>
      </c>
      <c r="E34" s="164">
        <v>-0.34940923641907062</v>
      </c>
      <c r="F34" s="107">
        <v>-1.5147521367521364</v>
      </c>
      <c r="G34" s="107">
        <v>-1.5292820512820562</v>
      </c>
      <c r="H34" s="107">
        <v>-1.5002222222222201</v>
      </c>
      <c r="I34" s="107">
        <v>-1.4997682926829263</v>
      </c>
      <c r="J34" s="107">
        <v>-1.4995365853658562</v>
      </c>
      <c r="K34" s="107">
        <v>-1.5</v>
      </c>
      <c r="L34" s="107">
        <v>-1.5393076923076947</v>
      </c>
      <c r="M34" s="107">
        <v>-2.4997499999999988</v>
      </c>
      <c r="N34" s="107">
        <v>-1.8463525641025669</v>
      </c>
      <c r="O34" s="107">
        <v>-1.0086282051282112</v>
      </c>
      <c r="P34" s="107">
        <v>-1.0130000000000052</v>
      </c>
      <c r="Q34" s="107">
        <v>-1.0003846153846183</v>
      </c>
      <c r="R34" s="107">
        <v>-1.0125</v>
      </c>
      <c r="S34" s="107">
        <v>-0.5107151070296112</v>
      </c>
      <c r="T34" s="107">
        <v>-0.49979487179487236</v>
      </c>
      <c r="U34" s="107">
        <v>-0.5257894736842097</v>
      </c>
      <c r="V34" s="107">
        <v>-0.5065609756097551</v>
      </c>
      <c r="W34" s="164">
        <v>-1.2207276601223001</v>
      </c>
      <c r="X34" s="107">
        <v>-0.49824625268590594</v>
      </c>
      <c r="Y34" s="107">
        <v>-0.49917582662648385</v>
      </c>
      <c r="Z34" s="107">
        <v>-0.49836727271859971</v>
      </c>
      <c r="AA34" s="107">
        <v>-0.49787848948962221</v>
      </c>
      <c r="AB34" s="107">
        <v>-0.4984664075529075</v>
      </c>
      <c r="AC34" s="213">
        <v>-0.5593283987464126</v>
      </c>
      <c r="AD34" s="155"/>
      <c r="AE34" s="156"/>
      <c r="AG34" s="95">
        <v>7710.2656410256413</v>
      </c>
      <c r="AH34" s="95">
        <v>7036.4017777777781</v>
      </c>
      <c r="AI34" s="95">
        <v>8150.5065365853652</v>
      </c>
      <c r="AJ34" s="95">
        <v>7650.4682105263164</v>
      </c>
      <c r="AK34" s="95">
        <v>7887.5448205128205</v>
      </c>
      <c r="AL34" s="95">
        <v>9150.2000000000007</v>
      </c>
      <c r="AM34" s="95">
        <v>12712.84923076923</v>
      </c>
      <c r="AN34" s="95">
        <v>15081.918564102565</v>
      </c>
      <c r="AO34" s="95">
        <v>12218.4</v>
      </c>
      <c r="AP34" s="95">
        <v>9961.55117948718</v>
      </c>
      <c r="AQ34" s="95">
        <v>9675.8905263157903</v>
      </c>
      <c r="AR34" s="95">
        <v>9859.6318048780486</v>
      </c>
      <c r="AS34" s="95">
        <v>9367.3844102564108</v>
      </c>
      <c r="AT34" s="95">
        <v>8809.8560000000016</v>
      </c>
      <c r="AU34" s="95">
        <v>9998.5077073170723</v>
      </c>
      <c r="AV34" s="95">
        <v>8846.5650526315803</v>
      </c>
      <c r="AW34" s="95">
        <v>9361.6233846153864</v>
      </c>
      <c r="AX34" s="95">
        <v>10152.192000000001</v>
      </c>
      <c r="AY34" s="95">
        <v>12274.172923076923</v>
      </c>
      <c r="AZ34" s="95">
        <v>15411.911414634145</v>
      </c>
      <c r="BA34" s="95">
        <v>12246.885052631578</v>
      </c>
      <c r="BB34" s="95">
        <v>10207.908307692309</v>
      </c>
      <c r="BC34" s="95">
        <v>9485.2999999999993</v>
      </c>
      <c r="BD34" s="95">
        <v>9095.1122051282055</v>
      </c>
      <c r="BE34" s="95">
        <v>10013.177641025641</v>
      </c>
      <c r="BF34" s="95">
        <v>9636.1472820512809</v>
      </c>
      <c r="BG34" s="95">
        <v>9503.1589743589739</v>
      </c>
      <c r="BH34" s="95">
        <v>9147.8408421052645</v>
      </c>
      <c r="BI34" s="95">
        <v>10067.628878048781</v>
      </c>
      <c r="BJ34" s="95">
        <v>9915.9536842105263</v>
      </c>
      <c r="BK34" s="95">
        <v>12520.972512820512</v>
      </c>
      <c r="BL34" s="95">
        <v>14221.798243902438</v>
      </c>
      <c r="BM34" s="95">
        <v>11953.705263157895</v>
      </c>
      <c r="BN34" s="95">
        <v>11178.184975609758</v>
      </c>
      <c r="BO34" s="95">
        <v>9051.928421052633</v>
      </c>
      <c r="BP34" s="95">
        <v>9395.5651282051276</v>
      </c>
      <c r="BQ34" s="95">
        <v>10588.495609756097</v>
      </c>
      <c r="BR34" s="95">
        <v>9184.579555555556</v>
      </c>
      <c r="BS34" s="95">
        <v>9678.9920000000002</v>
      </c>
      <c r="BT34" s="95">
        <v>9740.4631578947374</v>
      </c>
      <c r="BU34" s="95">
        <v>9879.9680000000008</v>
      </c>
      <c r="BV34" s="95">
        <v>10018.509473684211</v>
      </c>
      <c r="BW34" s="95">
        <v>12887.197463414634</v>
      </c>
      <c r="BX34" s="95">
        <v>13445.48041025641</v>
      </c>
      <c r="BY34" s="95">
        <v>11836.042105263161</v>
      </c>
      <c r="BZ34" s="95">
        <v>11295.460097560976</v>
      </c>
      <c r="CA34" s="95">
        <v>9257.2917894736856</v>
      </c>
      <c r="CB34" s="95">
        <v>10000.814564102564</v>
      </c>
      <c r="CC34" s="95">
        <v>10336.542829268294</v>
      </c>
      <c r="CD34" s="95">
        <v>9331.7937777777788</v>
      </c>
      <c r="CE34" s="95">
        <v>9848.2498461538471</v>
      </c>
      <c r="CF34" s="95">
        <v>10322.9</v>
      </c>
      <c r="CG34" s="95">
        <v>9676.1478974358979</v>
      </c>
      <c r="CH34" s="95">
        <v>10121.104000000001</v>
      </c>
      <c r="CI34" s="95">
        <v>12799.129170731705</v>
      </c>
      <c r="CJ34" s="95">
        <v>13233.946666666669</v>
      </c>
      <c r="CK34" s="95">
        <v>12257.28</v>
      </c>
      <c r="CL34" s="95">
        <v>10959.421268292683</v>
      </c>
      <c r="CM34" s="95">
        <v>9445.0105263157911</v>
      </c>
      <c r="CN34" s="95">
        <v>10593.580682926829</v>
      </c>
      <c r="CO34" s="95">
        <v>10074.611487179489</v>
      </c>
      <c r="CP34" s="95">
        <v>9464.028444444446</v>
      </c>
      <c r="CQ34" s="95">
        <v>10430.40635897436</v>
      </c>
      <c r="CR34" s="95">
        <v>10077.312000000002</v>
      </c>
      <c r="CS34" s="95">
        <v>9848.3944615384607</v>
      </c>
      <c r="CT34" s="95">
        <v>10669.68252631579</v>
      </c>
      <c r="CU34" s="95">
        <v>12242.647609756099</v>
      </c>
      <c r="CV34" s="95">
        <v>13074.040615384614</v>
      </c>
      <c r="CW34" s="95">
        <v>12669.9</v>
      </c>
      <c r="CX34" s="95">
        <v>10624.188512820512</v>
      </c>
      <c r="CY34" s="95">
        <v>9620.4884210526325</v>
      </c>
      <c r="CZ34" s="95">
        <v>10774.32468292683</v>
      </c>
      <c r="DA34" s="95">
        <v>10201.42953846154</v>
      </c>
      <c r="DB34" s="95">
        <v>9800.5718918918938</v>
      </c>
      <c r="DC34" s="95">
        <v>10979.439219512196</v>
      </c>
      <c r="DD34" s="95">
        <v>9814.8505263157895</v>
      </c>
      <c r="DE34" s="95">
        <v>10420.254564102564</v>
      </c>
      <c r="DF34" s="95">
        <v>10745.472</v>
      </c>
      <c r="DG34" s="95">
        <v>11754.155282051282</v>
      </c>
      <c r="DH34" s="95">
        <v>14048.1763902439</v>
      </c>
      <c r="DI34" s="95">
        <v>11661.726315789474</v>
      </c>
      <c r="DJ34" s="95">
        <v>10718.072820512822</v>
      </c>
      <c r="DK34" s="95">
        <v>10600.4</v>
      </c>
      <c r="DL34" s="95">
        <v>10087.260512820512</v>
      </c>
      <c r="DM34" s="95">
        <v>10763.385230769232</v>
      </c>
      <c r="DN34" s="95">
        <v>9693.0239999999994</v>
      </c>
      <c r="DO34" s="95">
        <v>10689.036878048781</v>
      </c>
      <c r="DP34" s="95">
        <v>9954.0513684210528</v>
      </c>
      <c r="DQ34" s="95">
        <v>10985.53931707317</v>
      </c>
      <c r="DR34" s="95">
        <v>10424.413473684212</v>
      </c>
      <c r="DS34" s="95">
        <v>11748.283897435897</v>
      </c>
      <c r="DT34" s="95">
        <v>13970.347902439024</v>
      </c>
      <c r="DU34" s="95">
        <v>11652.429473684211</v>
      </c>
      <c r="DV34" s="95">
        <v>11272.120820512821</v>
      </c>
      <c r="DW34" s="95">
        <v>10325.856</v>
      </c>
      <c r="DX34" s="95">
        <v>10224.83794871795</v>
      </c>
      <c r="DY34" s="95">
        <v>11311.700487804879</v>
      </c>
      <c r="DZ34" s="95">
        <v>9799.9928888888899</v>
      </c>
      <c r="EA34" s="95">
        <v>10385.66953846154</v>
      </c>
      <c r="EB34" s="95">
        <v>10077.815578947369</v>
      </c>
      <c r="EC34" s="95">
        <v>11126.488390243901</v>
      </c>
      <c r="ED34" s="95">
        <v>10514.437894736844</v>
      </c>
      <c r="EE34" s="95">
        <v>12240.280410256411</v>
      </c>
      <c r="EF34" s="95">
        <v>13346.624780487806</v>
      </c>
      <c r="EG34" s="95">
        <v>11634.707368421055</v>
      </c>
      <c r="EH34" s="95">
        <v>11804.654048780487</v>
      </c>
      <c r="EI34" s="95">
        <v>10039.717894736843</v>
      </c>
      <c r="EJ34" s="95">
        <v>10356.380102564104</v>
      </c>
    </row>
    <row r="35" spans="1:140" ht="13.7" hidden="1" customHeight="1" x14ac:dyDescent="0.2">
      <c r="A35" s="166"/>
      <c r="B35" s="13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9"/>
      <c r="AD35" s="155"/>
      <c r="AE35" s="156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95"/>
      <c r="BH35" s="95"/>
      <c r="BI35" s="95"/>
      <c r="BJ35" s="95"/>
      <c r="BK35" s="95"/>
      <c r="BL35" s="95"/>
      <c r="BM35" s="95"/>
      <c r="BN35" s="95"/>
      <c r="BO35" s="95"/>
      <c r="BP35" s="95"/>
      <c r="BQ35" s="95"/>
      <c r="BR35" s="95"/>
      <c r="BS35" s="95"/>
      <c r="BT35" s="95"/>
      <c r="BU35" s="95"/>
      <c r="BV35" s="95"/>
      <c r="BW35" s="95"/>
      <c r="BX35" s="95"/>
      <c r="BY35" s="95"/>
      <c r="BZ35" s="95"/>
      <c r="CA35" s="95"/>
      <c r="CB35" s="95"/>
      <c r="CC35" s="95"/>
      <c r="CD35" s="95"/>
      <c r="CE35" s="95"/>
      <c r="CF35" s="95"/>
      <c r="CG35" s="95"/>
      <c r="CH35" s="95"/>
      <c r="CI35" s="95"/>
      <c r="CJ35" s="95"/>
      <c r="CK35" s="95"/>
      <c r="CL35" s="95"/>
      <c r="CM35" s="95"/>
      <c r="CN35" s="95"/>
      <c r="CO35" s="95"/>
      <c r="CP35" s="95"/>
      <c r="CQ35" s="95"/>
      <c r="CR35" s="95"/>
      <c r="CS35" s="95"/>
      <c r="CT35" s="95"/>
      <c r="CU35" s="95"/>
      <c r="CV35" s="95"/>
      <c r="CW35" s="95"/>
      <c r="CX35" s="95"/>
      <c r="CY35" s="95"/>
      <c r="CZ35" s="95"/>
      <c r="DA35" s="95"/>
      <c r="DB35" s="95"/>
      <c r="DC35" s="95"/>
      <c r="DD35" s="95"/>
      <c r="DE35" s="95"/>
      <c r="DF35" s="95"/>
      <c r="DG35" s="95"/>
      <c r="DH35" s="95"/>
      <c r="DI35" s="95"/>
      <c r="DJ35" s="95"/>
      <c r="DK35" s="95"/>
      <c r="DL35" s="95"/>
      <c r="DM35" s="95"/>
      <c r="DN35" s="95"/>
      <c r="DO35" s="95"/>
      <c r="DP35" s="95"/>
      <c r="DQ35" s="95"/>
      <c r="DR35" s="95"/>
      <c r="DS35" s="95"/>
      <c r="DT35" s="95"/>
      <c r="DU35" s="95"/>
      <c r="DV35" s="95"/>
      <c r="DW35" s="95"/>
      <c r="DX35" s="95"/>
      <c r="DY35" s="95"/>
      <c r="DZ35" s="95"/>
      <c r="EA35" s="95"/>
      <c r="EB35" s="95"/>
      <c r="EC35" s="95"/>
      <c r="ED35" s="95"/>
      <c r="EE35" s="95"/>
      <c r="EF35" s="95"/>
      <c r="EG35" s="95"/>
      <c r="EH35" s="95"/>
      <c r="EI35" s="95"/>
      <c r="EJ35" s="95"/>
    </row>
    <row r="36" spans="1:140" ht="13.7" hidden="1" customHeight="1" thickBot="1" x14ac:dyDescent="0.3">
      <c r="A36" s="168"/>
      <c r="B36" s="13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107"/>
      <c r="AD36" s="155"/>
      <c r="AE36" s="156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95"/>
      <c r="BH36" s="95"/>
      <c r="BI36" s="95"/>
      <c r="BJ36" s="95"/>
      <c r="BK36" s="95"/>
      <c r="BL36" s="95"/>
      <c r="BM36" s="95"/>
      <c r="BN36" s="95"/>
      <c r="BO36" s="95"/>
      <c r="BP36" s="95"/>
      <c r="BQ36" s="95"/>
      <c r="BR36" s="95"/>
      <c r="BS36" s="95"/>
      <c r="BT36" s="95"/>
      <c r="BU36" s="95"/>
      <c r="BV36" s="95"/>
      <c r="BW36" s="95"/>
      <c r="BX36" s="95"/>
      <c r="BY36" s="95"/>
      <c r="BZ36" s="95"/>
      <c r="CA36" s="95"/>
      <c r="CB36" s="95"/>
      <c r="CC36" s="95"/>
      <c r="CD36" s="95"/>
      <c r="CE36" s="95"/>
      <c r="CF36" s="95"/>
      <c r="CG36" s="95"/>
      <c r="CH36" s="95"/>
      <c r="CI36" s="95"/>
      <c r="CJ36" s="95"/>
      <c r="CK36" s="95"/>
      <c r="CL36" s="95"/>
      <c r="CM36" s="95"/>
      <c r="CN36" s="95"/>
      <c r="CO36" s="95"/>
      <c r="CP36" s="95"/>
      <c r="CQ36" s="95"/>
      <c r="CR36" s="95"/>
      <c r="CS36" s="95"/>
      <c r="CT36" s="95"/>
      <c r="CU36" s="95"/>
      <c r="CV36" s="95"/>
      <c r="CW36" s="95"/>
      <c r="CX36" s="95"/>
      <c r="CY36" s="95"/>
      <c r="CZ36" s="95"/>
      <c r="DA36" s="95"/>
      <c r="DB36" s="95"/>
      <c r="DC36" s="95"/>
      <c r="DD36" s="95"/>
      <c r="DE36" s="95"/>
      <c r="DF36" s="95"/>
      <c r="DG36" s="95"/>
      <c r="DH36" s="95"/>
      <c r="DI36" s="95"/>
      <c r="DJ36" s="95"/>
      <c r="DK36" s="95"/>
      <c r="DL36" s="95"/>
      <c r="DM36" s="95"/>
      <c r="DN36" s="95"/>
      <c r="DO36" s="95"/>
      <c r="DP36" s="95"/>
      <c r="DQ36" s="95"/>
      <c r="DR36" s="95"/>
      <c r="DS36" s="95"/>
      <c r="DT36" s="95"/>
      <c r="DU36" s="95"/>
      <c r="DV36" s="95"/>
      <c r="DW36" s="95"/>
      <c r="DX36" s="95"/>
      <c r="DY36" s="95"/>
      <c r="DZ36" s="95"/>
      <c r="EA36" s="95"/>
      <c r="EB36" s="95"/>
      <c r="EC36" s="95"/>
      <c r="ED36" s="95"/>
      <c r="EE36" s="95"/>
      <c r="EF36" s="95"/>
      <c r="EG36" s="95"/>
      <c r="EH36" s="95"/>
      <c r="EI36" s="95"/>
      <c r="EJ36" s="95"/>
    </row>
    <row r="37" spans="1:140" ht="20.25" hidden="1" customHeight="1" thickBot="1" x14ac:dyDescent="0.25">
      <c r="A37" s="256" t="s">
        <v>53</v>
      </c>
      <c r="B37" s="170"/>
      <c r="C37" s="171">
        <v>-5.3661252938784081</v>
      </c>
      <c r="D37" s="171">
        <v>-0.36128260693521241</v>
      </c>
      <c r="E37" s="172">
        <v>0.96660720132063815</v>
      </c>
      <c r="F37" s="171">
        <v>-0.56388773444113838</v>
      </c>
      <c r="G37" s="171">
        <v>-0.94652257559964426</v>
      </c>
      <c r="H37" s="171">
        <v>-0.18125289328262539</v>
      </c>
      <c r="I37" s="171">
        <v>-0.2246036214039151</v>
      </c>
      <c r="J37" s="171">
        <v>-0.22129013745938408</v>
      </c>
      <c r="K37" s="171">
        <v>-0.22791710534844611</v>
      </c>
      <c r="L37" s="171">
        <v>-0.27221031715068023</v>
      </c>
      <c r="M37" s="171">
        <v>-0.41526783487409702</v>
      </c>
      <c r="N37" s="171">
        <v>-0.30513175245773994</v>
      </c>
      <c r="O37" s="171">
        <v>-0.57125150782745493</v>
      </c>
      <c r="P37" s="171">
        <v>-1.1313357666463091</v>
      </c>
      <c r="Q37" s="171">
        <v>-0.31033786098625882</v>
      </c>
      <c r="R37" s="171">
        <v>-0.27208089584976847</v>
      </c>
      <c r="S37" s="171">
        <v>-0.41529241131927819</v>
      </c>
      <c r="T37" s="171">
        <v>-0.30727313983395987</v>
      </c>
      <c r="U37" s="171">
        <v>-0.44096999838895812</v>
      </c>
      <c r="V37" s="171">
        <v>-0.49763409573489525</v>
      </c>
      <c r="W37" s="172">
        <v>-0.43494002839656787</v>
      </c>
      <c r="X37" s="171">
        <v>-0.63266081049112444</v>
      </c>
      <c r="Y37" s="171">
        <v>-0.57467128200300976</v>
      </c>
      <c r="Z37" s="171">
        <v>-0.56675315653755831</v>
      </c>
      <c r="AA37" s="171">
        <v>-0.45063156087311285</v>
      </c>
      <c r="AB37" s="171">
        <v>-0.42095328671500454</v>
      </c>
      <c r="AC37" s="215">
        <v>-0.47667158382478902</v>
      </c>
      <c r="AD37" s="155"/>
      <c r="AE37" s="156"/>
      <c r="AG37" s="95">
        <v>12133.516299590858</v>
      </c>
      <c r="AH37" s="95">
        <v>11321.17098158041</v>
      </c>
      <c r="AI37" s="95">
        <v>13230.563896652915</v>
      </c>
      <c r="AJ37" s="95">
        <v>10266.231069999572</v>
      </c>
      <c r="AK37" s="95">
        <v>10073.887485202096</v>
      </c>
      <c r="AL37" s="95">
        <v>11537.100441270668</v>
      </c>
      <c r="AM37" s="95">
        <v>12647.98741750244</v>
      </c>
      <c r="AN37" s="95">
        <v>14406.900321472918</v>
      </c>
      <c r="AO37" s="95">
        <v>13338.398707544773</v>
      </c>
      <c r="AP37" s="95">
        <v>13001.0520201912</v>
      </c>
      <c r="AQ37" s="95">
        <v>12532.461360891521</v>
      </c>
      <c r="AR37" s="95">
        <v>13860.541672614871</v>
      </c>
      <c r="AS37" s="95">
        <v>12884.431893873925</v>
      </c>
      <c r="AT37" s="95">
        <v>11524.897352739061</v>
      </c>
      <c r="AU37" s="95">
        <v>12908.025698913734</v>
      </c>
      <c r="AV37" s="95">
        <v>11199.229599696653</v>
      </c>
      <c r="AW37" s="95">
        <v>10557.419064994649</v>
      </c>
      <c r="AX37" s="95">
        <v>11454.839477514144</v>
      </c>
      <c r="AY37" s="95">
        <v>13302.065364290936</v>
      </c>
      <c r="AZ37" s="95">
        <v>15399.156359352608</v>
      </c>
      <c r="BA37" s="95">
        <v>13442.548064039962</v>
      </c>
      <c r="BB37" s="95">
        <v>12728.307066290567</v>
      </c>
      <c r="BC37" s="95">
        <v>13499.329934843496</v>
      </c>
      <c r="BD37" s="95">
        <v>14103.041421476271</v>
      </c>
      <c r="BE37" s="95">
        <v>13503.902692747784</v>
      </c>
      <c r="BF37" s="95">
        <v>12327.04754504958</v>
      </c>
      <c r="BG37" s="95">
        <v>11631.834504852559</v>
      </c>
      <c r="BH37" s="95">
        <v>11079.835363016475</v>
      </c>
      <c r="BI37" s="95">
        <v>11237.514008919214</v>
      </c>
      <c r="BJ37" s="95">
        <v>10837.815042769598</v>
      </c>
      <c r="BK37" s="95">
        <v>13568.11443516892</v>
      </c>
      <c r="BL37" s="95">
        <v>14131.409686296709</v>
      </c>
      <c r="BM37" s="95">
        <v>12983.656767714014</v>
      </c>
      <c r="BN37" s="95">
        <v>13705.847780826469</v>
      </c>
      <c r="BO37" s="95">
        <v>11905.948889609506</v>
      </c>
      <c r="BP37" s="95">
        <v>13691.315092135546</v>
      </c>
      <c r="BQ37" s="95">
        <v>14072.746207535489</v>
      </c>
      <c r="BR37" s="95">
        <v>11490.133208972209</v>
      </c>
      <c r="BS37" s="95">
        <v>11670.018587937304</v>
      </c>
      <c r="BT37" s="95">
        <v>11785.815844252662</v>
      </c>
      <c r="BU37" s="95">
        <v>10724.032442247377</v>
      </c>
      <c r="BV37" s="95">
        <v>10912.519913239086</v>
      </c>
      <c r="BW37" s="95">
        <v>14053.833168337624</v>
      </c>
      <c r="BX37" s="95">
        <v>13533.211307027363</v>
      </c>
      <c r="BY37" s="95">
        <v>12905.173743262541</v>
      </c>
      <c r="BZ37" s="95">
        <v>13672.037182017342</v>
      </c>
      <c r="CA37" s="95">
        <v>11902.532248554742</v>
      </c>
      <c r="CB37" s="95">
        <v>14319.724677295488</v>
      </c>
      <c r="CC37" s="95">
        <v>12738.092008530894</v>
      </c>
      <c r="CD37" s="95">
        <v>11014.776489875167</v>
      </c>
      <c r="CE37" s="95">
        <v>11261.70033388489</v>
      </c>
      <c r="CF37" s="95">
        <v>11851.758176718564</v>
      </c>
      <c r="CG37" s="95">
        <v>9946.9909028958446</v>
      </c>
      <c r="CH37" s="95">
        <v>10581.667281579348</v>
      </c>
      <c r="CI37" s="95">
        <v>13447.031538159479</v>
      </c>
      <c r="CJ37" s="95">
        <v>12998.281263989673</v>
      </c>
      <c r="CK37" s="95">
        <v>13003.085865737472</v>
      </c>
      <c r="CL37" s="95">
        <v>12525.21458890609</v>
      </c>
      <c r="CM37" s="95">
        <v>11487.259361988599</v>
      </c>
      <c r="CN37" s="95">
        <v>14324.654497191754</v>
      </c>
      <c r="CO37" s="95">
        <v>12349.673581483916</v>
      </c>
      <c r="CP37" s="95">
        <v>11237.475538570983</v>
      </c>
      <c r="CQ37" s="95">
        <v>12154.574497201116</v>
      </c>
      <c r="CR37" s="95">
        <v>11541.187392748234</v>
      </c>
      <c r="CS37" s="95">
        <v>10293.606394517081</v>
      </c>
      <c r="CT37" s="95">
        <v>11465.45768101841</v>
      </c>
      <c r="CU37" s="95">
        <v>13034.829714185187</v>
      </c>
      <c r="CV37" s="95">
        <v>13125.652654791151</v>
      </c>
      <c r="CW37" s="95">
        <v>13717.821545350564</v>
      </c>
      <c r="CX37" s="95">
        <v>12221.375747048829</v>
      </c>
      <c r="CY37" s="95">
        <v>11758.744010214803</v>
      </c>
      <c r="CZ37" s="95">
        <v>14544.37118481433</v>
      </c>
      <c r="DA37" s="95">
        <v>12655.826617810284</v>
      </c>
      <c r="DB37" s="95">
        <v>11775.739043312298</v>
      </c>
      <c r="DC37" s="95">
        <v>13059.792202242574</v>
      </c>
      <c r="DD37" s="95">
        <v>11341.9454302269</v>
      </c>
      <c r="DE37" s="95">
        <v>11270.276269170077</v>
      </c>
      <c r="DF37" s="95">
        <v>11735.197726415128</v>
      </c>
      <c r="DG37" s="95">
        <v>12787.455041594483</v>
      </c>
      <c r="DH37" s="95">
        <v>14500.501835148045</v>
      </c>
      <c r="DI37" s="95">
        <v>12801.488140939013</v>
      </c>
      <c r="DJ37" s="95">
        <v>12503.78756714315</v>
      </c>
      <c r="DK37" s="95">
        <v>13309.337757498013</v>
      </c>
      <c r="DL37" s="95">
        <v>13481.293937150411</v>
      </c>
      <c r="DM37" s="95">
        <v>13606.275163927061</v>
      </c>
      <c r="DN37" s="95">
        <v>11809.621348030832</v>
      </c>
      <c r="DO37" s="95">
        <v>12731.189727043084</v>
      </c>
      <c r="DP37" s="95">
        <v>11564.837035104572</v>
      </c>
      <c r="DQ37" s="95">
        <v>12079.317300557355</v>
      </c>
      <c r="DR37" s="95">
        <v>11451.412117007298</v>
      </c>
      <c r="DS37" s="95">
        <v>12990.744445059054</v>
      </c>
      <c r="DT37" s="95">
        <v>14701.397703363769</v>
      </c>
      <c r="DU37" s="95">
        <v>13008.940760217465</v>
      </c>
      <c r="DV37" s="95">
        <v>13390.688127554809</v>
      </c>
      <c r="DW37" s="95">
        <v>12970.738290579093</v>
      </c>
      <c r="DX37" s="95">
        <v>13763.738614520884</v>
      </c>
      <c r="DY37" s="95">
        <v>14616.101877975027</v>
      </c>
      <c r="DZ37" s="95">
        <v>12158.490515038573</v>
      </c>
      <c r="EA37" s="95">
        <v>12551.2066290737</v>
      </c>
      <c r="EB37" s="95">
        <v>11908.750166029613</v>
      </c>
      <c r="EC37" s="95">
        <v>12495.361296478815</v>
      </c>
      <c r="ED37" s="95">
        <v>11804.639816533865</v>
      </c>
      <c r="EE37" s="95">
        <v>13937.240943182505</v>
      </c>
      <c r="EF37" s="95">
        <v>14377.046417632824</v>
      </c>
      <c r="EG37" s="95">
        <v>13308.479819127469</v>
      </c>
      <c r="EH37" s="95">
        <v>14302.308702699049</v>
      </c>
      <c r="EI37" s="95">
        <v>12662.611306846236</v>
      </c>
      <c r="EJ37" s="95">
        <v>14019.942739662658</v>
      </c>
    </row>
    <row r="38" spans="1:140" ht="13.7" hidden="1" customHeight="1" x14ac:dyDescent="0.2">
      <c r="A38" s="166"/>
      <c r="B38" s="167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155"/>
      <c r="AE38" s="156"/>
      <c r="AG38" s="95">
        <v>0</v>
      </c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95"/>
      <c r="BG38" s="95"/>
      <c r="BH38" s="95"/>
      <c r="BI38" s="95"/>
      <c r="BJ38" s="95"/>
      <c r="BK38" s="95"/>
      <c r="BL38" s="95"/>
      <c r="BM38" s="95"/>
      <c r="BN38" s="95"/>
      <c r="BO38" s="95"/>
      <c r="BP38" s="95"/>
      <c r="BQ38" s="95"/>
      <c r="BR38" s="95"/>
      <c r="BS38" s="95"/>
      <c r="BT38" s="95"/>
      <c r="BU38" s="95"/>
      <c r="BV38" s="95"/>
      <c r="BW38" s="95"/>
      <c r="BX38" s="95"/>
      <c r="BY38" s="95"/>
      <c r="BZ38" s="95"/>
      <c r="CA38" s="95"/>
      <c r="CB38" s="95"/>
      <c r="CC38" s="95"/>
      <c r="CD38" s="95"/>
      <c r="CE38" s="95"/>
      <c r="CF38" s="95"/>
      <c r="CG38" s="95"/>
      <c r="CH38" s="95"/>
      <c r="CI38" s="95"/>
      <c r="CJ38" s="95"/>
      <c r="CK38" s="95"/>
      <c r="CL38" s="95"/>
      <c r="CM38" s="95"/>
      <c r="CN38" s="95"/>
      <c r="CO38" s="95"/>
      <c r="CP38" s="95"/>
      <c r="CQ38" s="95"/>
      <c r="CR38" s="95"/>
      <c r="CS38" s="95"/>
      <c r="CT38" s="95"/>
      <c r="CU38" s="95"/>
      <c r="CV38" s="95"/>
      <c r="CW38" s="95"/>
      <c r="CX38" s="95"/>
      <c r="CY38" s="95"/>
      <c r="CZ38" s="95"/>
      <c r="DA38" s="95"/>
      <c r="DB38" s="95"/>
      <c r="DC38" s="95"/>
      <c r="DD38" s="95"/>
      <c r="DE38" s="95"/>
      <c r="DF38" s="95"/>
      <c r="DG38" s="95"/>
      <c r="DH38" s="95"/>
      <c r="DI38" s="95"/>
      <c r="DJ38" s="95"/>
      <c r="DK38" s="95"/>
      <c r="DL38" s="95"/>
      <c r="DM38" s="95"/>
      <c r="DN38" s="95"/>
      <c r="DO38" s="95"/>
      <c r="DP38" s="95"/>
      <c r="DQ38" s="95"/>
      <c r="DR38" s="95"/>
      <c r="DS38" s="95"/>
      <c r="DT38" s="95"/>
      <c r="DU38" s="95"/>
      <c r="DV38" s="95"/>
      <c r="DW38" s="95"/>
      <c r="DX38" s="95"/>
      <c r="DY38" s="95"/>
      <c r="DZ38" s="95"/>
      <c r="EA38" s="95"/>
      <c r="EB38" s="95"/>
      <c r="EC38" s="95"/>
      <c r="ED38" s="95"/>
      <c r="EE38" s="95"/>
      <c r="EF38" s="95"/>
      <c r="EG38" s="95"/>
      <c r="EH38" s="95"/>
      <c r="EI38" s="95"/>
      <c r="EJ38" s="95"/>
    </row>
    <row r="39" spans="1:140" ht="11.25" hidden="1" customHeight="1" x14ac:dyDescent="0.2">
      <c r="A39" s="178"/>
      <c r="B39" s="134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155"/>
      <c r="AE39" s="156"/>
      <c r="AG39" s="95">
        <v>0</v>
      </c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95"/>
      <c r="CP39" s="95"/>
      <c r="CQ39" s="95"/>
      <c r="CR39" s="95"/>
      <c r="CS39" s="95"/>
      <c r="CT39" s="95"/>
      <c r="CU39" s="95"/>
      <c r="CV39" s="95"/>
      <c r="CW39" s="95"/>
      <c r="CX39" s="95"/>
      <c r="CY39" s="95"/>
      <c r="CZ39" s="95"/>
      <c r="DA39" s="95"/>
      <c r="DB39" s="95"/>
      <c r="DC39" s="95"/>
      <c r="DD39" s="95"/>
      <c r="DE39" s="95"/>
      <c r="DF39" s="95"/>
      <c r="DG39" s="95"/>
      <c r="DH39" s="95"/>
      <c r="DI39" s="95"/>
      <c r="DJ39" s="95"/>
      <c r="DK39" s="95"/>
      <c r="DL39" s="95"/>
      <c r="DM39" s="95"/>
      <c r="DN39" s="95"/>
      <c r="DO39" s="95"/>
      <c r="DP39" s="95"/>
      <c r="DQ39" s="95"/>
      <c r="DR39" s="95"/>
      <c r="DS39" s="95"/>
      <c r="DT39" s="95"/>
      <c r="DU39" s="95"/>
      <c r="DV39" s="95"/>
      <c r="DW39" s="95"/>
      <c r="DX39" s="95"/>
      <c r="DY39" s="95"/>
      <c r="DZ39" s="95"/>
      <c r="EA39" s="95"/>
      <c r="EB39" s="95"/>
      <c r="EC39" s="95"/>
      <c r="ED39" s="95"/>
      <c r="EE39" s="95"/>
      <c r="EF39" s="95"/>
      <c r="EG39" s="95"/>
      <c r="EH39" s="95"/>
      <c r="EI39" s="95"/>
      <c r="EJ39" s="95"/>
    </row>
    <row r="40" spans="1:140" ht="11.25" hidden="1" customHeight="1" x14ac:dyDescent="0.2">
      <c r="A40" s="178"/>
      <c r="B40" s="13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155"/>
      <c r="AE40" s="156"/>
      <c r="AG40" s="95">
        <v>0</v>
      </c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  <c r="BA40" s="95"/>
      <c r="BB40" s="95"/>
      <c r="BC40" s="95"/>
      <c r="BD40" s="95"/>
      <c r="BE40" s="95"/>
      <c r="BF40" s="95"/>
      <c r="BG40" s="95"/>
      <c r="BH40" s="95"/>
      <c r="BI40" s="95"/>
      <c r="BJ40" s="95"/>
      <c r="BK40" s="95"/>
      <c r="BL40" s="95"/>
      <c r="BM40" s="95"/>
      <c r="BN40" s="95"/>
      <c r="BO40" s="95"/>
      <c r="BP40" s="95"/>
      <c r="BQ40" s="95"/>
      <c r="BR40" s="95"/>
      <c r="BS40" s="95"/>
      <c r="BT40" s="95"/>
      <c r="BU40" s="95"/>
      <c r="BV40" s="95"/>
      <c r="BW40" s="95"/>
      <c r="BX40" s="95"/>
      <c r="BY40" s="95"/>
      <c r="BZ40" s="95"/>
      <c r="CA40" s="95"/>
      <c r="CB40" s="95"/>
      <c r="CC40" s="95"/>
      <c r="CD40" s="95"/>
      <c r="CE40" s="95"/>
      <c r="CF40" s="95"/>
      <c r="CG40" s="95"/>
      <c r="CH40" s="95"/>
      <c r="CI40" s="95"/>
      <c r="CJ40" s="95"/>
      <c r="CK40" s="95"/>
      <c r="CL40" s="95"/>
      <c r="CM40" s="95"/>
      <c r="CN40" s="95"/>
      <c r="CO40" s="95"/>
      <c r="CP40" s="95"/>
      <c r="CQ40" s="95"/>
      <c r="CR40" s="95"/>
      <c r="CS40" s="95"/>
      <c r="CT40" s="95"/>
      <c r="CU40" s="95"/>
      <c r="CV40" s="95"/>
      <c r="CW40" s="95"/>
      <c r="CX40" s="95"/>
      <c r="CY40" s="95"/>
      <c r="CZ40" s="95"/>
      <c r="DA40" s="95"/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95"/>
      <c r="EG40" s="95"/>
      <c r="EH40" s="95"/>
      <c r="EI40" s="95"/>
      <c r="EJ40" s="95"/>
    </row>
    <row r="41" spans="1:140" ht="11.25" hidden="1" customHeight="1" x14ac:dyDescent="0.2">
      <c r="A41" s="178"/>
      <c r="B41" s="134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155"/>
      <c r="AE41" s="156"/>
      <c r="AG41" s="95">
        <v>0</v>
      </c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95"/>
      <c r="BG41" s="95"/>
      <c r="BH41" s="95"/>
      <c r="BI41" s="95"/>
      <c r="BJ41" s="95"/>
      <c r="BK41" s="95"/>
      <c r="BL41" s="95"/>
      <c r="BM41" s="95"/>
      <c r="BN41" s="95"/>
      <c r="BO41" s="95"/>
      <c r="BP41" s="95"/>
      <c r="BQ41" s="95"/>
      <c r="BR41" s="95"/>
      <c r="BS41" s="95"/>
      <c r="BT41" s="95"/>
      <c r="BU41" s="95"/>
      <c r="BV41" s="95"/>
      <c r="BW41" s="95"/>
      <c r="BX41" s="95"/>
      <c r="BY41" s="95"/>
      <c r="BZ41" s="95"/>
      <c r="CA41" s="95"/>
      <c r="CB41" s="95"/>
      <c r="CC41" s="95"/>
      <c r="CD41" s="95"/>
      <c r="CE41" s="95"/>
      <c r="CF41" s="95"/>
      <c r="CG41" s="95"/>
      <c r="CH41" s="95"/>
      <c r="CI41" s="95"/>
      <c r="CJ41" s="95"/>
      <c r="CK41" s="95"/>
      <c r="CL41" s="95"/>
      <c r="CM41" s="95"/>
      <c r="CN41" s="95"/>
      <c r="CO41" s="95"/>
      <c r="CP41" s="95"/>
      <c r="CQ41" s="95"/>
      <c r="CR41" s="95"/>
      <c r="CS41" s="95"/>
      <c r="CT41" s="95"/>
      <c r="CU41" s="95"/>
      <c r="CV41" s="95"/>
      <c r="CW41" s="95"/>
      <c r="CX41" s="95"/>
      <c r="CY41" s="95"/>
      <c r="CZ41" s="95"/>
      <c r="DA41" s="95"/>
      <c r="DB41" s="95"/>
      <c r="DC41" s="95"/>
      <c r="DD41" s="95"/>
      <c r="DE41" s="95"/>
      <c r="DF41" s="95"/>
      <c r="DG41" s="95"/>
      <c r="DH41" s="95"/>
      <c r="DI41" s="95"/>
      <c r="DJ41" s="95"/>
      <c r="DK41" s="95"/>
      <c r="DL41" s="95"/>
      <c r="DM41" s="95"/>
      <c r="DN41" s="95"/>
      <c r="DO41" s="95"/>
      <c r="DP41" s="95"/>
      <c r="DQ41" s="95"/>
      <c r="DR41" s="95"/>
      <c r="DS41" s="95"/>
      <c r="DT41" s="95"/>
      <c r="DU41" s="95"/>
      <c r="DV41" s="95"/>
      <c r="DW41" s="95"/>
      <c r="DX41" s="95"/>
      <c r="DY41" s="95"/>
      <c r="DZ41" s="95"/>
      <c r="EA41" s="95"/>
      <c r="EB41" s="95"/>
      <c r="EC41" s="95"/>
      <c r="ED41" s="95"/>
      <c r="EE41" s="95"/>
      <c r="EF41" s="95"/>
      <c r="EG41" s="95"/>
      <c r="EH41" s="95"/>
      <c r="EI41" s="95"/>
      <c r="EJ41" s="95"/>
    </row>
    <row r="42" spans="1:140" ht="11.25" hidden="1" customHeight="1" x14ac:dyDescent="0.2">
      <c r="A42" s="178"/>
      <c r="B42" s="13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155"/>
      <c r="AE42" s="156"/>
      <c r="AG42" s="95">
        <v>0</v>
      </c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95"/>
      <c r="CP42" s="95"/>
      <c r="CQ42" s="95"/>
      <c r="CR42" s="95"/>
      <c r="CS42" s="95"/>
      <c r="CT42" s="95"/>
      <c r="CU42" s="95"/>
      <c r="CV42" s="95"/>
      <c r="CW42" s="95"/>
      <c r="CX42" s="95"/>
      <c r="CY42" s="95"/>
      <c r="CZ42" s="95"/>
      <c r="DA42" s="95"/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95"/>
      <c r="DW42" s="95"/>
      <c r="DX42" s="95"/>
      <c r="DY42" s="95"/>
      <c r="DZ42" s="95"/>
      <c r="EA42" s="95"/>
      <c r="EB42" s="95"/>
      <c r="EC42" s="95"/>
      <c r="ED42" s="95"/>
      <c r="EE42" s="95"/>
      <c r="EF42" s="95"/>
      <c r="EG42" s="95"/>
      <c r="EH42" s="95"/>
      <c r="EI42" s="95"/>
      <c r="EJ42" s="95"/>
    </row>
    <row r="43" spans="1:140" ht="11.25" hidden="1" customHeight="1" x14ac:dyDescent="0.2">
      <c r="A43" s="178"/>
      <c r="B43" s="134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155"/>
      <c r="AE43" s="156"/>
      <c r="AG43" s="95">
        <v>0</v>
      </c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95"/>
      <c r="BG43" s="95"/>
      <c r="BH43" s="95"/>
      <c r="BI43" s="95"/>
      <c r="BJ43" s="95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5"/>
      <c r="BY43" s="95"/>
      <c r="BZ43" s="95"/>
      <c r="CA43" s="95"/>
      <c r="CB43" s="95"/>
      <c r="CC43" s="95"/>
      <c r="CD43" s="95"/>
      <c r="CE43" s="95"/>
      <c r="CF43" s="95"/>
      <c r="CG43" s="95"/>
      <c r="CH43" s="95"/>
      <c r="CI43" s="95"/>
      <c r="CJ43" s="95"/>
      <c r="CK43" s="95"/>
      <c r="CL43" s="95"/>
      <c r="CM43" s="95"/>
      <c r="CN43" s="95"/>
      <c r="CO43" s="95"/>
      <c r="CP43" s="95"/>
      <c r="CQ43" s="95"/>
      <c r="CR43" s="95"/>
      <c r="CS43" s="95"/>
      <c r="CT43" s="95"/>
      <c r="CU43" s="95"/>
      <c r="CV43" s="95"/>
      <c r="CW43" s="95"/>
      <c r="CX43" s="95"/>
      <c r="CY43" s="95"/>
      <c r="CZ43" s="95"/>
      <c r="DA43" s="95"/>
      <c r="DB43" s="95"/>
      <c r="DC43" s="95"/>
      <c r="DD43" s="95"/>
      <c r="DE43" s="95"/>
      <c r="DF43" s="95"/>
      <c r="DG43" s="95"/>
      <c r="DH43" s="95"/>
      <c r="DI43" s="95"/>
      <c r="DJ43" s="95"/>
      <c r="DK43" s="95"/>
      <c r="DL43" s="95"/>
      <c r="DM43" s="95"/>
      <c r="DN43" s="95"/>
      <c r="DO43" s="95"/>
      <c r="DP43" s="95"/>
      <c r="DQ43" s="95"/>
      <c r="DR43" s="95"/>
      <c r="DS43" s="95"/>
      <c r="DT43" s="95"/>
      <c r="DU43" s="95"/>
      <c r="DV43" s="95"/>
      <c r="DW43" s="95"/>
      <c r="DX43" s="95"/>
      <c r="DY43" s="95"/>
      <c r="DZ43" s="95"/>
      <c r="EA43" s="95"/>
      <c r="EB43" s="95"/>
      <c r="EC43" s="95"/>
      <c r="ED43" s="95"/>
      <c r="EE43" s="95"/>
      <c r="EF43" s="95"/>
      <c r="EG43" s="95"/>
      <c r="EH43" s="95"/>
      <c r="EI43" s="95"/>
      <c r="EJ43" s="95"/>
    </row>
    <row r="44" spans="1:140" ht="12" hidden="1" customHeight="1" thickBot="1" x14ac:dyDescent="0.25">
      <c r="A44" s="175"/>
      <c r="B44" s="175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76"/>
      <c r="AE44" s="156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  <c r="BC44" s="107"/>
      <c r="BD44" s="107"/>
      <c r="BE44" s="107"/>
      <c r="BF44" s="107"/>
      <c r="BG44" s="107"/>
      <c r="BH44" s="107"/>
      <c r="BI44" s="107"/>
      <c r="BJ44" s="107"/>
      <c r="BK44" s="107"/>
      <c r="BL44" s="107"/>
      <c r="BM44" s="107"/>
      <c r="BN44" s="107"/>
      <c r="BO44" s="107"/>
      <c r="BP44" s="107"/>
      <c r="BQ44" s="107"/>
      <c r="BR44" s="107"/>
      <c r="BS44" s="107"/>
      <c r="BT44" s="107"/>
      <c r="BU44" s="107"/>
      <c r="BV44" s="107"/>
      <c r="BW44" s="107"/>
      <c r="BX44" s="107"/>
      <c r="BY44" s="107"/>
      <c r="BZ44" s="107"/>
      <c r="CA44" s="107"/>
      <c r="CB44" s="107"/>
      <c r="CC44" s="107"/>
      <c r="CD44" s="107"/>
      <c r="CE44" s="107"/>
      <c r="CF44" s="107"/>
      <c r="CG44" s="107"/>
      <c r="CH44" s="107"/>
      <c r="CI44" s="107"/>
      <c r="CJ44" s="107"/>
      <c r="CK44" s="107"/>
      <c r="CL44" s="107"/>
      <c r="CM44" s="107"/>
      <c r="CN44" s="107"/>
      <c r="CO44" s="107"/>
      <c r="CP44" s="107"/>
      <c r="CQ44" s="107"/>
      <c r="CR44" s="107"/>
      <c r="CS44" s="107"/>
      <c r="CT44" s="107"/>
      <c r="CU44" s="107"/>
      <c r="CV44" s="107"/>
      <c r="CW44" s="107"/>
      <c r="CX44" s="107"/>
      <c r="CY44" s="107"/>
      <c r="CZ44" s="107"/>
      <c r="DA44" s="107"/>
      <c r="DB44" s="107"/>
      <c r="DC44" s="107"/>
      <c r="DD44" s="107"/>
      <c r="DE44" s="107"/>
      <c r="DF44" s="107"/>
      <c r="DG44" s="107"/>
      <c r="DH44" s="107"/>
      <c r="DI44" s="107"/>
      <c r="DJ44" s="107"/>
      <c r="DK44" s="107"/>
      <c r="DL44" s="107"/>
      <c r="DM44" s="107"/>
      <c r="DN44" s="107"/>
      <c r="DO44" s="107"/>
      <c r="DP44" s="107"/>
      <c r="DQ44" s="107"/>
      <c r="DR44" s="107"/>
      <c r="DS44" s="107"/>
      <c r="DT44" s="107"/>
      <c r="DU44" s="107"/>
      <c r="DV44" s="107"/>
      <c r="DW44" s="107"/>
      <c r="DX44" s="107"/>
      <c r="DY44" s="107"/>
      <c r="DZ44" s="107"/>
      <c r="EA44" s="107"/>
      <c r="EB44" s="107"/>
      <c r="EC44" s="107"/>
      <c r="ED44" s="107"/>
      <c r="EE44" s="107"/>
      <c r="EF44" s="107"/>
      <c r="EG44" s="107"/>
      <c r="EH44" s="107"/>
      <c r="EI44" s="107"/>
      <c r="EJ44" s="107"/>
    </row>
    <row r="45" spans="1:140" ht="11.25" hidden="1" customHeight="1" x14ac:dyDescent="0.2">
      <c r="A45" s="178"/>
      <c r="B45" s="178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176"/>
      <c r="AE45" s="156"/>
      <c r="AG45" s="95">
        <v>1.690000057220459</v>
      </c>
      <c r="AH45" s="95">
        <v>1.690000057220459</v>
      </c>
      <c r="AI45" s="95">
        <v>1.690000057220459</v>
      </c>
      <c r="AJ45" s="95">
        <v>1.690000057220459</v>
      </c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95"/>
      <c r="BG45" s="95"/>
      <c r="BH45" s="95"/>
      <c r="BI45" s="95"/>
      <c r="BJ45" s="95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5"/>
      <c r="BY45" s="95"/>
      <c r="BZ45" s="95"/>
      <c r="CA45" s="95"/>
      <c r="CB45" s="95"/>
      <c r="CC45" s="95"/>
      <c r="CD45" s="95"/>
      <c r="CE45" s="95"/>
      <c r="CF45" s="95"/>
      <c r="CG45" s="95"/>
      <c r="CH45" s="95"/>
      <c r="CI45" s="95"/>
      <c r="CJ45" s="95"/>
      <c r="CK45" s="95"/>
      <c r="CL45" s="95"/>
      <c r="CM45" s="95"/>
      <c r="CN45" s="95"/>
      <c r="CO45" s="95"/>
      <c r="CP45" s="95"/>
      <c r="CQ45" s="95"/>
      <c r="CR45" s="95"/>
      <c r="CS45" s="95"/>
      <c r="CT45" s="95"/>
      <c r="CU45" s="95"/>
      <c r="CV45" s="95"/>
      <c r="CW45" s="95"/>
      <c r="CX45" s="95"/>
      <c r="CY45" s="95"/>
      <c r="CZ45" s="95"/>
      <c r="DA45" s="95"/>
      <c r="DB45" s="95"/>
      <c r="DC45" s="95"/>
      <c r="DD45" s="95"/>
      <c r="DE45" s="95"/>
      <c r="DF45" s="95"/>
      <c r="DG45" s="95"/>
      <c r="DH45" s="95"/>
      <c r="DI45" s="95"/>
      <c r="DJ45" s="95"/>
      <c r="DK45" s="95"/>
      <c r="DL45" s="95"/>
      <c r="DM45" s="95"/>
      <c r="DN45" s="95"/>
      <c r="DO45" s="95"/>
      <c r="DP45" s="95"/>
      <c r="DQ45" s="95"/>
      <c r="DR45" s="95"/>
      <c r="DS45" s="95"/>
      <c r="DT45" s="95"/>
      <c r="DU45" s="95"/>
      <c r="DV45" s="95"/>
      <c r="DW45" s="95"/>
      <c r="DX45" s="95"/>
      <c r="DY45" s="95"/>
      <c r="DZ45" s="95"/>
      <c r="EA45" s="95"/>
      <c r="EB45" s="95"/>
      <c r="EC45" s="95"/>
      <c r="ED45" s="95"/>
      <c r="EE45" s="95"/>
      <c r="EF45" s="95"/>
      <c r="EG45" s="95"/>
      <c r="EH45" s="95"/>
      <c r="EI45" s="95"/>
      <c r="EJ45" s="95"/>
    </row>
    <row r="46" spans="1:140" s="134" customFormat="1" ht="12" hidden="1" customHeight="1" thickBot="1" x14ac:dyDescent="0.25">
      <c r="A46" s="201">
        <v>37218</v>
      </c>
      <c r="C46" s="163"/>
      <c r="D46" s="163"/>
      <c r="E46" s="163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07"/>
      <c r="AC46" s="163"/>
      <c r="AG46" s="134">
        <v>5.130000114440918</v>
      </c>
      <c r="AH46" s="134">
        <v>5.130000114440918</v>
      </c>
      <c r="AI46" s="134">
        <v>5.130000114440918</v>
      </c>
      <c r="AJ46" s="134">
        <v>5.130000114440918</v>
      </c>
    </row>
    <row r="47" spans="1:140" s="134" customFormat="1" ht="11.25" hidden="1" customHeight="1" x14ac:dyDescent="0.2">
      <c r="A47" s="166" t="s">
        <v>54</v>
      </c>
      <c r="B47" s="134">
        <v>1.7965385730449972</v>
      </c>
      <c r="C47" s="208">
        <v>17.40340909090909</v>
      </c>
      <c r="D47" s="208">
        <v>25.297439024390243</v>
      </c>
      <c r="E47" s="99">
        <v>23.693964194151885</v>
      </c>
      <c r="F47" s="99">
        <v>26.071897435897441</v>
      </c>
      <c r="G47" s="99">
        <v>27.144128205128212</v>
      </c>
      <c r="H47" s="99">
        <v>24.99966666666667</v>
      </c>
      <c r="I47" s="99">
        <v>21.999905006418487</v>
      </c>
      <c r="J47" s="99">
        <v>24.000073170731707</v>
      </c>
      <c r="K47" s="99">
        <v>19.999736842105264</v>
      </c>
      <c r="L47" s="99">
        <v>17.922974358974361</v>
      </c>
      <c r="M47" s="99">
        <v>18.999750000000002</v>
      </c>
      <c r="N47" s="99">
        <v>18.97415373369321</v>
      </c>
      <c r="O47" s="99">
        <v>30.961925213675215</v>
      </c>
      <c r="P47" s="99">
        <v>29.942230769230768</v>
      </c>
      <c r="Q47" s="99">
        <v>32.999794871794876</v>
      </c>
      <c r="R47" s="99">
        <v>29.943750000000001</v>
      </c>
      <c r="S47" s="99">
        <v>26.968955059631568</v>
      </c>
      <c r="T47" s="99">
        <v>28.000025641025644</v>
      </c>
      <c r="U47" s="99">
        <v>24.894473684210528</v>
      </c>
      <c r="V47" s="99">
        <v>28.012365853658537</v>
      </c>
      <c r="W47" s="99">
        <v>25.579816656128596</v>
      </c>
      <c r="X47" s="99">
        <v>27.136567551955402</v>
      </c>
      <c r="Y47" s="99">
        <v>27.363600462549467</v>
      </c>
      <c r="Z47" s="99">
        <v>27.648561091738785</v>
      </c>
      <c r="AA47" s="99">
        <v>28.387972931789207</v>
      </c>
      <c r="AB47" s="95">
        <v>29.006050911538647</v>
      </c>
      <c r="AC47" s="97">
        <v>27.738333597426013</v>
      </c>
      <c r="AD47" s="155"/>
      <c r="AG47" s="134">
        <v>27.144128205128212</v>
      </c>
      <c r="AH47" s="134">
        <v>24.99966666666667</v>
      </c>
      <c r="AI47" s="134">
        <v>25.000170731707318</v>
      </c>
      <c r="AJ47" s="134">
        <v>0.62608801800271785</v>
      </c>
      <c r="AK47" s="134">
        <v>3.1800000667572021</v>
      </c>
      <c r="AL47" s="134">
        <v>14.369000434875488</v>
      </c>
      <c r="AM47" s="134">
        <v>14.370000839233398</v>
      </c>
      <c r="AN47" s="134">
        <v>14.369999885559082</v>
      </c>
      <c r="AO47" s="134">
        <v>3.1800000667572021</v>
      </c>
      <c r="AP47" s="134">
        <v>3.1800000667572021</v>
      </c>
      <c r="AQ47" s="134">
        <v>3.1800000667572021</v>
      </c>
      <c r="AR47" s="134">
        <v>3.1800000667572021</v>
      </c>
      <c r="AS47" s="134">
        <v>3.1800000667572021</v>
      </c>
      <c r="AT47" s="134">
        <v>3.1800003051757813</v>
      </c>
      <c r="AU47" s="134">
        <v>3.1800000667572021</v>
      </c>
      <c r="AV47" s="134">
        <v>3.1800000667572021</v>
      </c>
      <c r="AW47" s="134">
        <v>3.1800000667572021</v>
      </c>
      <c r="AX47" s="134">
        <v>14.369000434875488</v>
      </c>
      <c r="AY47" s="134">
        <v>14.370000839233398</v>
      </c>
      <c r="AZ47" s="134">
        <v>14.369999885559082</v>
      </c>
      <c r="BA47" s="134">
        <v>3.1800000667572021</v>
      </c>
      <c r="BB47" s="134">
        <v>3.1800000667572021</v>
      </c>
      <c r="BC47" s="134">
        <v>3.1800000667572021</v>
      </c>
      <c r="BD47" s="134">
        <v>3.1800000667572021</v>
      </c>
      <c r="BE47" s="134">
        <v>3.1800000667572021</v>
      </c>
      <c r="BF47" s="134">
        <v>3.1800003051757813</v>
      </c>
      <c r="BG47" s="134">
        <v>3.1800000667572021</v>
      </c>
      <c r="BH47" s="134">
        <v>3.1800000667572021</v>
      </c>
      <c r="BI47" s="134">
        <v>3.1800000667572021</v>
      </c>
      <c r="BJ47" s="134">
        <v>14.369000434875488</v>
      </c>
      <c r="BK47" s="134">
        <v>14.370000839233398</v>
      </c>
      <c r="BL47" s="134">
        <v>14.369999885559082</v>
      </c>
      <c r="BM47" s="134">
        <v>3.1800000667572021</v>
      </c>
      <c r="BN47" s="134">
        <v>3.1800000667572021</v>
      </c>
      <c r="BO47" s="134">
        <v>3.1800000667572021</v>
      </c>
      <c r="BP47" s="134">
        <v>3.1800000667572021</v>
      </c>
      <c r="BQ47" s="134">
        <v>3.1800000667572021</v>
      </c>
      <c r="BR47" s="134">
        <v>3.1800003051757813</v>
      </c>
      <c r="BS47" s="134">
        <v>3.1800000667572021</v>
      </c>
      <c r="BT47" s="134">
        <v>3.1800000667572021</v>
      </c>
      <c r="BU47" s="134">
        <v>3.1800000667572021</v>
      </c>
      <c r="BV47" s="134">
        <v>14.369000434875488</v>
      </c>
      <c r="BW47" s="134">
        <v>14.370000839233398</v>
      </c>
      <c r="BX47" s="134">
        <v>14.369999885559082</v>
      </c>
      <c r="BY47" s="134">
        <v>3.1800000667572021</v>
      </c>
      <c r="BZ47" s="134">
        <v>3.1800000667572021</v>
      </c>
      <c r="CA47" s="134">
        <v>3.1800000667572021</v>
      </c>
      <c r="CB47" s="134">
        <v>3.1800000667572021</v>
      </c>
      <c r="CC47" s="134">
        <v>3.1800000667572021</v>
      </c>
      <c r="CD47" s="134">
        <v>3.1800003051757813</v>
      </c>
      <c r="CE47" s="134">
        <v>3.1800000667572021</v>
      </c>
      <c r="CF47" s="134">
        <v>3.1800000667572021</v>
      </c>
      <c r="CG47" s="134">
        <v>3.1800000667572021</v>
      </c>
      <c r="CH47" s="134">
        <v>14.369000434875488</v>
      </c>
      <c r="CI47" s="134">
        <v>14.370000839233398</v>
      </c>
      <c r="CJ47" s="134">
        <v>14.369999885559082</v>
      </c>
      <c r="CK47" s="134">
        <v>3.1800000667572021</v>
      </c>
      <c r="CL47" s="134">
        <v>3.1800000667572021</v>
      </c>
      <c r="CM47" s="134">
        <v>3.1800000667572021</v>
      </c>
      <c r="CN47" s="134">
        <v>3.1800000667572021</v>
      </c>
      <c r="CO47" s="134">
        <v>3.1800000667572021</v>
      </c>
      <c r="CP47" s="134">
        <v>3.1800003051757813</v>
      </c>
      <c r="CQ47" s="134">
        <v>3.1800000667572021</v>
      </c>
      <c r="CR47" s="134">
        <v>3.1800000667572021</v>
      </c>
      <c r="CS47" s="134">
        <v>3.1800000667572021</v>
      </c>
      <c r="CT47" s="134">
        <v>14.369000434875488</v>
      </c>
      <c r="CU47" s="134">
        <v>14.370000839233398</v>
      </c>
      <c r="CV47" s="134">
        <v>14.369999885559082</v>
      </c>
      <c r="CW47" s="134">
        <v>3.1800000667572021</v>
      </c>
      <c r="CX47" s="134">
        <v>3.1800000667572021</v>
      </c>
      <c r="CY47" s="134">
        <v>3.1800000667572021</v>
      </c>
      <c r="CZ47" s="134">
        <v>3.1800000667572021</v>
      </c>
      <c r="DA47" s="134">
        <v>3.1800000667572021</v>
      </c>
      <c r="DB47" s="134">
        <v>3.1800003051757813</v>
      </c>
      <c r="DC47" s="134">
        <v>3.1800000667572021</v>
      </c>
      <c r="DD47" s="134">
        <v>3.1800000667572021</v>
      </c>
      <c r="DE47" s="134">
        <v>3.1800000667572021</v>
      </c>
      <c r="DF47" s="134">
        <v>14.369000434875488</v>
      </c>
      <c r="DG47" s="134">
        <v>14.370000839233398</v>
      </c>
      <c r="DH47" s="134">
        <v>14.369999885559082</v>
      </c>
      <c r="DI47" s="134">
        <v>3.1800000667572021</v>
      </c>
      <c r="DJ47" s="134">
        <v>3.1800000667572021</v>
      </c>
      <c r="DK47" s="134">
        <v>3.1800000667572021</v>
      </c>
      <c r="DL47" s="134">
        <v>3.1800000667572021</v>
      </c>
      <c r="DM47" s="134">
        <v>3.1800000667572021</v>
      </c>
      <c r="DN47" s="134">
        <v>3.1800003051757813</v>
      </c>
      <c r="DO47" s="134">
        <v>3.1800000667572021</v>
      </c>
      <c r="DP47" s="134">
        <v>3.1800000667572021</v>
      </c>
      <c r="DQ47" s="134">
        <v>3.1800000667572021</v>
      </c>
      <c r="DR47" s="134">
        <v>14.369000434875488</v>
      </c>
      <c r="DS47" s="134">
        <v>14.370000839233398</v>
      </c>
      <c r="DT47" s="134">
        <v>14.369999885559082</v>
      </c>
      <c r="DU47" s="134">
        <v>3.1800000667572021</v>
      </c>
      <c r="DV47" s="134">
        <v>3.1800000667572021</v>
      </c>
      <c r="DW47" s="134">
        <v>3.1800000667572021</v>
      </c>
      <c r="DX47" s="134">
        <v>3.1800000667572021</v>
      </c>
      <c r="DY47" s="134">
        <v>3.1800000667572021</v>
      </c>
      <c r="DZ47" s="134">
        <v>3.1800003051757813</v>
      </c>
      <c r="EA47" s="134">
        <v>3.1800000667572021</v>
      </c>
      <c r="EB47" s="134">
        <v>3.1800000667572021</v>
      </c>
      <c r="EC47" s="134">
        <v>3.1800000667572021</v>
      </c>
      <c r="ED47" s="134">
        <v>14.369000434875488</v>
      </c>
      <c r="EE47" s="134">
        <v>14.370000839233398</v>
      </c>
      <c r="EF47" s="134">
        <v>14.369999885559082</v>
      </c>
      <c r="EG47" s="134">
        <v>3.1800000667572021</v>
      </c>
      <c r="EH47" s="134">
        <v>3.1800000667572021</v>
      </c>
      <c r="EI47" s="134">
        <v>3.1800000667572021</v>
      </c>
      <c r="EJ47" s="134">
        <v>3.1800000667572021</v>
      </c>
    </row>
    <row r="48" spans="1:140" s="134" customFormat="1" ht="11.25" hidden="1" customHeight="1" x14ac:dyDescent="0.2">
      <c r="A48" s="178" t="s">
        <v>55</v>
      </c>
      <c r="B48" s="158">
        <v>1.1153845053452711</v>
      </c>
      <c r="C48" s="210">
        <v>18.80681818181818</v>
      </c>
      <c r="D48" s="210">
        <v>25.164036585365857</v>
      </c>
      <c r="E48" s="95">
        <v>23.872726597145235</v>
      </c>
      <c r="F48" s="95">
        <v>25.54961965811966</v>
      </c>
      <c r="G48" s="95">
        <v>26.59946153846154</v>
      </c>
      <c r="H48" s="95">
        <v>24.49977777777778</v>
      </c>
      <c r="I48" s="95">
        <v>22.749914634146343</v>
      </c>
      <c r="J48" s="95">
        <v>24.499829268292686</v>
      </c>
      <c r="K48" s="95">
        <v>21</v>
      </c>
      <c r="L48" s="95">
        <v>19.403717948717951</v>
      </c>
      <c r="M48" s="95">
        <v>20.499750000000002</v>
      </c>
      <c r="N48" s="95">
        <v>20.301155982905986</v>
      </c>
      <c r="O48" s="95">
        <v>32.430277777777782</v>
      </c>
      <c r="P48" s="95">
        <v>31.403717948717951</v>
      </c>
      <c r="Q48" s="95">
        <v>34.499615384615389</v>
      </c>
      <c r="R48" s="95">
        <v>31.387499999999999</v>
      </c>
      <c r="S48" s="95">
        <v>26.749501333070015</v>
      </c>
      <c r="T48" s="95">
        <v>29.500384615384618</v>
      </c>
      <c r="U48" s="95">
        <v>23.80263157894737</v>
      </c>
      <c r="V48" s="95">
        <v>26.945487804878049</v>
      </c>
      <c r="W48" s="95">
        <v>26.183329220576017</v>
      </c>
      <c r="X48" s="95">
        <v>28.715720335058698</v>
      </c>
      <c r="Y48" s="95">
        <v>28.674388970635956</v>
      </c>
      <c r="Z48" s="95">
        <v>29.112288773904741</v>
      </c>
      <c r="AA48" s="95">
        <v>30.373876111395347</v>
      </c>
      <c r="AB48" s="95">
        <v>32.486464431140838</v>
      </c>
      <c r="AC48" s="94">
        <v>29.566090895946871</v>
      </c>
      <c r="AD48" s="155"/>
      <c r="AG48" s="134">
        <v>26.59946153846154</v>
      </c>
      <c r="AH48" s="134">
        <v>24.49977777777778</v>
      </c>
      <c r="AI48" s="134">
        <v>25.499951219512194</v>
      </c>
      <c r="AJ48" s="134">
        <v>2.3999998569488525</v>
      </c>
      <c r="AK48" s="134">
        <v>2.119999885559082</v>
      </c>
      <c r="AL48" s="134">
        <v>9.5900001525878906</v>
      </c>
      <c r="AM48" s="134">
        <v>9.5900001525878906</v>
      </c>
      <c r="AN48" s="134">
        <v>9.5900001525878906</v>
      </c>
      <c r="AO48" s="134">
        <v>2.1200001239776611</v>
      </c>
      <c r="AP48" s="134">
        <v>2.119999885559082</v>
      </c>
      <c r="AQ48" s="134">
        <v>2.119999885559082</v>
      </c>
      <c r="AR48" s="134">
        <v>2.119999885559082</v>
      </c>
      <c r="AS48" s="134">
        <v>2.119999885559082</v>
      </c>
      <c r="AT48" s="134">
        <v>2.119999885559082</v>
      </c>
      <c r="AU48" s="134">
        <v>2.119999885559082</v>
      </c>
      <c r="AV48" s="134">
        <v>2.119999885559082</v>
      </c>
      <c r="AW48" s="134">
        <v>2.119999885559082</v>
      </c>
      <c r="AX48" s="134">
        <v>9.5900001525878906</v>
      </c>
      <c r="AY48" s="134">
        <v>9.5900001525878906</v>
      </c>
      <c r="AZ48" s="134">
        <v>9.5900001525878906</v>
      </c>
      <c r="BA48" s="134">
        <v>2.1200001239776611</v>
      </c>
      <c r="BB48" s="134">
        <v>2.119999885559082</v>
      </c>
      <c r="BC48" s="134">
        <v>2.119999885559082</v>
      </c>
      <c r="BD48" s="134">
        <v>2.119999885559082</v>
      </c>
      <c r="BE48" s="134">
        <v>2.119999885559082</v>
      </c>
      <c r="BF48" s="134">
        <v>2.119999885559082</v>
      </c>
      <c r="BG48" s="134">
        <v>2.119999885559082</v>
      </c>
      <c r="BH48" s="134">
        <v>2.119999885559082</v>
      </c>
      <c r="BI48" s="134">
        <v>2.119999885559082</v>
      </c>
      <c r="BJ48" s="134">
        <v>9.5900001525878906</v>
      </c>
      <c r="BK48" s="134">
        <v>9.5900001525878906</v>
      </c>
      <c r="BL48" s="134">
        <v>9.5900001525878906</v>
      </c>
      <c r="BM48" s="134">
        <v>2.1200001239776611</v>
      </c>
      <c r="BN48" s="134">
        <v>2.119999885559082</v>
      </c>
      <c r="BO48" s="134">
        <v>2.119999885559082</v>
      </c>
      <c r="BP48" s="134">
        <v>2.119999885559082</v>
      </c>
      <c r="BQ48" s="134">
        <v>2.119999885559082</v>
      </c>
      <c r="BR48" s="134">
        <v>2.119999885559082</v>
      </c>
      <c r="BS48" s="134">
        <v>2.119999885559082</v>
      </c>
      <c r="BT48" s="134">
        <v>2.119999885559082</v>
      </c>
      <c r="BU48" s="134">
        <v>2.119999885559082</v>
      </c>
      <c r="BV48" s="134">
        <v>9.5900001525878906</v>
      </c>
      <c r="BW48" s="134">
        <v>9.5900001525878906</v>
      </c>
      <c r="BX48" s="134">
        <v>9.5900001525878906</v>
      </c>
      <c r="BY48" s="134">
        <v>2.1200001239776611</v>
      </c>
      <c r="BZ48" s="134">
        <v>2.119999885559082</v>
      </c>
      <c r="CA48" s="134">
        <v>2.119999885559082</v>
      </c>
      <c r="CB48" s="134">
        <v>2.119999885559082</v>
      </c>
      <c r="CC48" s="134">
        <v>2.119999885559082</v>
      </c>
      <c r="CD48" s="134">
        <v>2.119999885559082</v>
      </c>
      <c r="CE48" s="134">
        <v>2.119999885559082</v>
      </c>
      <c r="CF48" s="134">
        <v>2.119999885559082</v>
      </c>
      <c r="CG48" s="134">
        <v>2.119999885559082</v>
      </c>
      <c r="CH48" s="134">
        <v>9.5900001525878906</v>
      </c>
      <c r="CI48" s="134">
        <v>9.5900001525878906</v>
      </c>
      <c r="CJ48" s="134">
        <v>9.5900001525878906</v>
      </c>
      <c r="CK48" s="134">
        <v>2.1200001239776611</v>
      </c>
      <c r="CL48" s="134">
        <v>2.119999885559082</v>
      </c>
      <c r="CM48" s="134">
        <v>2.119999885559082</v>
      </c>
      <c r="CN48" s="134">
        <v>2.119999885559082</v>
      </c>
      <c r="CO48" s="134">
        <v>2.119999885559082</v>
      </c>
      <c r="CP48" s="134">
        <v>2.119999885559082</v>
      </c>
      <c r="CQ48" s="134">
        <v>2.119999885559082</v>
      </c>
      <c r="CR48" s="134">
        <v>2.119999885559082</v>
      </c>
      <c r="CS48" s="134">
        <v>2.119999885559082</v>
      </c>
      <c r="CT48" s="134">
        <v>9.5900001525878906</v>
      </c>
      <c r="CU48" s="134">
        <v>9.5900001525878906</v>
      </c>
      <c r="CV48" s="134">
        <v>9.5900001525878906</v>
      </c>
      <c r="CW48" s="134">
        <v>2.1200001239776611</v>
      </c>
      <c r="CX48" s="134">
        <v>2.119999885559082</v>
      </c>
      <c r="CY48" s="134">
        <v>2.119999885559082</v>
      </c>
      <c r="CZ48" s="134">
        <v>2.119999885559082</v>
      </c>
      <c r="DA48" s="134">
        <v>2.119999885559082</v>
      </c>
      <c r="DB48" s="134">
        <v>2.119999885559082</v>
      </c>
      <c r="DC48" s="134">
        <v>2.119999885559082</v>
      </c>
      <c r="DD48" s="134">
        <v>2.119999885559082</v>
      </c>
      <c r="DE48" s="134">
        <v>2.119999885559082</v>
      </c>
      <c r="DF48" s="134">
        <v>9.5900001525878906</v>
      </c>
      <c r="DG48" s="134">
        <v>9.5900001525878906</v>
      </c>
      <c r="DH48" s="134">
        <v>9.5900001525878906</v>
      </c>
      <c r="DI48" s="134">
        <v>2.1200001239776611</v>
      </c>
      <c r="DJ48" s="134">
        <v>2.119999885559082</v>
      </c>
      <c r="DK48" s="134">
        <v>2.119999885559082</v>
      </c>
      <c r="DL48" s="134">
        <v>2.119999885559082</v>
      </c>
      <c r="DM48" s="134">
        <v>2.119999885559082</v>
      </c>
      <c r="DN48" s="134">
        <v>2.119999885559082</v>
      </c>
      <c r="DO48" s="134">
        <v>2.119999885559082</v>
      </c>
      <c r="DP48" s="134">
        <v>2.119999885559082</v>
      </c>
      <c r="DQ48" s="134">
        <v>2.119999885559082</v>
      </c>
      <c r="DR48" s="134">
        <v>9.5900001525878906</v>
      </c>
      <c r="DS48" s="134">
        <v>9.5900001525878906</v>
      </c>
      <c r="DT48" s="134">
        <v>9.5900001525878906</v>
      </c>
      <c r="DU48" s="134">
        <v>2.1200001239776611</v>
      </c>
      <c r="DV48" s="134">
        <v>2.119999885559082</v>
      </c>
      <c r="DW48" s="134">
        <v>2.119999885559082</v>
      </c>
      <c r="DX48" s="134">
        <v>2.119999885559082</v>
      </c>
      <c r="DY48" s="134">
        <v>2.119999885559082</v>
      </c>
      <c r="DZ48" s="134">
        <v>2.119999885559082</v>
      </c>
      <c r="EA48" s="134">
        <v>2.119999885559082</v>
      </c>
      <c r="EB48" s="134">
        <v>2.119999885559082</v>
      </c>
      <c r="EC48" s="134">
        <v>2.119999885559082</v>
      </c>
      <c r="ED48" s="134">
        <v>9.5900001525878906</v>
      </c>
      <c r="EE48" s="134">
        <v>9.5900001525878906</v>
      </c>
      <c r="EF48" s="134">
        <v>9.5900001525878906</v>
      </c>
      <c r="EG48" s="134">
        <v>2.1200001239776611</v>
      </c>
      <c r="EH48" s="134">
        <v>2.119999885559082</v>
      </c>
      <c r="EI48" s="134">
        <v>2.119999885559082</v>
      </c>
      <c r="EJ48" s="134">
        <v>2.119999885559082</v>
      </c>
    </row>
    <row r="49" spans="1:140" s="134" customFormat="1" ht="11.25" hidden="1" customHeight="1" x14ac:dyDescent="0.2">
      <c r="A49" s="178" t="s">
        <v>57</v>
      </c>
      <c r="B49" s="134">
        <v>0.70192313194274902</v>
      </c>
      <c r="C49" s="210">
        <v>19.125227272727273</v>
      </c>
      <c r="D49" s="210">
        <v>26.939439024390243</v>
      </c>
      <c r="E49" s="95">
        <v>25.352177262333701</v>
      </c>
      <c r="F49" s="95">
        <v>27.296598290598293</v>
      </c>
      <c r="G49" s="95">
        <v>27.593307692307697</v>
      </c>
      <c r="H49" s="95">
        <v>26.99988888888889</v>
      </c>
      <c r="I49" s="95">
        <v>25.375009627727856</v>
      </c>
      <c r="J49" s="95">
        <v>26.499756097560972</v>
      </c>
      <c r="K49" s="95">
        <v>24.250263157894736</v>
      </c>
      <c r="L49" s="95">
        <v>26.198717948717952</v>
      </c>
      <c r="M49" s="95">
        <v>28.5</v>
      </c>
      <c r="N49" s="95">
        <v>26.316327035537565</v>
      </c>
      <c r="O49" s="95">
        <v>32.35230769230769</v>
      </c>
      <c r="P49" s="95">
        <v>31.756615384615383</v>
      </c>
      <c r="Q49" s="95">
        <v>33.500307692307693</v>
      </c>
      <c r="R49" s="95">
        <v>31.8</v>
      </c>
      <c r="S49" s="95">
        <v>28.753676837497121</v>
      </c>
      <c r="T49" s="95">
        <v>27.500230769230772</v>
      </c>
      <c r="U49" s="95">
        <v>28.480263157894736</v>
      </c>
      <c r="V49" s="95">
        <v>30.280536585365855</v>
      </c>
      <c r="W49" s="95">
        <v>28.642243896847827</v>
      </c>
      <c r="X49" s="95">
        <v>29.15150118385969</v>
      </c>
      <c r="Y49" s="95">
        <v>29.279518303347189</v>
      </c>
      <c r="Z49" s="95">
        <v>29.447835011985465</v>
      </c>
      <c r="AA49" s="95">
        <v>29.864392530603425</v>
      </c>
      <c r="AB49" s="95">
        <v>30.353240258643481</v>
      </c>
      <c r="AC49" s="94">
        <v>29.542319937430584</v>
      </c>
      <c r="AD49" s="155"/>
      <c r="AG49" s="134">
        <v>27.593307692307697</v>
      </c>
      <c r="AH49" s="134">
        <v>26.99988888888889</v>
      </c>
      <c r="AI49" s="134">
        <v>29.250048780487802</v>
      </c>
      <c r="AJ49" s="134">
        <v>31.526088217030402</v>
      </c>
      <c r="AK49" s="134">
        <v>1.690000057220459</v>
      </c>
      <c r="AL49" s="134">
        <v>7.4600000381469727</v>
      </c>
      <c r="AM49" s="134">
        <v>7.4600000381469727</v>
      </c>
      <c r="AN49" s="134">
        <v>7.4600000381469727</v>
      </c>
      <c r="AO49" s="134">
        <v>1.690000057220459</v>
      </c>
      <c r="AP49" s="134">
        <v>1.690000057220459</v>
      </c>
      <c r="AQ49" s="134">
        <v>1.690000057220459</v>
      </c>
      <c r="AR49" s="134">
        <v>1.690000057220459</v>
      </c>
      <c r="AS49" s="134">
        <v>1.690000057220459</v>
      </c>
      <c r="AT49" s="134">
        <v>1.690000057220459</v>
      </c>
      <c r="AU49" s="134">
        <v>1.690000057220459</v>
      </c>
      <c r="AV49" s="134">
        <v>1.690000057220459</v>
      </c>
      <c r="AW49" s="134">
        <v>1.690000057220459</v>
      </c>
      <c r="AX49" s="134">
        <v>7.4600000381469727</v>
      </c>
      <c r="AY49" s="134">
        <v>7.4600000381469727</v>
      </c>
      <c r="AZ49" s="134">
        <v>7.4600000381469727</v>
      </c>
      <c r="BA49" s="134">
        <v>1.690000057220459</v>
      </c>
      <c r="BB49" s="134">
        <v>1.690000057220459</v>
      </c>
      <c r="BC49" s="134">
        <v>1.690000057220459</v>
      </c>
      <c r="BD49" s="134">
        <v>1.690000057220459</v>
      </c>
      <c r="BE49" s="134">
        <v>1.690000057220459</v>
      </c>
      <c r="BF49" s="134">
        <v>1.690000057220459</v>
      </c>
      <c r="BG49" s="134">
        <v>1.690000057220459</v>
      </c>
      <c r="BH49" s="134">
        <v>1.690000057220459</v>
      </c>
      <c r="BI49" s="134">
        <v>1.690000057220459</v>
      </c>
      <c r="BJ49" s="134">
        <v>7.4600000381469727</v>
      </c>
      <c r="BK49" s="134">
        <v>7.4600000381469727</v>
      </c>
      <c r="BL49" s="134">
        <v>7.4600000381469727</v>
      </c>
      <c r="BM49" s="134">
        <v>1.690000057220459</v>
      </c>
      <c r="BN49" s="134">
        <v>1.690000057220459</v>
      </c>
      <c r="BO49" s="134">
        <v>1.690000057220459</v>
      </c>
      <c r="BP49" s="134">
        <v>1.690000057220459</v>
      </c>
      <c r="BQ49" s="134">
        <v>1.690000057220459</v>
      </c>
      <c r="BR49" s="134">
        <v>1.690000057220459</v>
      </c>
      <c r="BS49" s="134">
        <v>1.690000057220459</v>
      </c>
      <c r="BT49" s="134">
        <v>1.690000057220459</v>
      </c>
      <c r="BU49" s="134">
        <v>1.690000057220459</v>
      </c>
      <c r="BV49" s="134">
        <v>7.4600000381469727</v>
      </c>
      <c r="BW49" s="134">
        <v>7.4600000381469727</v>
      </c>
      <c r="BX49" s="134">
        <v>7.4600000381469727</v>
      </c>
      <c r="BY49" s="134">
        <v>1.690000057220459</v>
      </c>
      <c r="BZ49" s="134">
        <v>1.690000057220459</v>
      </c>
      <c r="CA49" s="134">
        <v>1.690000057220459</v>
      </c>
      <c r="CB49" s="134">
        <v>1.690000057220459</v>
      </c>
      <c r="CC49" s="134">
        <v>1.690000057220459</v>
      </c>
      <c r="CD49" s="134">
        <v>1.690000057220459</v>
      </c>
      <c r="CE49" s="134">
        <v>1.690000057220459</v>
      </c>
      <c r="CF49" s="134">
        <v>1.690000057220459</v>
      </c>
      <c r="CG49" s="134">
        <v>1.690000057220459</v>
      </c>
      <c r="CH49" s="134">
        <v>7.4600000381469727</v>
      </c>
      <c r="CI49" s="134">
        <v>7.4600000381469727</v>
      </c>
      <c r="CJ49" s="134">
        <v>7.4600000381469727</v>
      </c>
      <c r="CK49" s="134">
        <v>1.690000057220459</v>
      </c>
      <c r="CL49" s="134">
        <v>1.690000057220459</v>
      </c>
      <c r="CM49" s="134">
        <v>1.690000057220459</v>
      </c>
      <c r="CN49" s="134">
        <v>1.690000057220459</v>
      </c>
      <c r="CO49" s="134">
        <v>1.690000057220459</v>
      </c>
      <c r="CP49" s="134">
        <v>1.690000057220459</v>
      </c>
      <c r="CQ49" s="134">
        <v>1.690000057220459</v>
      </c>
      <c r="CR49" s="134">
        <v>1.690000057220459</v>
      </c>
      <c r="CS49" s="134">
        <v>1.690000057220459</v>
      </c>
      <c r="CT49" s="134">
        <v>7.4600000381469727</v>
      </c>
      <c r="CU49" s="134">
        <v>7.4600000381469727</v>
      </c>
      <c r="CV49" s="134">
        <v>7.4600000381469727</v>
      </c>
      <c r="CW49" s="134">
        <v>1.690000057220459</v>
      </c>
      <c r="CX49" s="134">
        <v>1.690000057220459</v>
      </c>
      <c r="CY49" s="134">
        <v>1.690000057220459</v>
      </c>
      <c r="CZ49" s="134">
        <v>1.690000057220459</v>
      </c>
      <c r="DA49" s="134">
        <v>1.690000057220459</v>
      </c>
      <c r="DB49" s="134">
        <v>1.690000057220459</v>
      </c>
      <c r="DC49" s="134">
        <v>1.690000057220459</v>
      </c>
      <c r="DD49" s="134">
        <v>1.690000057220459</v>
      </c>
      <c r="DE49" s="134">
        <v>1.690000057220459</v>
      </c>
      <c r="DF49" s="134">
        <v>7.4600000381469727</v>
      </c>
      <c r="DG49" s="134">
        <v>7.4600000381469727</v>
      </c>
      <c r="DH49" s="134">
        <v>7.4600000381469727</v>
      </c>
      <c r="DI49" s="134">
        <v>1.690000057220459</v>
      </c>
      <c r="DJ49" s="134">
        <v>1.690000057220459</v>
      </c>
      <c r="DK49" s="134">
        <v>1.690000057220459</v>
      </c>
      <c r="DL49" s="134">
        <v>1.690000057220459</v>
      </c>
      <c r="DM49" s="134">
        <v>1.690000057220459</v>
      </c>
      <c r="DN49" s="134">
        <v>1.690000057220459</v>
      </c>
      <c r="DO49" s="134">
        <v>1.690000057220459</v>
      </c>
      <c r="DP49" s="134">
        <v>1.690000057220459</v>
      </c>
      <c r="DQ49" s="134">
        <v>1.690000057220459</v>
      </c>
      <c r="DR49" s="134">
        <v>7.4600000381469727</v>
      </c>
      <c r="DS49" s="134">
        <v>7.4600000381469727</v>
      </c>
      <c r="DT49" s="134">
        <v>7.4600000381469727</v>
      </c>
      <c r="DU49" s="134">
        <v>1.690000057220459</v>
      </c>
      <c r="DV49" s="134">
        <v>1.690000057220459</v>
      </c>
      <c r="DW49" s="134">
        <v>1.690000057220459</v>
      </c>
      <c r="DX49" s="134">
        <v>1.690000057220459</v>
      </c>
      <c r="DY49" s="134">
        <v>1.690000057220459</v>
      </c>
      <c r="DZ49" s="134">
        <v>1.690000057220459</v>
      </c>
      <c r="EA49" s="134">
        <v>1.690000057220459</v>
      </c>
      <c r="EB49" s="134">
        <v>1.690000057220459</v>
      </c>
      <c r="EC49" s="134">
        <v>1.690000057220459</v>
      </c>
      <c r="ED49" s="134">
        <v>7.4600000381469727</v>
      </c>
      <c r="EE49" s="134">
        <v>7.4600000381469727</v>
      </c>
      <c r="EF49" s="134">
        <v>7.4600000381469727</v>
      </c>
      <c r="EG49" s="134">
        <v>1.690000057220459</v>
      </c>
      <c r="EH49" s="134">
        <v>1.690000057220459</v>
      </c>
      <c r="EI49" s="134">
        <v>1.690000057220459</v>
      </c>
      <c r="EJ49" s="134">
        <v>1.690000057220459</v>
      </c>
    </row>
    <row r="50" spans="1:140" s="134" customFormat="1" ht="11.25" hidden="1" customHeight="1" x14ac:dyDescent="0.2">
      <c r="A50" s="178" t="s">
        <v>59</v>
      </c>
      <c r="B50" s="134">
        <v>4.9326924177316522</v>
      </c>
      <c r="C50" s="210">
        <v>18.902442947734471</v>
      </c>
      <c r="D50" s="210">
        <v>22.615609774705842</v>
      </c>
      <c r="E50" s="95">
        <v>21.861372762977282</v>
      </c>
      <c r="F50" s="95">
        <v>24.119846153846154</v>
      </c>
      <c r="G50" s="95">
        <v>24.239358974358975</v>
      </c>
      <c r="H50" s="95">
        <v>24.000333333333334</v>
      </c>
      <c r="I50" s="95">
        <v>23.749734274711169</v>
      </c>
      <c r="J50" s="95">
        <v>23.749731707317075</v>
      </c>
      <c r="K50" s="95">
        <v>23.749736842105264</v>
      </c>
      <c r="L50" s="95">
        <v>24.358589743589746</v>
      </c>
      <c r="M50" s="95">
        <v>25.5</v>
      </c>
      <c r="N50" s="95">
        <v>24.536108861898338</v>
      </c>
      <c r="O50" s="95">
        <v>31.667884615384619</v>
      </c>
      <c r="P50" s="95">
        <v>31.765846153846159</v>
      </c>
      <c r="Q50" s="95">
        <v>33.500307692307693</v>
      </c>
      <c r="R50" s="95">
        <v>29.737500000000001</v>
      </c>
      <c r="S50" s="95">
        <v>26.696009896536214</v>
      </c>
      <c r="T50" s="95">
        <v>26.749871794871797</v>
      </c>
      <c r="U50" s="95">
        <v>25.128157894736844</v>
      </c>
      <c r="V50" s="95">
        <v>28.21</v>
      </c>
      <c r="W50" s="95">
        <v>26.747710065759964</v>
      </c>
      <c r="X50" s="95">
        <v>27.952996146706845</v>
      </c>
      <c r="Y50" s="95">
        <v>28.050177206232224</v>
      </c>
      <c r="Z50" s="95">
        <v>28.495584541940548</v>
      </c>
      <c r="AA50" s="95">
        <v>29.279691234467052</v>
      </c>
      <c r="AB50" s="95">
        <v>29.803793077001011</v>
      </c>
      <c r="AC50" s="94">
        <v>28.617914948231686</v>
      </c>
      <c r="AD50" s="155"/>
      <c r="AG50" s="134">
        <v>24.239358974358975</v>
      </c>
      <c r="AH50" s="134">
        <v>24.000333333333334</v>
      </c>
      <c r="AI50" s="134">
        <v>26.749634146341464</v>
      </c>
      <c r="AJ50" s="134">
        <v>23.836608886718754</v>
      </c>
      <c r="AK50" s="134">
        <v>5.130000114440918</v>
      </c>
      <c r="AL50" s="134">
        <v>4.559999942779541</v>
      </c>
      <c r="AM50" s="134">
        <v>4.559999942779541</v>
      </c>
      <c r="AN50" s="134">
        <v>4.559999942779541</v>
      </c>
      <c r="AO50" s="134">
        <v>5.130000114440918</v>
      </c>
      <c r="AP50" s="134">
        <v>5.130000114440918</v>
      </c>
      <c r="AQ50" s="134">
        <v>5.130000114440918</v>
      </c>
      <c r="AR50" s="134">
        <v>5.130000114440918</v>
      </c>
      <c r="AS50" s="134">
        <v>5.130000114440918</v>
      </c>
      <c r="AT50" s="134">
        <v>5.130000114440918</v>
      </c>
      <c r="AU50" s="134">
        <v>5.130000114440918</v>
      </c>
      <c r="AV50" s="134">
        <v>5.130000114440918</v>
      </c>
      <c r="AW50" s="134">
        <v>5.130000114440918</v>
      </c>
      <c r="AX50" s="134">
        <v>4.559999942779541</v>
      </c>
      <c r="AY50" s="134">
        <v>4.559999942779541</v>
      </c>
      <c r="AZ50" s="134">
        <v>4.559999942779541</v>
      </c>
      <c r="BA50" s="134">
        <v>5.130000114440918</v>
      </c>
      <c r="BB50" s="134">
        <v>5.130000114440918</v>
      </c>
      <c r="BC50" s="134">
        <v>5.130000114440918</v>
      </c>
      <c r="BD50" s="134">
        <v>5.130000114440918</v>
      </c>
      <c r="BE50" s="134">
        <v>5.130000114440918</v>
      </c>
      <c r="BF50" s="134">
        <v>5.130000114440918</v>
      </c>
      <c r="BG50" s="134">
        <v>5.130000114440918</v>
      </c>
      <c r="BH50" s="134">
        <v>5.130000114440918</v>
      </c>
      <c r="BI50" s="134">
        <v>5.130000114440918</v>
      </c>
      <c r="BJ50" s="134">
        <v>4.559999942779541</v>
      </c>
      <c r="BK50" s="134">
        <v>4.559999942779541</v>
      </c>
      <c r="BL50" s="134">
        <v>4.559999942779541</v>
      </c>
      <c r="BM50" s="134">
        <v>5.130000114440918</v>
      </c>
      <c r="BN50" s="134">
        <v>5.130000114440918</v>
      </c>
      <c r="BO50" s="134">
        <v>5.130000114440918</v>
      </c>
      <c r="BP50" s="134">
        <v>5.130000114440918</v>
      </c>
      <c r="BQ50" s="134">
        <v>5.130000114440918</v>
      </c>
      <c r="BR50" s="134">
        <v>5.130000114440918</v>
      </c>
      <c r="BS50" s="134">
        <v>5.130000114440918</v>
      </c>
      <c r="BT50" s="134">
        <v>5.130000114440918</v>
      </c>
      <c r="BU50" s="134">
        <v>5.130000114440918</v>
      </c>
      <c r="BV50" s="134">
        <v>4.559999942779541</v>
      </c>
      <c r="BW50" s="134">
        <v>4.559999942779541</v>
      </c>
      <c r="BX50" s="134">
        <v>4.559999942779541</v>
      </c>
      <c r="BY50" s="134">
        <v>5.130000114440918</v>
      </c>
      <c r="BZ50" s="134">
        <v>5.130000114440918</v>
      </c>
      <c r="CA50" s="134">
        <v>5.130000114440918</v>
      </c>
      <c r="CB50" s="134">
        <v>5.130000114440918</v>
      </c>
      <c r="CC50" s="134">
        <v>5.130000114440918</v>
      </c>
      <c r="CD50" s="134">
        <v>5.130000114440918</v>
      </c>
      <c r="CE50" s="134">
        <v>5.130000114440918</v>
      </c>
      <c r="CF50" s="134">
        <v>5.130000114440918</v>
      </c>
      <c r="CG50" s="134">
        <v>5.130000114440918</v>
      </c>
      <c r="CH50" s="134">
        <v>4.559999942779541</v>
      </c>
      <c r="CI50" s="134">
        <v>4.559999942779541</v>
      </c>
      <c r="CJ50" s="134">
        <v>4.559999942779541</v>
      </c>
      <c r="CK50" s="134">
        <v>5.130000114440918</v>
      </c>
      <c r="CL50" s="134">
        <v>5.130000114440918</v>
      </c>
      <c r="CM50" s="134">
        <v>5.130000114440918</v>
      </c>
      <c r="CN50" s="134">
        <v>5.130000114440918</v>
      </c>
      <c r="CO50" s="134">
        <v>5.130000114440918</v>
      </c>
      <c r="CP50" s="134">
        <v>5.130000114440918</v>
      </c>
      <c r="CQ50" s="134">
        <v>5.130000114440918</v>
      </c>
      <c r="CR50" s="134">
        <v>5.130000114440918</v>
      </c>
      <c r="CS50" s="134">
        <v>5.130000114440918</v>
      </c>
      <c r="CT50" s="134">
        <v>4.559999942779541</v>
      </c>
      <c r="CU50" s="134">
        <v>4.559999942779541</v>
      </c>
      <c r="CV50" s="134">
        <v>4.559999942779541</v>
      </c>
      <c r="CW50" s="134">
        <v>5.130000114440918</v>
      </c>
      <c r="CX50" s="134">
        <v>5.130000114440918</v>
      </c>
      <c r="CY50" s="134">
        <v>5.130000114440918</v>
      </c>
      <c r="CZ50" s="134">
        <v>5.130000114440918</v>
      </c>
      <c r="DA50" s="134">
        <v>5.130000114440918</v>
      </c>
      <c r="DB50" s="134">
        <v>5.130000114440918</v>
      </c>
      <c r="DC50" s="134">
        <v>5.130000114440918</v>
      </c>
      <c r="DD50" s="134">
        <v>5.130000114440918</v>
      </c>
      <c r="DE50" s="134">
        <v>5.130000114440918</v>
      </c>
      <c r="DF50" s="134">
        <v>4.559999942779541</v>
      </c>
      <c r="DG50" s="134">
        <v>4.559999942779541</v>
      </c>
      <c r="DH50" s="134">
        <v>4.559999942779541</v>
      </c>
      <c r="DI50" s="134">
        <v>5.130000114440918</v>
      </c>
      <c r="DJ50" s="134">
        <v>5.130000114440918</v>
      </c>
      <c r="DK50" s="134">
        <v>5.130000114440918</v>
      </c>
      <c r="DL50" s="134">
        <v>5.130000114440918</v>
      </c>
      <c r="DM50" s="134">
        <v>5.130000114440918</v>
      </c>
      <c r="DN50" s="134">
        <v>5.130000114440918</v>
      </c>
      <c r="DO50" s="134">
        <v>5.130000114440918</v>
      </c>
      <c r="DP50" s="134">
        <v>5.130000114440918</v>
      </c>
      <c r="DQ50" s="134">
        <v>5.130000114440918</v>
      </c>
      <c r="DR50" s="134">
        <v>4.559999942779541</v>
      </c>
      <c r="DS50" s="134">
        <v>4.559999942779541</v>
      </c>
      <c r="DT50" s="134">
        <v>4.559999942779541</v>
      </c>
      <c r="DU50" s="134">
        <v>5.130000114440918</v>
      </c>
      <c r="DV50" s="134">
        <v>5.130000114440918</v>
      </c>
      <c r="DW50" s="134">
        <v>5.130000114440918</v>
      </c>
      <c r="DX50" s="134">
        <v>5.130000114440918</v>
      </c>
      <c r="DY50" s="134">
        <v>5.130000114440918</v>
      </c>
      <c r="DZ50" s="134">
        <v>5.130000114440918</v>
      </c>
      <c r="EA50" s="134">
        <v>5.130000114440918</v>
      </c>
      <c r="EB50" s="134">
        <v>5.130000114440918</v>
      </c>
      <c r="EC50" s="134">
        <v>5.130000114440918</v>
      </c>
      <c r="ED50" s="134">
        <v>4.559999942779541</v>
      </c>
      <c r="EE50" s="134">
        <v>4.559999942779541</v>
      </c>
      <c r="EF50" s="134">
        <v>4.559999942779541</v>
      </c>
      <c r="EG50" s="134">
        <v>5.130000114440918</v>
      </c>
      <c r="EH50" s="134">
        <v>5.130000114440918</v>
      </c>
      <c r="EI50" s="134">
        <v>5.130000114440918</v>
      </c>
      <c r="EJ50" s="134">
        <v>5.130000114440918</v>
      </c>
    </row>
    <row r="51" spans="1:140" s="134" customFormat="1" ht="11.25" hidden="1" customHeight="1" x14ac:dyDescent="0.2">
      <c r="A51" s="178" t="s">
        <v>58</v>
      </c>
      <c r="B51" s="158">
        <v>1.0661546090932996</v>
      </c>
      <c r="C51" s="210">
        <v>18.004999999999999</v>
      </c>
      <c r="D51" s="210">
        <v>22.368170750315599</v>
      </c>
      <c r="E51" s="95">
        <v>21.481901691657743</v>
      </c>
      <c r="F51" s="95">
        <v>24.119846153846154</v>
      </c>
      <c r="G51" s="95">
        <v>24.239358974358975</v>
      </c>
      <c r="H51" s="95">
        <v>24.000333333333334</v>
      </c>
      <c r="I51" s="95">
        <v>23.749734274711169</v>
      </c>
      <c r="J51" s="95">
        <v>23.749731707317075</v>
      </c>
      <c r="K51" s="95">
        <v>23.749736842105264</v>
      </c>
      <c r="L51" s="95">
        <v>24.166820512820514</v>
      </c>
      <c r="M51" s="95">
        <v>25.5</v>
      </c>
      <c r="N51" s="95">
        <v>24.472185784975256</v>
      </c>
      <c r="O51" s="95">
        <v>32.351722222222222</v>
      </c>
      <c r="P51" s="95">
        <v>32.817461538461544</v>
      </c>
      <c r="Q51" s="95">
        <v>34.500205128205131</v>
      </c>
      <c r="R51" s="95">
        <v>29.737500000000001</v>
      </c>
      <c r="S51" s="95">
        <v>26.696112460638776</v>
      </c>
      <c r="T51" s="95">
        <v>26.750179487179487</v>
      </c>
      <c r="U51" s="95">
        <v>25.128157894736844</v>
      </c>
      <c r="V51" s="95">
        <v>28.21</v>
      </c>
      <c r="W51" s="95">
        <v>26.903769760573585</v>
      </c>
      <c r="X51" s="95">
        <v>28.145595934405971</v>
      </c>
      <c r="Y51" s="95">
        <v>28.090053217986412</v>
      </c>
      <c r="Z51" s="95">
        <v>28.414106921154481</v>
      </c>
      <c r="AA51" s="95">
        <v>28.854335386562898</v>
      </c>
      <c r="AB51" s="95">
        <v>29.328389475380721</v>
      </c>
      <c r="AC51" s="94">
        <v>28.412536824656367</v>
      </c>
      <c r="AD51" s="155"/>
      <c r="AG51" s="134">
        <v>24.239358974358975</v>
      </c>
      <c r="AH51" s="134">
        <v>24.000333333333334</v>
      </c>
      <c r="AI51" s="134">
        <v>26.749634146341464</v>
      </c>
      <c r="AJ51" s="134">
        <v>39.456521241561227</v>
      </c>
      <c r="AK51" s="134">
        <v>0</v>
      </c>
      <c r="AL51" s="134">
        <v>0</v>
      </c>
      <c r="AM51" s="134">
        <v>0</v>
      </c>
      <c r="AN51" s="134">
        <v>0</v>
      </c>
      <c r="AO51" s="134">
        <v>0</v>
      </c>
      <c r="AP51" s="134">
        <v>0</v>
      </c>
      <c r="AQ51" s="134">
        <v>0</v>
      </c>
      <c r="AR51" s="134">
        <v>0</v>
      </c>
      <c r="AS51" s="134">
        <v>0</v>
      </c>
      <c r="AT51" s="134">
        <v>0</v>
      </c>
      <c r="AU51" s="134">
        <v>0</v>
      </c>
      <c r="AV51" s="134">
        <v>0</v>
      </c>
      <c r="AW51" s="134">
        <v>0</v>
      </c>
      <c r="AX51" s="134">
        <v>0</v>
      </c>
      <c r="AY51" s="134">
        <v>0</v>
      </c>
      <c r="AZ51" s="134">
        <v>0</v>
      </c>
      <c r="BA51" s="134">
        <v>0</v>
      </c>
      <c r="BB51" s="134">
        <v>0</v>
      </c>
      <c r="BC51" s="134">
        <v>0</v>
      </c>
      <c r="BD51" s="134">
        <v>0</v>
      </c>
      <c r="BE51" s="134">
        <v>0</v>
      </c>
      <c r="BF51" s="134">
        <v>0</v>
      </c>
      <c r="BG51" s="134">
        <v>0</v>
      </c>
      <c r="BH51" s="134">
        <v>0</v>
      </c>
      <c r="BI51" s="134">
        <v>0</v>
      </c>
      <c r="BJ51" s="134">
        <v>0</v>
      </c>
      <c r="BK51" s="134">
        <v>0</v>
      </c>
      <c r="BL51" s="134">
        <v>0</v>
      </c>
      <c r="BM51" s="134">
        <v>0</v>
      </c>
      <c r="BN51" s="134">
        <v>0</v>
      </c>
      <c r="BO51" s="134">
        <v>0</v>
      </c>
      <c r="BP51" s="134">
        <v>0</v>
      </c>
      <c r="BQ51" s="134">
        <v>0</v>
      </c>
      <c r="BR51" s="134">
        <v>0</v>
      </c>
      <c r="BS51" s="134">
        <v>0</v>
      </c>
      <c r="BT51" s="134">
        <v>0</v>
      </c>
      <c r="BU51" s="134">
        <v>0</v>
      </c>
      <c r="BV51" s="134">
        <v>0</v>
      </c>
      <c r="BW51" s="134">
        <v>0</v>
      </c>
      <c r="BX51" s="134">
        <v>0</v>
      </c>
      <c r="BY51" s="134">
        <v>0</v>
      </c>
      <c r="BZ51" s="134">
        <v>0</v>
      </c>
      <c r="CA51" s="134">
        <v>0</v>
      </c>
      <c r="CB51" s="134">
        <v>0</v>
      </c>
      <c r="CC51" s="134">
        <v>0</v>
      </c>
      <c r="CD51" s="134">
        <v>0</v>
      </c>
      <c r="CE51" s="134">
        <v>0</v>
      </c>
      <c r="CF51" s="134">
        <v>0</v>
      </c>
      <c r="CG51" s="134">
        <v>0</v>
      </c>
      <c r="CH51" s="134">
        <v>0</v>
      </c>
      <c r="CI51" s="134">
        <v>0</v>
      </c>
      <c r="CJ51" s="134">
        <v>0</v>
      </c>
      <c r="CK51" s="134">
        <v>0</v>
      </c>
      <c r="CL51" s="134">
        <v>0</v>
      </c>
      <c r="CM51" s="134">
        <v>0</v>
      </c>
      <c r="CN51" s="134">
        <v>0</v>
      </c>
      <c r="CO51" s="134">
        <v>0</v>
      </c>
      <c r="CP51" s="134">
        <v>0</v>
      </c>
      <c r="CQ51" s="134">
        <v>0</v>
      </c>
      <c r="CR51" s="134">
        <v>0</v>
      </c>
      <c r="CS51" s="134">
        <v>0</v>
      </c>
      <c r="CT51" s="134">
        <v>0</v>
      </c>
      <c r="CU51" s="134">
        <v>0</v>
      </c>
      <c r="CV51" s="134">
        <v>0</v>
      </c>
      <c r="CW51" s="134">
        <v>0</v>
      </c>
      <c r="CX51" s="134">
        <v>0</v>
      </c>
      <c r="CY51" s="134">
        <v>0</v>
      </c>
      <c r="CZ51" s="134">
        <v>0</v>
      </c>
      <c r="DA51" s="134">
        <v>0</v>
      </c>
      <c r="DB51" s="134">
        <v>0</v>
      </c>
      <c r="DC51" s="134">
        <v>0</v>
      </c>
      <c r="DD51" s="134">
        <v>0</v>
      </c>
      <c r="DE51" s="134">
        <v>0</v>
      </c>
      <c r="DF51" s="134">
        <v>0</v>
      </c>
      <c r="DG51" s="134">
        <v>0</v>
      </c>
      <c r="DH51" s="134">
        <v>0</v>
      </c>
      <c r="DI51" s="134">
        <v>0</v>
      </c>
      <c r="DJ51" s="134">
        <v>0</v>
      </c>
      <c r="DK51" s="134">
        <v>0</v>
      </c>
      <c r="DL51" s="134">
        <v>0</v>
      </c>
      <c r="DM51" s="134">
        <v>0</v>
      </c>
      <c r="DN51" s="134">
        <v>0</v>
      </c>
      <c r="DO51" s="134">
        <v>0</v>
      </c>
      <c r="DP51" s="134">
        <v>0</v>
      </c>
      <c r="DQ51" s="134">
        <v>0</v>
      </c>
      <c r="DR51" s="134">
        <v>0</v>
      </c>
      <c r="DS51" s="134">
        <v>0</v>
      </c>
      <c r="DT51" s="134">
        <v>0</v>
      </c>
      <c r="DU51" s="134">
        <v>0</v>
      </c>
      <c r="DV51" s="134">
        <v>0</v>
      </c>
      <c r="DW51" s="134">
        <v>0</v>
      </c>
      <c r="DX51" s="134">
        <v>0</v>
      </c>
      <c r="DY51" s="134">
        <v>0</v>
      </c>
      <c r="DZ51" s="134">
        <v>0</v>
      </c>
      <c r="EA51" s="134">
        <v>0</v>
      </c>
      <c r="EB51" s="134">
        <v>0</v>
      </c>
      <c r="EC51" s="134">
        <v>0</v>
      </c>
      <c r="ED51" s="134">
        <v>0</v>
      </c>
      <c r="EE51" s="134">
        <v>0</v>
      </c>
      <c r="EF51" s="134">
        <v>0</v>
      </c>
      <c r="EG51" s="134">
        <v>0</v>
      </c>
      <c r="EH51" s="134">
        <v>0</v>
      </c>
      <c r="EI51" s="134">
        <v>0</v>
      </c>
      <c r="EJ51" s="134">
        <v>0</v>
      </c>
    </row>
    <row r="52" spans="1:140" s="134" customFormat="1" ht="11.25" hidden="1" customHeight="1" x14ac:dyDescent="0.2">
      <c r="A52" s="234" t="s">
        <v>56</v>
      </c>
      <c r="B52" s="134">
        <v>2.4999985694885254</v>
      </c>
      <c r="C52" s="217">
        <v>14.447727272727272</v>
      </c>
      <c r="D52" s="217">
        <v>19.06009756097561</v>
      </c>
      <c r="E52" s="161">
        <v>18.123209846175165</v>
      </c>
      <c r="F52" s="161">
        <v>21.219576923076925</v>
      </c>
      <c r="G52" s="161">
        <v>21.43915384615385</v>
      </c>
      <c r="H52" s="161">
        <v>21</v>
      </c>
      <c r="I52" s="161">
        <v>21.249884467265723</v>
      </c>
      <c r="J52" s="161">
        <v>20.99992682926829</v>
      </c>
      <c r="K52" s="161">
        <v>21.499842105263159</v>
      </c>
      <c r="L52" s="161">
        <v>21.324512820512822</v>
      </c>
      <c r="M52" s="161">
        <v>23.500250000000001</v>
      </c>
      <c r="N52" s="161">
        <v>22.10820164192533</v>
      </c>
      <c r="O52" s="161">
        <v>32.582758547008545</v>
      </c>
      <c r="P52" s="161">
        <v>32.041717948717952</v>
      </c>
      <c r="Q52" s="161">
        <v>35.500307692307693</v>
      </c>
      <c r="R52" s="161">
        <v>30.206250000000001</v>
      </c>
      <c r="S52" s="161">
        <v>25.278741680655674</v>
      </c>
      <c r="T52" s="161">
        <v>25.99969230769231</v>
      </c>
      <c r="U52" s="161">
        <v>24.933947368421055</v>
      </c>
      <c r="V52" s="161">
        <v>24.90258536585366</v>
      </c>
      <c r="W52" s="161">
        <v>25.311189099569845</v>
      </c>
      <c r="X52" s="161">
        <v>26.523146011678442</v>
      </c>
      <c r="Y52" s="161">
        <v>26.610283539342653</v>
      </c>
      <c r="Z52" s="161">
        <v>27.007668929045575</v>
      </c>
      <c r="AA52" s="161">
        <v>27.646821312221178</v>
      </c>
      <c r="AB52" s="161">
        <v>28.273572062669135</v>
      </c>
      <c r="AC52" s="229">
        <v>27.053435527353965</v>
      </c>
      <c r="AD52" s="155"/>
      <c r="AG52" s="134">
        <v>21.43915384615385</v>
      </c>
      <c r="AH52" s="134">
        <v>21</v>
      </c>
      <c r="AI52" s="134">
        <v>23.750317073170727</v>
      </c>
      <c r="AJ52" s="134">
        <v>22.488261015518855</v>
      </c>
    </row>
    <row r="53" spans="1:140" s="134" customFormat="1" ht="11.25" hidden="1" customHeight="1" x14ac:dyDescent="0.2">
      <c r="A53" s="178" t="s">
        <v>60</v>
      </c>
      <c r="B53" s="210">
        <v>55</v>
      </c>
      <c r="C53" s="95">
        <v>15.038636363636364</v>
      </c>
      <c r="D53" s="95">
        <v>19.56009756097561</v>
      </c>
      <c r="E53" s="95">
        <v>18.641675755266075</v>
      </c>
      <c r="F53" s="95">
        <v>21.762653846153846</v>
      </c>
      <c r="G53" s="95">
        <v>22.035307692307697</v>
      </c>
      <c r="H53" s="95">
        <v>21.49</v>
      </c>
      <c r="I53" s="95">
        <v>21.882792041078307</v>
      </c>
      <c r="J53" s="95">
        <v>21.476268292682928</v>
      </c>
      <c r="K53" s="95">
        <v>22.289315789473687</v>
      </c>
      <c r="L53" s="95">
        <v>22.516820512820516</v>
      </c>
      <c r="M53" s="95">
        <v>25.375250000000001</v>
      </c>
      <c r="N53" s="95">
        <v>23.39379543409807</v>
      </c>
      <c r="O53" s="95">
        <v>35.709895299145302</v>
      </c>
      <c r="P53" s="95">
        <v>34.823769230769237</v>
      </c>
      <c r="Q53" s="95">
        <v>39.474666666666671</v>
      </c>
      <c r="R53" s="95">
        <v>32.831249999999997</v>
      </c>
      <c r="S53" s="95">
        <v>26.125128676914301</v>
      </c>
      <c r="T53" s="95">
        <v>26.993282051282055</v>
      </c>
      <c r="U53" s="95">
        <v>25.723421052631579</v>
      </c>
      <c r="V53" s="95">
        <v>25.658682926829268</v>
      </c>
      <c r="W53" s="95">
        <v>26.765149189786513</v>
      </c>
      <c r="X53" s="95">
        <v>27.823163019261738</v>
      </c>
      <c r="Y53" s="95">
        <v>27.849537749619856</v>
      </c>
      <c r="Z53" s="95">
        <v>28.283866017710345</v>
      </c>
      <c r="AA53" s="95">
        <v>28.876433345614409</v>
      </c>
      <c r="AB53" s="95">
        <v>29.433560077781998</v>
      </c>
      <c r="AC53" s="95">
        <v>28.311573910306137</v>
      </c>
      <c r="AD53" s="155"/>
      <c r="AG53" s="134">
        <v>22.035307692307697</v>
      </c>
      <c r="AH53" s="134">
        <v>21.49</v>
      </c>
      <c r="AI53" s="134">
        <v>24.226658536585362</v>
      </c>
      <c r="AK53" s="134">
        <v>56.928571428571431</v>
      </c>
      <c r="AL53" s="134">
        <v>25.024999618530273</v>
      </c>
      <c r="AM53" s="134">
        <v>28.75</v>
      </c>
      <c r="AN53" s="134">
        <v>40.900001525878906</v>
      </c>
      <c r="AO53" s="134">
        <v>29.399999618530273</v>
      </c>
      <c r="AP53" s="134">
        <v>27.399999618530273</v>
      </c>
      <c r="AQ53" s="134">
        <v>28.149999618530273</v>
      </c>
      <c r="AR53" s="134">
        <v>28.049999237060547</v>
      </c>
      <c r="AS53" s="134">
        <v>26.850000381469727</v>
      </c>
      <c r="AT53" s="134">
        <v>23.5</v>
      </c>
      <c r="AU53" s="134">
        <v>23.899999618530273</v>
      </c>
      <c r="AV53" s="134">
        <v>21.649999618530273</v>
      </c>
      <c r="AW53" s="134">
        <v>22.649999618530273</v>
      </c>
      <c r="AX53" s="134">
        <v>23.024999618530273</v>
      </c>
      <c r="AY53" s="134">
        <v>26.75</v>
      </c>
      <c r="AZ53" s="134">
        <v>38.900001525878906</v>
      </c>
      <c r="BA53" s="134">
        <v>27.399999618530273</v>
      </c>
      <c r="BB53" s="134">
        <v>25.399999618530273</v>
      </c>
      <c r="BC53" s="134">
        <v>26.149999618530273</v>
      </c>
      <c r="BD53" s="134">
        <v>26.049999237060547</v>
      </c>
      <c r="BE53" s="134">
        <v>26.350000381469727</v>
      </c>
      <c r="BF53" s="134">
        <v>23</v>
      </c>
      <c r="BG53" s="134">
        <v>23.399999618530273</v>
      </c>
      <c r="BH53" s="134">
        <v>21.149999618530273</v>
      </c>
      <c r="BI53" s="134">
        <v>22.149999618530273</v>
      </c>
      <c r="BJ53" s="134">
        <v>22.524999618530273</v>
      </c>
      <c r="BK53" s="134">
        <v>26.25</v>
      </c>
      <c r="BL53" s="134">
        <v>38.400001525878906</v>
      </c>
      <c r="BM53" s="134">
        <v>26.899999618530273</v>
      </c>
      <c r="BN53" s="134">
        <v>24.899999618530273</v>
      </c>
      <c r="BO53" s="134">
        <v>25.649999618530273</v>
      </c>
      <c r="BP53" s="134">
        <v>25.549999237060547</v>
      </c>
      <c r="BQ53" s="134">
        <v>26.350000381469727</v>
      </c>
      <c r="BR53" s="134">
        <v>23</v>
      </c>
      <c r="BS53" s="134">
        <v>23.399999618530273</v>
      </c>
      <c r="BT53" s="134">
        <v>21.149999618530273</v>
      </c>
      <c r="BU53" s="134">
        <v>22.149999618530273</v>
      </c>
      <c r="BV53" s="134">
        <v>22.524999618530273</v>
      </c>
      <c r="BW53" s="134">
        <v>26.25</v>
      </c>
      <c r="BX53" s="134">
        <v>38.400001525878906</v>
      </c>
      <c r="BY53" s="134">
        <v>26.899999618530273</v>
      </c>
      <c r="BZ53" s="134">
        <v>24.899999618530273</v>
      </c>
      <c r="CA53" s="134">
        <v>25.649999618530273</v>
      </c>
      <c r="CB53" s="134">
        <v>25.549999237060547</v>
      </c>
      <c r="CC53" s="134">
        <v>26.350000381469727</v>
      </c>
      <c r="CD53" s="134">
        <v>23</v>
      </c>
      <c r="CE53" s="134">
        <v>23.399999618530273</v>
      </c>
      <c r="CF53" s="134">
        <v>21.149999618530273</v>
      </c>
      <c r="CG53" s="134">
        <v>22.149999618530273</v>
      </c>
      <c r="CH53" s="134">
        <v>22.524999618530273</v>
      </c>
      <c r="CI53" s="134">
        <v>26.25</v>
      </c>
      <c r="CJ53" s="134">
        <v>38.400001525878906</v>
      </c>
      <c r="CK53" s="134">
        <v>26.899999618530273</v>
      </c>
      <c r="CL53" s="134">
        <v>24.899999618530273</v>
      </c>
      <c r="CM53" s="134">
        <v>25.649999618530273</v>
      </c>
      <c r="CN53" s="134">
        <v>25.549999237060547</v>
      </c>
      <c r="CO53" s="134">
        <v>26.850000381469727</v>
      </c>
      <c r="CP53" s="134">
        <v>23.5</v>
      </c>
      <c r="CQ53" s="134">
        <v>23.899999618530273</v>
      </c>
      <c r="CR53" s="134">
        <v>21.649999618530273</v>
      </c>
      <c r="CS53" s="134">
        <v>22.649999618530273</v>
      </c>
      <c r="CT53" s="134">
        <v>23.024999618530273</v>
      </c>
      <c r="CU53" s="134">
        <v>26.75</v>
      </c>
      <c r="CV53" s="134">
        <v>38.900001525878906</v>
      </c>
      <c r="CW53" s="134">
        <v>27.399999618530273</v>
      </c>
      <c r="CX53" s="134">
        <v>25.399999618530273</v>
      </c>
      <c r="CY53" s="134">
        <v>26.149999618530273</v>
      </c>
      <c r="CZ53" s="134">
        <v>26.049999237060547</v>
      </c>
      <c r="DA53" s="134">
        <v>27.350000381469727</v>
      </c>
      <c r="DB53" s="134">
        <v>24</v>
      </c>
      <c r="DC53" s="134">
        <v>24.399999618530273</v>
      </c>
      <c r="DD53" s="134">
        <v>22.149999618530273</v>
      </c>
      <c r="DE53" s="134">
        <v>23.149999618530273</v>
      </c>
      <c r="DF53" s="134">
        <v>23.524999618530273</v>
      </c>
      <c r="DG53" s="134">
        <v>27.25</v>
      </c>
      <c r="DH53" s="134">
        <v>39.400001525878906</v>
      </c>
      <c r="DI53" s="134">
        <v>27.899999618530273</v>
      </c>
      <c r="DJ53" s="134">
        <v>25.899999618530273</v>
      </c>
      <c r="DK53" s="134">
        <v>26.649999618530273</v>
      </c>
      <c r="DL53" s="134">
        <v>26.549999237060547</v>
      </c>
      <c r="DM53" s="134">
        <v>27.850000381469727</v>
      </c>
      <c r="DN53" s="134">
        <v>24.5</v>
      </c>
      <c r="DO53" s="134">
        <v>24.899999618530273</v>
      </c>
      <c r="DP53" s="134">
        <v>22.649999618530273</v>
      </c>
      <c r="DQ53" s="134">
        <v>23.649999618530273</v>
      </c>
      <c r="DR53" s="134">
        <v>24.024999618530273</v>
      </c>
      <c r="DS53" s="134">
        <v>27.75</v>
      </c>
      <c r="DT53" s="134">
        <v>39.900001525878906</v>
      </c>
      <c r="DU53" s="134">
        <v>28.399999618530273</v>
      </c>
      <c r="DV53" s="134">
        <v>26.399999618530273</v>
      </c>
      <c r="DW53" s="134">
        <v>27.149999618530273</v>
      </c>
      <c r="DX53" s="134">
        <v>27.049999237060547</v>
      </c>
      <c r="DY53" s="134">
        <v>28.350000381469727</v>
      </c>
      <c r="DZ53" s="134">
        <v>25</v>
      </c>
      <c r="EA53" s="134">
        <v>25.399999618530273</v>
      </c>
      <c r="EB53" s="134">
        <v>23.149999618530273</v>
      </c>
      <c r="EC53" s="134">
        <v>24.149999618530273</v>
      </c>
      <c r="ED53" s="134">
        <v>24.524999618530273</v>
      </c>
      <c r="EE53" s="134">
        <v>28.25</v>
      </c>
      <c r="EF53" s="134">
        <v>40.400001525878906</v>
      </c>
      <c r="EG53" s="134">
        <v>28.899999618530273</v>
      </c>
      <c r="EH53" s="134">
        <v>26.899999618530273</v>
      </c>
      <c r="EI53" s="134">
        <v>27.649999618530273</v>
      </c>
      <c r="EJ53" s="134">
        <v>27.549999237060547</v>
      </c>
    </row>
    <row r="54" spans="1:140" s="134" customFormat="1" ht="11.25" hidden="1" customHeight="1" x14ac:dyDescent="0.2">
      <c r="A54" s="178"/>
      <c r="B54" s="210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155"/>
    </row>
    <row r="55" spans="1:140" s="134" customFormat="1" ht="11.25" hidden="1" customHeight="1" x14ac:dyDescent="0.2">
      <c r="A55" s="178" t="s">
        <v>53</v>
      </c>
      <c r="B55" s="210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155"/>
    </row>
    <row r="56" spans="1:140" s="134" customFormat="1" ht="11.25" hidden="1" customHeight="1" x14ac:dyDescent="0.2">
      <c r="A56" s="178" t="s">
        <v>53</v>
      </c>
      <c r="B56" s="210">
        <v>44.875</v>
      </c>
      <c r="C56" s="95">
        <v>21.370319553521963</v>
      </c>
      <c r="D56" s="95">
        <v>34.345073045718159</v>
      </c>
      <c r="E56" s="95">
        <v>31.709576242615807</v>
      </c>
      <c r="F56" s="95">
        <v>32.780091594338288</v>
      </c>
      <c r="G56" s="95">
        <v>33.216512734085967</v>
      </c>
      <c r="H56" s="95">
        <v>32.343670454590608</v>
      </c>
      <c r="I56" s="95">
        <v>30.387213484362469</v>
      </c>
      <c r="J56" s="95">
        <v>32.649142825334174</v>
      </c>
      <c r="K56" s="95">
        <v>28.125284143390765</v>
      </c>
      <c r="L56" s="95">
        <v>27.064464267156254</v>
      </c>
      <c r="M56" s="95">
        <v>29.258018938050768</v>
      </c>
      <c r="N56" s="95">
        <v>28.149255782865925</v>
      </c>
      <c r="O56" s="95">
        <v>35.613242990360895</v>
      </c>
      <c r="P56" s="95">
        <v>34.769600174897477</v>
      </c>
      <c r="Q56" s="95">
        <v>37.06263459943758</v>
      </c>
      <c r="R56" s="95">
        <v>35.007494196747615</v>
      </c>
      <c r="S56" s="95">
        <v>34.606095349154742</v>
      </c>
      <c r="T56" s="95">
        <v>34.884539150980771</v>
      </c>
      <c r="U56" s="95">
        <v>33.077588125710626</v>
      </c>
      <c r="V56" s="95">
        <v>35.856158770772829</v>
      </c>
      <c r="W56" s="95">
        <v>32.79746439020159</v>
      </c>
      <c r="X56" s="95">
        <v>34.010342158228035</v>
      </c>
      <c r="Y56" s="95">
        <v>33.490800061078886</v>
      </c>
      <c r="Z56" s="95">
        <v>33.401922402337384</v>
      </c>
      <c r="AA56" s="95">
        <v>33.01690740254076</v>
      </c>
      <c r="AB56" s="95">
        <v>34.919683703442821</v>
      </c>
      <c r="AC56" s="95">
        <v>33.378062171956167</v>
      </c>
      <c r="AD56" s="155"/>
      <c r="AG56" s="134">
        <v>33.216512734085967</v>
      </c>
      <c r="AH56" s="134">
        <v>32.343670454590608</v>
      </c>
      <c r="AI56" s="134">
        <v>34.811314810019681</v>
      </c>
      <c r="AK56" s="134">
        <v>46.900357142857146</v>
      </c>
      <c r="AL56" s="134">
        <v>19.554998397827148</v>
      </c>
      <c r="AM56" s="134">
        <v>24.049997329711914</v>
      </c>
      <c r="AN56" s="134">
        <v>29.399997711181641</v>
      </c>
      <c r="AO56" s="134">
        <v>19.949998092651366</v>
      </c>
      <c r="AP56" s="134">
        <v>19.64999885559082</v>
      </c>
      <c r="AQ56" s="134">
        <v>19.574998092651366</v>
      </c>
      <c r="AR56" s="134">
        <v>20.999999237060546</v>
      </c>
      <c r="AS56" s="134">
        <v>20.790000915527344</v>
      </c>
      <c r="AT56" s="134">
        <v>20.599998474121094</v>
      </c>
      <c r="AU56" s="134">
        <v>19.600000381469727</v>
      </c>
      <c r="AV56" s="134">
        <v>19.599998474121094</v>
      </c>
      <c r="AW56" s="134">
        <v>19.599998474121094</v>
      </c>
      <c r="AX56" s="134">
        <v>19.554998397827148</v>
      </c>
      <c r="AY56" s="134">
        <v>24.049997329711914</v>
      </c>
      <c r="AZ56" s="134">
        <v>29.399997711181641</v>
      </c>
      <c r="BA56" s="134">
        <v>19.949998092651366</v>
      </c>
      <c r="BB56" s="134">
        <v>19.64999885559082</v>
      </c>
      <c r="BC56" s="134">
        <v>19.574998092651366</v>
      </c>
      <c r="BD56" s="134">
        <v>20.999999237060546</v>
      </c>
      <c r="BE56" s="134">
        <v>20.790000915527344</v>
      </c>
      <c r="BF56" s="134">
        <v>20.599998474121094</v>
      </c>
      <c r="BG56" s="134">
        <v>19.600000381469727</v>
      </c>
      <c r="BH56" s="134">
        <v>19.599998474121094</v>
      </c>
      <c r="BI56" s="134">
        <v>19.599998474121094</v>
      </c>
      <c r="BJ56" s="134">
        <v>19.554998397827148</v>
      </c>
      <c r="BK56" s="134">
        <v>24.049997329711914</v>
      </c>
      <c r="BL56" s="134">
        <v>29.399997711181641</v>
      </c>
      <c r="BM56" s="134">
        <v>19.949998092651366</v>
      </c>
      <c r="BN56" s="134">
        <v>19.64999885559082</v>
      </c>
      <c r="BO56" s="134">
        <v>19.574998092651366</v>
      </c>
      <c r="BP56" s="134">
        <v>20.999999237060546</v>
      </c>
      <c r="BQ56" s="134">
        <v>20.790000915527344</v>
      </c>
      <c r="BR56" s="134">
        <v>20.599998474121094</v>
      </c>
      <c r="BS56" s="134">
        <v>19.600000381469727</v>
      </c>
      <c r="BT56" s="134">
        <v>19.599998474121094</v>
      </c>
      <c r="BU56" s="134">
        <v>19.599998474121094</v>
      </c>
      <c r="BV56" s="134">
        <v>19.554998397827148</v>
      </c>
      <c r="BW56" s="134">
        <v>24.049997329711914</v>
      </c>
      <c r="BX56" s="134">
        <v>29.399997711181641</v>
      </c>
      <c r="BY56" s="134">
        <v>19.949998092651366</v>
      </c>
      <c r="BZ56" s="134">
        <v>19.64999885559082</v>
      </c>
      <c r="CA56" s="134">
        <v>19.574998092651366</v>
      </c>
      <c r="CB56" s="134">
        <v>20.999999237060546</v>
      </c>
      <c r="CC56" s="134">
        <v>20.790000915527344</v>
      </c>
      <c r="CD56" s="134">
        <v>20.599998474121094</v>
      </c>
      <c r="CE56" s="134">
        <v>19.600000381469727</v>
      </c>
      <c r="CF56" s="134">
        <v>19.599998474121094</v>
      </c>
      <c r="CG56" s="134">
        <v>19.599998474121094</v>
      </c>
      <c r="CH56" s="134">
        <v>19.554998397827148</v>
      </c>
      <c r="CI56" s="134">
        <v>24.049997329711914</v>
      </c>
      <c r="CJ56" s="134">
        <v>29.399997711181641</v>
      </c>
      <c r="CK56" s="134">
        <v>19.949998092651366</v>
      </c>
      <c r="CL56" s="134">
        <v>19.64999885559082</v>
      </c>
      <c r="CM56" s="134">
        <v>19.574998092651366</v>
      </c>
      <c r="CN56" s="134">
        <v>20.999999237060546</v>
      </c>
      <c r="CO56" s="134">
        <v>20.790000915527344</v>
      </c>
      <c r="CP56" s="134">
        <v>20.599998474121094</v>
      </c>
      <c r="CQ56" s="134">
        <v>19.600000381469727</v>
      </c>
      <c r="CR56" s="134">
        <v>19.599998474121094</v>
      </c>
      <c r="CS56" s="134">
        <v>19.599998474121094</v>
      </c>
      <c r="CT56" s="134">
        <v>19.554998397827148</v>
      </c>
      <c r="CU56" s="134">
        <v>24.049997329711914</v>
      </c>
      <c r="CV56" s="134">
        <v>29.399997711181641</v>
      </c>
      <c r="CW56" s="134">
        <v>19.949998092651366</v>
      </c>
      <c r="CX56" s="134">
        <v>19.64999885559082</v>
      </c>
      <c r="CY56" s="134">
        <v>19.574998092651366</v>
      </c>
      <c r="CZ56" s="134">
        <v>20.999999237060546</v>
      </c>
      <c r="DA56" s="134">
        <v>20.790000915527344</v>
      </c>
      <c r="DB56" s="134">
        <v>20.599998474121094</v>
      </c>
      <c r="DC56" s="134">
        <v>19.600000381469727</v>
      </c>
      <c r="DD56" s="134">
        <v>19.599998474121094</v>
      </c>
      <c r="DE56" s="134">
        <v>19.599998474121094</v>
      </c>
      <c r="DF56" s="134">
        <v>19.554998397827148</v>
      </c>
      <c r="DG56" s="134">
        <v>24.049997329711914</v>
      </c>
      <c r="DH56" s="134">
        <v>29.399997711181641</v>
      </c>
      <c r="DI56" s="134">
        <v>19.949998092651366</v>
      </c>
      <c r="DJ56" s="134">
        <v>19.64999885559082</v>
      </c>
      <c r="DK56" s="134">
        <v>19.574998092651366</v>
      </c>
      <c r="DL56" s="134">
        <v>20.999999237060546</v>
      </c>
      <c r="DM56" s="134">
        <v>20.990000915527343</v>
      </c>
      <c r="DN56" s="134">
        <v>20.799998474121093</v>
      </c>
      <c r="DO56" s="134">
        <v>19.800000381469726</v>
      </c>
      <c r="DP56" s="134">
        <v>19.799998474121093</v>
      </c>
      <c r="DQ56" s="134">
        <v>19.799998474121093</v>
      </c>
      <c r="DR56" s="134">
        <v>19.754998397827148</v>
      </c>
      <c r="DS56" s="134">
        <v>24.249997329711913</v>
      </c>
      <c r="DT56" s="134">
        <v>29.59999771118164</v>
      </c>
      <c r="DU56" s="134">
        <v>20.149998092651366</v>
      </c>
      <c r="DV56" s="134">
        <v>19.849998855590819</v>
      </c>
      <c r="DW56" s="134">
        <v>19.774998092651366</v>
      </c>
      <c r="DX56" s="134">
        <v>21.199999237060545</v>
      </c>
      <c r="DY56" s="134">
        <v>21.190000915527342</v>
      </c>
      <c r="DZ56" s="134">
        <v>20.999998474121092</v>
      </c>
      <c r="EA56" s="134">
        <v>20.000000381469725</v>
      </c>
      <c r="EB56" s="134">
        <v>19.999998474121092</v>
      </c>
      <c r="EC56" s="134">
        <v>19.999998474121092</v>
      </c>
      <c r="ED56" s="134">
        <v>19.954998397827147</v>
      </c>
      <c r="EE56" s="134">
        <v>24.449997329711913</v>
      </c>
      <c r="EF56" s="134">
        <v>29.799997711181639</v>
      </c>
      <c r="EG56" s="134">
        <v>20.349998092651365</v>
      </c>
      <c r="EH56" s="134">
        <v>20.049998855590818</v>
      </c>
      <c r="EI56" s="134">
        <v>19.974998092651365</v>
      </c>
      <c r="EJ56" s="134">
        <v>21.399999237060545</v>
      </c>
    </row>
    <row r="57" spans="1:140" s="134" customFormat="1" ht="11.25" hidden="1" customHeight="1" x14ac:dyDescent="0.2">
      <c r="A57" s="178"/>
      <c r="B57" s="210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155"/>
    </row>
    <row r="58" spans="1:140" s="134" customFormat="1" ht="11.25" hidden="1" customHeight="1" x14ac:dyDescent="0.2">
      <c r="A58" s="178"/>
      <c r="B58" s="210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155"/>
    </row>
    <row r="59" spans="1:140" s="134" customFormat="1" ht="11.25" hidden="1" customHeight="1" x14ac:dyDescent="0.2">
      <c r="A59" s="178"/>
      <c r="B59" s="210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155"/>
    </row>
    <row r="60" spans="1:140" s="134" customFormat="1" ht="11.25" hidden="1" customHeight="1" x14ac:dyDescent="0.2">
      <c r="A60" s="178"/>
      <c r="B60" s="210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155"/>
    </row>
    <row r="61" spans="1:140" ht="11.25" hidden="1" customHeight="1" x14ac:dyDescent="0.2">
      <c r="A61" s="178"/>
      <c r="B61" s="210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155"/>
    </row>
    <row r="62" spans="1:140" ht="11.25" hidden="1" customHeight="1" x14ac:dyDescent="0.2">
      <c r="A62" s="178"/>
      <c r="B62" s="210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155"/>
    </row>
    <row r="63" spans="1:140" ht="14.1" customHeight="1" x14ac:dyDescent="0.2">
      <c r="A63" s="178"/>
      <c r="B63" s="210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176"/>
    </row>
    <row r="64" spans="1:140" ht="10.5" customHeight="1" x14ac:dyDescent="0.2"/>
    <row r="65" spans="1:30" ht="18.75" customHeight="1" x14ac:dyDescent="0.25">
      <c r="A65" s="187" t="s">
        <v>97</v>
      </c>
    </row>
    <row r="66" spans="1:30" s="150" customFormat="1" ht="13.5" customHeight="1" thickBot="1" x14ac:dyDescent="0.2">
      <c r="A66" s="188" t="s">
        <v>33</v>
      </c>
      <c r="B66" s="189"/>
      <c r="C66" s="190" t="s">
        <v>41</v>
      </c>
      <c r="D66" s="190" t="s">
        <v>42</v>
      </c>
      <c r="E66" s="190" t="s">
        <v>9</v>
      </c>
      <c r="F66" s="190" t="s">
        <v>39</v>
      </c>
      <c r="G66" s="190">
        <v>37257</v>
      </c>
      <c r="H66" s="190">
        <v>37288</v>
      </c>
      <c r="I66" s="190" t="s">
        <v>40</v>
      </c>
      <c r="J66" s="190">
        <v>37316</v>
      </c>
      <c r="K66" s="190">
        <v>37347</v>
      </c>
      <c r="L66" s="190">
        <v>37377</v>
      </c>
      <c r="M66" s="190">
        <v>37408</v>
      </c>
      <c r="N66" s="191" t="s">
        <v>63</v>
      </c>
      <c r="O66" s="190" t="s">
        <v>64</v>
      </c>
      <c r="P66" s="190">
        <v>37438</v>
      </c>
      <c r="Q66" s="190">
        <v>37469</v>
      </c>
      <c r="R66" s="190">
        <v>37500</v>
      </c>
      <c r="S66" s="190" t="s">
        <v>65</v>
      </c>
      <c r="T66" s="190">
        <v>37530</v>
      </c>
      <c r="U66" s="190">
        <v>37561</v>
      </c>
      <c r="V66" s="190">
        <v>37591</v>
      </c>
      <c r="W66" s="190" t="s">
        <v>17</v>
      </c>
      <c r="X66" s="190" t="s">
        <v>18</v>
      </c>
      <c r="Y66" s="190" t="s">
        <v>34</v>
      </c>
      <c r="Z66" s="190" t="s">
        <v>35</v>
      </c>
      <c r="AA66" s="190" t="s">
        <v>101</v>
      </c>
      <c r="AB66" s="190" t="s">
        <v>102</v>
      </c>
      <c r="AC66" s="191" t="s">
        <v>91</v>
      </c>
      <c r="AD66" s="192"/>
    </row>
    <row r="67" spans="1:30" ht="13.7" customHeight="1" x14ac:dyDescent="0.2">
      <c r="A67" s="253" t="s">
        <v>54</v>
      </c>
      <c r="B67" s="73" t="s">
        <v>1</v>
      </c>
      <c r="C67" s="193">
        <v>6654.6762589928057</v>
      </c>
      <c r="D67" s="193">
        <v>9277.5506019155127</v>
      </c>
      <c r="E67" s="230">
        <v>7966.1134304541592</v>
      </c>
      <c r="F67" s="193">
        <v>8660.5379900587432</v>
      </c>
      <c r="G67" s="264">
        <v>8646.5444048225509</v>
      </c>
      <c r="H67" s="193">
        <v>8674.5315752949336</v>
      </c>
      <c r="I67" s="193" t="e">
        <v>#N/A</v>
      </c>
      <c r="J67" s="193">
        <v>9101.2884190275345</v>
      </c>
      <c r="K67" s="193">
        <v>7889.4425412644041</v>
      </c>
      <c r="L67" s="193">
        <v>6973.2727435797779</v>
      </c>
      <c r="M67" s="193">
        <v>7271.2399540757742</v>
      </c>
      <c r="N67" s="193">
        <v>7377.9850796399851</v>
      </c>
      <c r="O67" s="193">
        <v>11717.685354490199</v>
      </c>
      <c r="P67" s="193">
        <v>11162.11266211266</v>
      </c>
      <c r="Q67" s="193">
        <v>12581.004330527778</v>
      </c>
      <c r="R67" s="193">
        <v>11409.939070830158</v>
      </c>
      <c r="S67" s="193">
        <v>8417.525302297463</v>
      </c>
      <c r="T67" s="193">
        <v>9946.7869016714503</v>
      </c>
      <c r="U67" s="193">
        <v>7785.6907894736842</v>
      </c>
      <c r="V67" s="193">
        <v>7520.0982157472581</v>
      </c>
      <c r="W67" s="230">
        <v>8989.2600225954448</v>
      </c>
      <c r="X67" s="193">
        <v>8328.7506045049522</v>
      </c>
      <c r="Y67" s="193">
        <v>8154.1983447905031</v>
      </c>
      <c r="Z67" s="193">
        <v>7900.7417689778131</v>
      </c>
      <c r="AA67" s="193">
        <v>7672.371615998567</v>
      </c>
      <c r="AB67" s="193">
        <v>7606.8702077454473</v>
      </c>
      <c r="AC67" s="219">
        <v>8088.3294278666999</v>
      </c>
    </row>
    <row r="68" spans="1:30" ht="13.7" customHeight="1" x14ac:dyDescent="0.2">
      <c r="A68" s="254" t="s">
        <v>55</v>
      </c>
      <c r="B68" s="73" t="s">
        <v>1</v>
      </c>
      <c r="C68" s="193">
        <v>6615.1202749140894</v>
      </c>
      <c r="D68" s="193">
        <v>9329.6443203148938</v>
      </c>
      <c r="E68" s="231">
        <v>7972.3822976144911</v>
      </c>
      <c r="F68" s="193">
        <v>8652.6993723152791</v>
      </c>
      <c r="G68" s="193">
        <v>8877.4661680911704</v>
      </c>
      <c r="H68" s="193">
        <v>8427.9325765393878</v>
      </c>
      <c r="I68" s="193" t="e">
        <v>#N/A</v>
      </c>
      <c r="J68" s="193">
        <v>8651.0782692572684</v>
      </c>
      <c r="K68" s="193">
        <v>7894.7368421052624</v>
      </c>
      <c r="L68" s="193">
        <v>7199.0268194864193</v>
      </c>
      <c r="M68" s="193">
        <v>7487.1256391526658</v>
      </c>
      <c r="N68" s="193">
        <v>7526.9631002481156</v>
      </c>
      <c r="O68" s="193">
        <v>10977.57950079558</v>
      </c>
      <c r="P68" s="193">
        <v>10473.156498673739</v>
      </c>
      <c r="Q68" s="193">
        <v>11762.63036883562</v>
      </c>
      <c r="R68" s="193">
        <v>10696.951634877383</v>
      </c>
      <c r="S68" s="193">
        <v>8402.7133209430594</v>
      </c>
      <c r="T68" s="193">
        <v>10033.935112506542</v>
      </c>
      <c r="U68" s="193">
        <v>7352.5828460038983</v>
      </c>
      <c r="V68" s="193">
        <v>7821.6220043187359</v>
      </c>
      <c r="W68" s="231">
        <v>8810.6221559790974</v>
      </c>
      <c r="X68" s="193">
        <v>8342.0501558663145</v>
      </c>
      <c r="Y68" s="193">
        <v>7937.362599978168</v>
      </c>
      <c r="Z68" s="193">
        <v>7869.9028744853958</v>
      </c>
      <c r="AA68" s="193">
        <v>7886.7423813133992</v>
      </c>
      <c r="AB68" s="193">
        <v>8296.4807116422562</v>
      </c>
      <c r="AC68" s="220">
        <v>8159.3633109827306</v>
      </c>
    </row>
    <row r="69" spans="1:30" ht="13.7" customHeight="1" x14ac:dyDescent="0.2">
      <c r="A69" s="254" t="s">
        <v>57</v>
      </c>
      <c r="B69" s="73" t="s">
        <v>1</v>
      </c>
      <c r="C69" s="193">
        <v>6427.5244299674277</v>
      </c>
      <c r="D69" s="193">
        <v>9432.4400863747396</v>
      </c>
      <c r="E69" s="231">
        <v>7929.9822581710832</v>
      </c>
      <c r="F69" s="193">
        <v>8937.7631076996186</v>
      </c>
      <c r="G69" s="193">
        <v>9053.1079369239524</v>
      </c>
      <c r="H69" s="193">
        <v>8822.4182784752866</v>
      </c>
      <c r="I69" s="193" t="e">
        <v>#N/A</v>
      </c>
      <c r="J69" s="193">
        <v>8894.3146145797</v>
      </c>
      <c r="K69" s="193">
        <v>8629.9868889305108</v>
      </c>
      <c r="L69" s="193">
        <v>9125.6437030888828</v>
      </c>
      <c r="M69" s="193">
        <v>8946.322067594434</v>
      </c>
      <c r="N69" s="193">
        <v>8900.6508865379419</v>
      </c>
      <c r="O69" s="193">
        <v>10100.134677441381</v>
      </c>
      <c r="P69" s="193">
        <v>9948.4210103928399</v>
      </c>
      <c r="Q69" s="193">
        <v>10361.948495879828</v>
      </c>
      <c r="R69" s="193">
        <v>9990.0345260514732</v>
      </c>
      <c r="S69" s="193">
        <v>8382.2407971818575</v>
      </c>
      <c r="T69" s="193">
        <v>8661.4253987482352</v>
      </c>
      <c r="U69" s="193">
        <v>8342.7910919318783</v>
      </c>
      <c r="V69" s="193">
        <v>8142.5059008654607</v>
      </c>
      <c r="W69" s="231">
        <v>9025.4778651900197</v>
      </c>
      <c r="X69" s="193">
        <v>7677.6254672829173</v>
      </c>
      <c r="Y69" s="193">
        <v>7405.3818682965048</v>
      </c>
      <c r="Z69" s="193">
        <v>7269.0684710154892</v>
      </c>
      <c r="AA69" s="193">
        <v>7022.6722805956924</v>
      </c>
      <c r="AB69" s="193">
        <v>6859.8122983458643</v>
      </c>
      <c r="AC69" s="220">
        <v>7598.5743584139391</v>
      </c>
    </row>
    <row r="70" spans="1:30" ht="13.7" customHeight="1" x14ac:dyDescent="0.2">
      <c r="A70" s="254" t="s">
        <v>59</v>
      </c>
      <c r="B70" s="73" t="s">
        <v>1</v>
      </c>
      <c r="C70" s="193">
        <v>6595.3387890831782</v>
      </c>
      <c r="D70" s="193">
        <v>8277.763127727545</v>
      </c>
      <c r="E70" s="231">
        <v>7436.5509584053616</v>
      </c>
      <c r="F70" s="193">
        <v>7947.7103431217965</v>
      </c>
      <c r="G70" s="193">
        <v>8037.6216504466065</v>
      </c>
      <c r="H70" s="193">
        <v>7857.7990357969866</v>
      </c>
      <c r="I70" s="193" t="e">
        <v>#N/A</v>
      </c>
      <c r="J70" s="193">
        <v>7893.8914371794663</v>
      </c>
      <c r="K70" s="193">
        <v>8139.6666980510317</v>
      </c>
      <c r="L70" s="193">
        <v>8331.273453522841</v>
      </c>
      <c r="M70" s="193">
        <v>8664.6279306829747</v>
      </c>
      <c r="N70" s="193">
        <v>8378.5226940856155</v>
      </c>
      <c r="O70" s="193">
        <v>9986.2838943457646</v>
      </c>
      <c r="P70" s="193">
        <v>10109.738697973993</v>
      </c>
      <c r="Q70" s="193">
        <v>10491.756807760567</v>
      </c>
      <c r="R70" s="193">
        <v>9357.3561773027359</v>
      </c>
      <c r="S70" s="193">
        <v>8020.9783297596305</v>
      </c>
      <c r="T70" s="193">
        <v>8587.4963987323554</v>
      </c>
      <c r="U70" s="193">
        <v>7498.7057808455575</v>
      </c>
      <c r="V70" s="193">
        <v>7976.7328097009786</v>
      </c>
      <c r="W70" s="231">
        <v>8362.5161736023456</v>
      </c>
      <c r="X70" s="193">
        <v>7843.4107296408656</v>
      </c>
      <c r="Y70" s="193">
        <v>7551.3735836764308</v>
      </c>
      <c r="Z70" s="193">
        <v>7504.755732906613</v>
      </c>
      <c r="AA70" s="193">
        <v>7323.6729572296763</v>
      </c>
      <c r="AB70" s="193">
        <v>7136.0876089863968</v>
      </c>
      <c r="AC70" s="220">
        <v>7594.0525349210975</v>
      </c>
    </row>
    <row r="71" spans="1:30" ht="13.7" customHeight="1" x14ac:dyDescent="0.2">
      <c r="A71" s="254" t="s">
        <v>58</v>
      </c>
      <c r="B71" s="73" t="s">
        <v>1</v>
      </c>
      <c r="C71" s="193">
        <v>5915.2542372881353</v>
      </c>
      <c r="D71" s="193">
        <v>8206.9728865882462</v>
      </c>
      <c r="E71" s="231">
        <v>7061.1135619381912</v>
      </c>
      <c r="F71" s="193">
        <v>7947.7103431217965</v>
      </c>
      <c r="G71" s="193">
        <v>8037.6216504466065</v>
      </c>
      <c r="H71" s="193">
        <v>7857.7990357969866</v>
      </c>
      <c r="I71" s="193" t="e">
        <v>#N/A</v>
      </c>
      <c r="J71" s="193">
        <v>7893.8914371794663</v>
      </c>
      <c r="K71" s="193">
        <v>8139.6666980510317</v>
      </c>
      <c r="L71" s="193">
        <v>8270.7398550919315</v>
      </c>
      <c r="M71" s="193">
        <v>8664.6279306829747</v>
      </c>
      <c r="N71" s="193">
        <v>8358.344827941979</v>
      </c>
      <c r="O71" s="193">
        <v>10202.053648281728</v>
      </c>
      <c r="P71" s="193">
        <v>10443.862867392279</v>
      </c>
      <c r="Q71" s="193">
        <v>10804.941900150166</v>
      </c>
      <c r="R71" s="193">
        <v>9357.3561773027359</v>
      </c>
      <c r="S71" s="193">
        <v>8020.9783297596305</v>
      </c>
      <c r="T71" s="193">
        <v>8587.4963987323554</v>
      </c>
      <c r="U71" s="193">
        <v>7498.7057808455575</v>
      </c>
      <c r="V71" s="193">
        <v>7976.7328097009786</v>
      </c>
      <c r="W71" s="231">
        <v>8395.1148215677331</v>
      </c>
      <c r="X71" s="193">
        <v>7898.3871687686142</v>
      </c>
      <c r="Y71" s="193">
        <v>7562.3607834092873</v>
      </c>
      <c r="Z71" s="193">
        <v>7483.2110089924745</v>
      </c>
      <c r="AA71" s="193">
        <v>7216.1187088768129</v>
      </c>
      <c r="AB71" s="193">
        <v>7020.5842335798525</v>
      </c>
      <c r="AC71" s="220">
        <v>7519.5557553047092</v>
      </c>
    </row>
    <row r="72" spans="1:30" ht="13.7" customHeight="1" x14ac:dyDescent="0.2">
      <c r="A72" s="254" t="s">
        <v>56</v>
      </c>
      <c r="B72" s="73" t="s">
        <v>1</v>
      </c>
      <c r="C72" s="193">
        <v>5204.4609665427506</v>
      </c>
      <c r="D72" s="193">
        <v>7243.5982968035623</v>
      </c>
      <c r="E72" s="231">
        <v>6224.0296316731565</v>
      </c>
      <c r="F72" s="193">
        <v>7310.3246464724725</v>
      </c>
      <c r="G72" s="193">
        <v>7456.8808220493611</v>
      </c>
      <c r="H72" s="193">
        <v>7163.7684708955831</v>
      </c>
      <c r="I72" s="193" t="e">
        <v>#N/A</v>
      </c>
      <c r="J72" s="193">
        <v>7325.4659068003148</v>
      </c>
      <c r="K72" s="193">
        <v>7920.729546638875</v>
      </c>
      <c r="L72" s="193">
        <v>7719.5494062446851</v>
      </c>
      <c r="M72" s="193">
        <v>8067.8063772570104</v>
      </c>
      <c r="N72" s="193">
        <v>7902.6951100468568</v>
      </c>
      <c r="O72" s="193">
        <v>11659.499928232106</v>
      </c>
      <c r="P72" s="193">
        <v>11556.319533973166</v>
      </c>
      <c r="Q72" s="193">
        <v>12693.128431539026</v>
      </c>
      <c r="R72" s="193">
        <v>10729.051819184124</v>
      </c>
      <c r="S72" s="193">
        <v>8356.0855406150331</v>
      </c>
      <c r="T72" s="193">
        <v>9323.5456804012574</v>
      </c>
      <c r="U72" s="193">
        <v>8109.0225563909771</v>
      </c>
      <c r="V72" s="193">
        <v>7635.6883850528639</v>
      </c>
      <c r="W72" s="231">
        <v>8310.7326297732088</v>
      </c>
      <c r="X72" s="193">
        <v>8398.7413163702258</v>
      </c>
      <c r="Y72" s="193">
        <v>8054.6333655328672</v>
      </c>
      <c r="Z72" s="193">
        <v>7944.647233483769</v>
      </c>
      <c r="AA72" s="193">
        <v>7667.2074997712116</v>
      </c>
      <c r="AB72" s="193">
        <v>7486.3496011202478</v>
      </c>
      <c r="AC72" s="220">
        <v>7726.6201825320977</v>
      </c>
    </row>
    <row r="73" spans="1:30" ht="13.7" customHeight="1" thickBot="1" x14ac:dyDescent="0.25">
      <c r="A73" s="255" t="s">
        <v>60</v>
      </c>
      <c r="B73" s="163" t="s">
        <v>1</v>
      </c>
      <c r="C73" s="195">
        <v>5390.3345724907067</v>
      </c>
      <c r="D73" s="195">
        <v>7477.7551033756508</v>
      </c>
      <c r="E73" s="232">
        <v>6434.0448379331792</v>
      </c>
      <c r="F73" s="195">
        <v>7511.9712910436019</v>
      </c>
      <c r="G73" s="195">
        <v>7680.1594161144722</v>
      </c>
      <c r="H73" s="195">
        <v>7343.7831659727317</v>
      </c>
      <c r="I73" s="195" t="e">
        <v>#N/A</v>
      </c>
      <c r="J73" s="195">
        <v>7504.407102673581</v>
      </c>
      <c r="K73" s="195">
        <v>8233.3923918707678</v>
      </c>
      <c r="L73" s="195">
        <v>8184.7494422601712</v>
      </c>
      <c r="M73" s="195">
        <v>8788.1290818286598</v>
      </c>
      <c r="N73" s="195">
        <v>8402.0903053198654</v>
      </c>
      <c r="O73" s="195">
        <v>12813.866976172174</v>
      </c>
      <c r="P73" s="195">
        <v>12592.465262856324</v>
      </c>
      <c r="Q73" s="195">
        <v>14155.364993113339</v>
      </c>
      <c r="R73" s="195">
        <v>11693.770672546858</v>
      </c>
      <c r="S73" s="195">
        <v>8643.4924726821973</v>
      </c>
      <c r="T73" s="195">
        <v>9686.8326067594826</v>
      </c>
      <c r="U73" s="195">
        <v>8371.3061724077634</v>
      </c>
      <c r="V73" s="195">
        <v>7872.338638879346</v>
      </c>
      <c r="W73" s="232">
        <v>8731.2999064891719</v>
      </c>
      <c r="X73" s="195">
        <v>8818.2820890412531</v>
      </c>
      <c r="Y73" s="195">
        <v>8436.9127548371634</v>
      </c>
      <c r="Z73" s="195">
        <v>8327.1143313079319</v>
      </c>
      <c r="AA73" s="195">
        <v>8014.4656109175439</v>
      </c>
      <c r="AB73" s="195">
        <v>7799.0064068971442</v>
      </c>
      <c r="AC73" s="221">
        <v>8080.1608482033398</v>
      </c>
    </row>
    <row r="74" spans="1:30" ht="13.7" customHeight="1" x14ac:dyDescent="0.2">
      <c r="A74" s="166"/>
      <c r="B74" s="167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199"/>
      <c r="O74" s="199"/>
      <c r="P74" s="199"/>
      <c r="Q74" s="199"/>
      <c r="R74" s="199"/>
      <c r="S74" s="199"/>
      <c r="T74" s="199"/>
      <c r="U74" s="199"/>
      <c r="V74" s="199"/>
      <c r="W74" s="199"/>
      <c r="X74" s="199"/>
      <c r="Y74" s="199"/>
      <c r="Z74" s="199"/>
      <c r="AA74" s="199"/>
      <c r="AB74" s="199"/>
      <c r="AC74" s="199"/>
    </row>
    <row r="75" spans="1:30" ht="13.7" hidden="1" customHeight="1" x14ac:dyDescent="0.2">
      <c r="A75" s="178"/>
      <c r="B75" s="134"/>
      <c r="C75" s="193"/>
      <c r="D75" s="193"/>
      <c r="E75" s="193"/>
      <c r="F75" s="193"/>
      <c r="G75" s="193"/>
      <c r="H75" s="193"/>
      <c r="I75" s="193"/>
      <c r="J75" s="193"/>
      <c r="K75" s="193"/>
      <c r="L75" s="193"/>
      <c r="M75" s="193"/>
      <c r="N75" s="193"/>
      <c r="O75" s="193"/>
      <c r="P75" s="193"/>
      <c r="Q75" s="193"/>
      <c r="R75" s="193"/>
      <c r="S75" s="193"/>
      <c r="T75" s="193"/>
      <c r="U75" s="193"/>
      <c r="V75" s="193"/>
      <c r="W75" s="193"/>
      <c r="X75" s="193"/>
      <c r="Y75" s="193"/>
      <c r="Z75" s="193"/>
      <c r="AA75" s="193"/>
      <c r="AB75" s="218"/>
      <c r="AC75" s="193"/>
    </row>
    <row r="76" spans="1:30" ht="13.7" hidden="1" customHeight="1" x14ac:dyDescent="0.2">
      <c r="A76" s="178"/>
      <c r="B76" s="134"/>
      <c r="C76" s="193"/>
      <c r="D76" s="193"/>
      <c r="E76" s="193"/>
      <c r="F76" s="193"/>
      <c r="G76" s="193"/>
      <c r="H76" s="193"/>
      <c r="I76" s="193"/>
      <c r="J76" s="193"/>
      <c r="K76" s="193"/>
      <c r="L76" s="193"/>
      <c r="M76" s="193"/>
      <c r="N76" s="193"/>
      <c r="O76" s="193"/>
      <c r="P76" s="193"/>
      <c r="Q76" s="193"/>
      <c r="R76" s="193"/>
      <c r="S76" s="193"/>
      <c r="T76" s="193"/>
      <c r="U76" s="193"/>
      <c r="V76" s="193"/>
      <c r="W76" s="193"/>
      <c r="X76" s="193"/>
      <c r="Y76" s="193"/>
      <c r="Z76" s="193"/>
      <c r="AA76" s="193"/>
      <c r="AB76" s="218"/>
      <c r="AC76" s="193"/>
    </row>
    <row r="77" spans="1:30" ht="13.7" hidden="1" customHeight="1" x14ac:dyDescent="0.2">
      <c r="A77" s="178"/>
      <c r="B77" s="134"/>
      <c r="C77" s="193"/>
      <c r="D77" s="193"/>
      <c r="E77" s="193"/>
      <c r="F77" s="193"/>
      <c r="G77" s="193"/>
      <c r="H77" s="193"/>
      <c r="I77" s="193"/>
      <c r="J77" s="193"/>
      <c r="K77" s="193"/>
      <c r="L77" s="193"/>
      <c r="M77" s="193"/>
      <c r="N77" s="193"/>
      <c r="O77" s="193"/>
      <c r="P77" s="193"/>
      <c r="Q77" s="193"/>
      <c r="R77" s="193"/>
      <c r="S77" s="193"/>
      <c r="T77" s="193"/>
      <c r="U77" s="193"/>
      <c r="V77" s="193"/>
      <c r="W77" s="193"/>
      <c r="X77" s="193"/>
      <c r="Y77" s="193"/>
      <c r="Z77" s="193"/>
      <c r="AA77" s="193"/>
      <c r="AB77" s="218"/>
      <c r="AC77" s="193"/>
    </row>
    <row r="78" spans="1:30" ht="13.7" hidden="1" customHeight="1" x14ac:dyDescent="0.2">
      <c r="A78" s="178"/>
      <c r="B78" s="134"/>
      <c r="C78" s="193"/>
      <c r="D78" s="193"/>
      <c r="E78" s="193"/>
      <c r="F78" s="193"/>
      <c r="G78" s="193"/>
      <c r="H78" s="193"/>
      <c r="I78" s="193"/>
      <c r="J78" s="193"/>
      <c r="K78" s="193"/>
      <c r="L78" s="193"/>
      <c r="M78" s="193"/>
      <c r="N78" s="193"/>
      <c r="O78" s="193"/>
      <c r="P78" s="193"/>
      <c r="Q78" s="193"/>
      <c r="R78" s="193"/>
      <c r="S78" s="193"/>
      <c r="T78" s="193"/>
      <c r="U78" s="193"/>
      <c r="V78" s="193"/>
      <c r="W78" s="193"/>
      <c r="X78" s="193"/>
      <c r="Y78" s="193"/>
      <c r="Z78" s="193"/>
      <c r="AA78" s="193"/>
      <c r="AB78" s="193"/>
      <c r="AC78" s="193"/>
    </row>
    <row r="79" spans="1:30" ht="13.7" hidden="1" customHeight="1" x14ac:dyDescent="0.2">
      <c r="A79" s="178"/>
      <c r="B79" s="134"/>
      <c r="C79" s="193"/>
      <c r="D79" s="193"/>
      <c r="E79" s="193"/>
      <c r="F79" s="193"/>
      <c r="G79" s="193"/>
      <c r="H79" s="193"/>
      <c r="I79" s="193"/>
      <c r="J79" s="193"/>
      <c r="K79" s="193"/>
      <c r="L79" s="193"/>
      <c r="M79" s="193"/>
      <c r="N79" s="193"/>
      <c r="O79" s="193"/>
      <c r="P79" s="193"/>
      <c r="Q79" s="193"/>
      <c r="R79" s="193"/>
      <c r="S79" s="193"/>
      <c r="T79" s="193"/>
      <c r="U79" s="193"/>
      <c r="V79" s="193"/>
      <c r="W79" s="193"/>
      <c r="X79" s="193"/>
      <c r="Y79" s="193"/>
      <c r="Z79" s="193"/>
      <c r="AA79" s="193"/>
      <c r="AB79" s="193"/>
      <c r="AC79" s="193"/>
    </row>
    <row r="80" spans="1:30" ht="13.7" hidden="1" customHeight="1" x14ac:dyDescent="0.2">
      <c r="A80" s="178"/>
      <c r="B80" s="134"/>
      <c r="C80" s="193"/>
      <c r="D80" s="193"/>
      <c r="E80" s="193"/>
      <c r="F80" s="193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93"/>
      <c r="T80" s="193"/>
      <c r="U80" s="193"/>
      <c r="V80" s="193"/>
      <c r="W80" s="193"/>
      <c r="X80" s="193"/>
      <c r="Y80" s="193"/>
      <c r="Z80" s="193"/>
      <c r="AA80" s="193"/>
      <c r="AB80" s="193"/>
      <c r="AC80" s="193"/>
    </row>
    <row r="81" spans="1:29" ht="13.7" hidden="1" customHeight="1" x14ac:dyDescent="0.2">
      <c r="A81" s="178"/>
      <c r="B81" s="134"/>
      <c r="C81" s="193"/>
      <c r="D81" s="193"/>
      <c r="E81" s="193"/>
      <c r="F81" s="193"/>
      <c r="G81" s="193"/>
      <c r="H81" s="193"/>
      <c r="I81" s="193"/>
      <c r="J81" s="193"/>
      <c r="K81" s="193"/>
      <c r="L81" s="193"/>
      <c r="M81" s="193"/>
      <c r="N81" s="193"/>
      <c r="O81" s="193"/>
      <c r="P81" s="193"/>
      <c r="Q81" s="193"/>
      <c r="R81" s="193"/>
      <c r="S81" s="193"/>
      <c r="T81" s="193"/>
      <c r="U81" s="193"/>
      <c r="V81" s="193"/>
      <c r="W81" s="193"/>
      <c r="X81" s="193"/>
      <c r="Y81" s="193"/>
      <c r="Z81" s="193"/>
      <c r="AA81" s="193"/>
      <c r="AB81" s="193"/>
      <c r="AC81" s="193"/>
    </row>
    <row r="82" spans="1:29" ht="13.7" hidden="1" customHeight="1" x14ac:dyDescent="0.2">
      <c r="A82" s="178"/>
      <c r="B82" s="134"/>
      <c r="C82" s="193"/>
      <c r="D82" s="193"/>
      <c r="E82" s="193"/>
      <c r="F82" s="193"/>
      <c r="G82" s="193"/>
      <c r="H82" s="193"/>
      <c r="I82" s="193"/>
      <c r="J82" s="193"/>
      <c r="K82" s="193"/>
      <c r="L82" s="193"/>
      <c r="M82" s="193"/>
      <c r="N82" s="193"/>
      <c r="O82" s="193"/>
      <c r="P82" s="193"/>
      <c r="Q82" s="193"/>
      <c r="R82" s="193"/>
      <c r="S82" s="193"/>
      <c r="T82" s="193"/>
      <c r="U82" s="193"/>
      <c r="V82" s="193"/>
      <c r="W82" s="193"/>
      <c r="X82" s="193"/>
      <c r="Y82" s="193"/>
      <c r="Z82" s="193"/>
      <c r="AA82" s="193"/>
      <c r="AB82" s="193"/>
      <c r="AC82" s="193"/>
    </row>
    <row r="83" spans="1:29" ht="13.7" hidden="1" customHeight="1" x14ac:dyDescent="0.2">
      <c r="A83" s="178"/>
      <c r="B83" s="178"/>
      <c r="C83" s="193"/>
      <c r="D83" s="193"/>
      <c r="E83" s="193"/>
      <c r="F83" s="193"/>
      <c r="G83" s="193"/>
      <c r="H83" s="193"/>
      <c r="I83" s="193"/>
      <c r="J83" s="193"/>
      <c r="K83" s="193"/>
      <c r="L83" s="193"/>
      <c r="M83" s="193"/>
      <c r="N83" s="193"/>
      <c r="O83" s="193"/>
      <c r="P83" s="193"/>
      <c r="Q83" s="193"/>
      <c r="R83" s="193"/>
      <c r="S83" s="193"/>
      <c r="T83" s="193"/>
      <c r="U83" s="193"/>
      <c r="V83" s="193"/>
      <c r="W83" s="193"/>
      <c r="X83" s="193"/>
      <c r="Y83" s="193"/>
      <c r="Z83" s="193"/>
      <c r="AA83" s="193"/>
      <c r="AB83" s="193"/>
      <c r="AC83" s="193"/>
    </row>
    <row r="84" spans="1:29" x14ac:dyDescent="0.2">
      <c r="C84" s="197"/>
      <c r="D84" s="197"/>
      <c r="E84" s="197"/>
      <c r="F84" s="197"/>
      <c r="G84" s="193"/>
      <c r="H84" s="193"/>
      <c r="I84" s="197"/>
      <c r="J84" s="193"/>
      <c r="K84" s="193"/>
      <c r="L84" s="193"/>
      <c r="M84" s="193"/>
      <c r="N84" s="193"/>
      <c r="O84" s="197"/>
      <c r="P84" s="193"/>
      <c r="Q84" s="193"/>
      <c r="R84" s="193"/>
      <c r="S84" s="197"/>
      <c r="T84" s="193"/>
      <c r="U84" s="193"/>
      <c r="V84" s="193"/>
      <c r="W84" s="197"/>
      <c r="X84" s="197"/>
      <c r="Y84" s="197"/>
      <c r="Z84" s="197"/>
      <c r="AA84" s="197"/>
      <c r="AC84" s="197"/>
    </row>
    <row r="85" spans="1:29" ht="3" customHeight="1" x14ac:dyDescent="0.2">
      <c r="C85" s="197"/>
      <c r="D85" s="197"/>
      <c r="E85" s="197"/>
      <c r="F85" s="197"/>
      <c r="G85" s="197"/>
      <c r="H85" s="197"/>
      <c r="I85" s="197"/>
      <c r="J85" s="197"/>
      <c r="K85" s="197"/>
      <c r="L85" s="197"/>
      <c r="M85" s="197"/>
      <c r="N85" s="197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C85" s="197"/>
    </row>
    <row r="86" spans="1:29" ht="16.5" thickBot="1" x14ac:dyDescent="0.3">
      <c r="A86" s="168" t="s">
        <v>31</v>
      </c>
      <c r="B86" s="175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  <c r="AB86" s="216"/>
      <c r="AC86" s="198"/>
    </row>
    <row r="87" spans="1:29" x14ac:dyDescent="0.2">
      <c r="A87" s="253" t="s">
        <v>54</v>
      </c>
      <c r="B87" s="134"/>
      <c r="C87" s="193">
        <v>394.45716154349248</v>
      </c>
      <c r="D87" s="193">
        <v>-29.822107573170797</v>
      </c>
      <c r="E87" s="230">
        <v>182.31752698516084</v>
      </c>
      <c r="F87" s="193">
        <v>-96.550567564087032</v>
      </c>
      <c r="G87" s="193">
        <v>-264.85684439879151</v>
      </c>
      <c r="H87" s="193">
        <v>71.755709270615625</v>
      </c>
      <c r="I87" s="193" t="e">
        <v>#N/A</v>
      </c>
      <c r="J87" s="193">
        <v>179.32813251017069</v>
      </c>
      <c r="K87" s="193">
        <v>182.41485644541899</v>
      </c>
      <c r="L87" s="193">
        <v>166.2182965709053</v>
      </c>
      <c r="M87" s="193">
        <v>163.21526271774928</v>
      </c>
      <c r="N87" s="193">
        <v>170.61613857802513</v>
      </c>
      <c r="O87" s="193">
        <v>134.09277317682063</v>
      </c>
      <c r="P87" s="193">
        <v>-136.84234514423406</v>
      </c>
      <c r="Q87" s="193">
        <v>281.4162307160459</v>
      </c>
      <c r="R87" s="193">
        <v>257.70443395865004</v>
      </c>
      <c r="S87" s="193">
        <v>149.50490935116977</v>
      </c>
      <c r="T87" s="193">
        <v>214.41789193017576</v>
      </c>
      <c r="U87" s="193">
        <v>130.56358030685624</v>
      </c>
      <c r="V87" s="193">
        <v>103.53325581648278</v>
      </c>
      <c r="W87" s="230">
        <v>73.406803081334147</v>
      </c>
      <c r="X87" s="193">
        <v>107.00165549430312</v>
      </c>
      <c r="Y87" s="193">
        <v>107.65831463481027</v>
      </c>
      <c r="Z87" s="199">
        <v>72.353936858863563</v>
      </c>
      <c r="AA87" s="199">
        <v>32.125015386945051</v>
      </c>
      <c r="AB87" s="95">
        <v>-6.4663395494017095</v>
      </c>
      <c r="AC87" s="219">
        <v>81.19955898457556</v>
      </c>
    </row>
    <row r="88" spans="1:29" x14ac:dyDescent="0.2">
      <c r="A88" s="254" t="s">
        <v>55</v>
      </c>
      <c r="B88" s="158"/>
      <c r="C88" s="193">
        <v>152.29615745079718</v>
      </c>
      <c r="D88" s="193">
        <v>-102.15350028700232</v>
      </c>
      <c r="E88" s="231">
        <v>25.071328581896523</v>
      </c>
      <c r="F88" s="193">
        <v>-234.00311290036916</v>
      </c>
      <c r="G88" s="193">
        <v>-436.0707851516654</v>
      </c>
      <c r="H88" s="193">
        <v>-31.935440649072916</v>
      </c>
      <c r="I88" s="193" t="e">
        <v>#N/A</v>
      </c>
      <c r="J88" s="193">
        <v>69.70199314774618</v>
      </c>
      <c r="K88" s="193">
        <v>159.9302122710078</v>
      </c>
      <c r="L88" s="193">
        <v>150.81833829573679</v>
      </c>
      <c r="M88" s="193">
        <v>147.437132170925</v>
      </c>
      <c r="N88" s="193">
        <v>152.72856091255562</v>
      </c>
      <c r="O88" s="193">
        <v>105.54671119954219</v>
      </c>
      <c r="P88" s="193">
        <v>-136.20767319043262</v>
      </c>
      <c r="Q88" s="193">
        <v>235.86278293004398</v>
      </c>
      <c r="R88" s="193">
        <v>216.98502385901884</v>
      </c>
      <c r="S88" s="193">
        <v>188.52428430828149</v>
      </c>
      <c r="T88" s="193">
        <v>239.65071164843539</v>
      </c>
      <c r="U88" s="193">
        <v>165.79794897872671</v>
      </c>
      <c r="V88" s="193">
        <v>160.12419229768238</v>
      </c>
      <c r="W88" s="231">
        <v>8.0825539612324064</v>
      </c>
      <c r="X88" s="193">
        <v>113.4606193497475</v>
      </c>
      <c r="Y88" s="193">
        <v>95.152156063782968</v>
      </c>
      <c r="Z88" s="193">
        <v>67.962921231337532</v>
      </c>
      <c r="AA88" s="193">
        <v>33.672119335533353</v>
      </c>
      <c r="AB88" s="95">
        <v>-0.40715226805696147</v>
      </c>
      <c r="AC88" s="220">
        <v>48.999220893638267</v>
      </c>
    </row>
    <row r="89" spans="1:29" x14ac:dyDescent="0.2">
      <c r="A89" s="254" t="s">
        <v>57</v>
      </c>
      <c r="B89" s="134"/>
      <c r="C89" s="193">
        <v>197.80870595202941</v>
      </c>
      <c r="D89" s="193">
        <v>-460.85371619237048</v>
      </c>
      <c r="E89" s="231">
        <v>-131.52250512017054</v>
      </c>
      <c r="F89" s="193">
        <v>-360.56327982388393</v>
      </c>
      <c r="G89" s="193">
        <v>-409.61760913492799</v>
      </c>
      <c r="H89" s="193">
        <v>-311.50895051283624</v>
      </c>
      <c r="I89" s="193" t="e">
        <v>#N/A</v>
      </c>
      <c r="J89" s="193">
        <v>-227.80452399550632</v>
      </c>
      <c r="K89" s="193">
        <v>150.87389665962473</v>
      </c>
      <c r="L89" s="193">
        <v>193.24753918913848</v>
      </c>
      <c r="M89" s="193">
        <v>-297.92055322943816</v>
      </c>
      <c r="N89" s="193">
        <v>15.400294206441686</v>
      </c>
      <c r="O89" s="193">
        <v>195.56364652302</v>
      </c>
      <c r="P89" s="193">
        <v>192.164363813612</v>
      </c>
      <c r="Q89" s="193">
        <v>204.18388329411209</v>
      </c>
      <c r="R89" s="193">
        <v>190.3426924613359</v>
      </c>
      <c r="S89" s="193">
        <v>166.06743596375418</v>
      </c>
      <c r="T89" s="193">
        <v>165.83356395343435</v>
      </c>
      <c r="U89" s="193">
        <v>175.23641516252428</v>
      </c>
      <c r="V89" s="193">
        <v>157.13232877530936</v>
      </c>
      <c r="W89" s="231">
        <v>-95.316617825010326</v>
      </c>
      <c r="X89" s="193">
        <v>75.695436939430692</v>
      </c>
      <c r="Y89" s="193">
        <v>72.823076215067886</v>
      </c>
      <c r="Z89" s="193">
        <v>55.439954392189975</v>
      </c>
      <c r="AA89" s="193">
        <v>22.111443604736451</v>
      </c>
      <c r="AB89" s="95">
        <v>-8.9906567669404467</v>
      </c>
      <c r="AC89" s="220">
        <v>-1.3942669372418095</v>
      </c>
    </row>
    <row r="90" spans="1:29" x14ac:dyDescent="0.2">
      <c r="A90" s="254" t="s">
        <v>59</v>
      </c>
      <c r="B90" s="134"/>
      <c r="C90" s="193">
        <v>187.73101019013757</v>
      </c>
      <c r="D90" s="193">
        <v>-182.99623430232532</v>
      </c>
      <c r="E90" s="231">
        <v>2.3673879439065786</v>
      </c>
      <c r="F90" s="193">
        <v>-403.42026187771444</v>
      </c>
      <c r="G90" s="193">
        <v>-419.93556321667711</v>
      </c>
      <c r="H90" s="193">
        <v>-386.90496053875177</v>
      </c>
      <c r="I90" s="193" t="e">
        <v>#N/A</v>
      </c>
      <c r="J90" s="193">
        <v>-366.88480884386354</v>
      </c>
      <c r="K90" s="193">
        <v>-178.98018184573357</v>
      </c>
      <c r="L90" s="193">
        <v>-2.1476014172021678</v>
      </c>
      <c r="M90" s="193">
        <v>173.1194391744848</v>
      </c>
      <c r="N90" s="193">
        <v>-2.6694480294827372</v>
      </c>
      <c r="O90" s="193">
        <v>144.66279867866433</v>
      </c>
      <c r="P90" s="193">
        <v>151.79319520090212</v>
      </c>
      <c r="Q90" s="193">
        <v>145.76925609049431</v>
      </c>
      <c r="R90" s="193">
        <v>136.42594474459656</v>
      </c>
      <c r="S90" s="193">
        <v>94.134560187279931</v>
      </c>
      <c r="T90" s="193">
        <v>167.6437720808608</v>
      </c>
      <c r="U90" s="193">
        <v>57.735127977081902</v>
      </c>
      <c r="V90" s="193">
        <v>57.024780503898</v>
      </c>
      <c r="W90" s="231">
        <v>-156.26623696046954</v>
      </c>
      <c r="X90" s="193">
        <v>72.753659182364572</v>
      </c>
      <c r="Y90" s="193">
        <v>79.959962199323854</v>
      </c>
      <c r="Z90" s="193">
        <v>63.360048207655382</v>
      </c>
      <c r="AA90" s="193">
        <v>27.614340338991497</v>
      </c>
      <c r="AB90" s="95">
        <v>-6.8226551240895787</v>
      </c>
      <c r="AC90" s="220">
        <v>11.852357969667537</v>
      </c>
    </row>
    <row r="91" spans="1:29" x14ac:dyDescent="0.2">
      <c r="A91" s="254" t="s">
        <v>58</v>
      </c>
      <c r="B91" s="158"/>
      <c r="C91" s="193">
        <v>-188.1355932203378</v>
      </c>
      <c r="D91" s="193">
        <v>-161.21669452496099</v>
      </c>
      <c r="E91" s="231">
        <v>-174.67614387264894</v>
      </c>
      <c r="F91" s="193">
        <v>-403.42026187771444</v>
      </c>
      <c r="G91" s="193">
        <v>-419.93556321667711</v>
      </c>
      <c r="H91" s="193">
        <v>-386.90496053875177</v>
      </c>
      <c r="I91" s="193" t="e">
        <v>#N/A</v>
      </c>
      <c r="J91" s="193">
        <v>-366.88480884386354</v>
      </c>
      <c r="K91" s="193">
        <v>-178.98018184573357</v>
      </c>
      <c r="L91" s="193">
        <v>2.9257898095111159</v>
      </c>
      <c r="M91" s="193">
        <v>173.1194391744848</v>
      </c>
      <c r="N91" s="193">
        <v>-0.97831762057830929</v>
      </c>
      <c r="O91" s="193">
        <v>147.61224169416892</v>
      </c>
      <c r="P91" s="193">
        <v>156.2573694419516</v>
      </c>
      <c r="Q91" s="193">
        <v>150.15341089595677</v>
      </c>
      <c r="R91" s="193">
        <v>136.42594474459656</v>
      </c>
      <c r="S91" s="193">
        <v>94.102276868878107</v>
      </c>
      <c r="T91" s="193">
        <v>167.54692212565533</v>
      </c>
      <c r="U91" s="193">
        <v>57.735127977081902</v>
      </c>
      <c r="V91" s="193">
        <v>57.024780503898</v>
      </c>
      <c r="W91" s="231">
        <v>-155.49818860947016</v>
      </c>
      <c r="X91" s="193">
        <v>74.189258029586199</v>
      </c>
      <c r="Y91" s="193">
        <v>80.325832334154256</v>
      </c>
      <c r="Z91" s="193">
        <v>63.092558133888815</v>
      </c>
      <c r="AA91" s="193">
        <v>26.052370883274307</v>
      </c>
      <c r="AB91" s="95">
        <v>-8.3886784346977947</v>
      </c>
      <c r="AC91" s="220">
        <v>-13.557570219415538</v>
      </c>
    </row>
    <row r="92" spans="1:29" x14ac:dyDescent="0.2">
      <c r="A92" s="254" t="s">
        <v>56</v>
      </c>
      <c r="B92" s="134"/>
      <c r="C92" s="193">
        <v>-166.44136532612447</v>
      </c>
      <c r="D92" s="193">
        <v>-371.30284621505962</v>
      </c>
      <c r="E92" s="231">
        <v>-268.87210577059159</v>
      </c>
      <c r="F92" s="193">
        <v>-504.32624907901209</v>
      </c>
      <c r="G92" s="193">
        <v>-524.93371486569868</v>
      </c>
      <c r="H92" s="193">
        <v>-483.71878329232641</v>
      </c>
      <c r="I92" s="193" t="e">
        <v>#N/A</v>
      </c>
      <c r="J92" s="193">
        <v>-466.7147348576782</v>
      </c>
      <c r="K92" s="193">
        <v>-461.27517276196704</v>
      </c>
      <c r="L92" s="193">
        <v>-472.73365964575532</v>
      </c>
      <c r="M92" s="193">
        <v>-823.69948729085172</v>
      </c>
      <c r="N92" s="193">
        <v>-585.90277323285682</v>
      </c>
      <c r="O92" s="193">
        <v>-198.65999417969579</v>
      </c>
      <c r="P92" s="193">
        <v>-202.10907106094419</v>
      </c>
      <c r="Q92" s="193">
        <v>-178.62925240139884</v>
      </c>
      <c r="R92" s="193">
        <v>-215.24165907674433</v>
      </c>
      <c r="S92" s="193">
        <v>-18.879792454825292</v>
      </c>
      <c r="T92" s="193">
        <v>-38.965053373429328</v>
      </c>
      <c r="U92" s="193">
        <v>-7.4967692669188182</v>
      </c>
      <c r="V92" s="193">
        <v>-10.177554724126821</v>
      </c>
      <c r="W92" s="231">
        <v>-379.8016321471805</v>
      </c>
      <c r="X92" s="193">
        <v>26.756358584465488</v>
      </c>
      <c r="Y92" s="193">
        <v>24.77437511086373</v>
      </c>
      <c r="Z92" s="193">
        <v>4.5235803846462659</v>
      </c>
      <c r="AA92" s="193">
        <v>-35.287293752517144</v>
      </c>
      <c r="AB92" s="95">
        <v>-73.429025261872084</v>
      </c>
      <c r="AC92" s="220">
        <v>-100.19082040745525</v>
      </c>
    </row>
    <row r="93" spans="1:29" ht="13.7" customHeight="1" thickBot="1" x14ac:dyDescent="0.25">
      <c r="A93" s="255" t="s">
        <v>60</v>
      </c>
      <c r="B93" s="163"/>
      <c r="C93" s="195">
        <v>-200.23656640756963</v>
      </c>
      <c r="D93" s="195">
        <v>-336.90632729778463</v>
      </c>
      <c r="E93" s="232">
        <v>-268.57144685267667</v>
      </c>
      <c r="F93" s="195">
        <v>-502.8745717450347</v>
      </c>
      <c r="G93" s="195">
        <v>-523.60368601050777</v>
      </c>
      <c r="H93" s="195">
        <v>-482.14545747956163</v>
      </c>
      <c r="I93" s="195" t="e">
        <v>#N/A</v>
      </c>
      <c r="J93" s="195">
        <v>-464.52361817351721</v>
      </c>
      <c r="K93" s="195">
        <v>-456.39933891819419</v>
      </c>
      <c r="L93" s="195">
        <v>-465.58498448608862</v>
      </c>
      <c r="M93" s="195">
        <v>-812.79789509150578</v>
      </c>
      <c r="N93" s="195">
        <v>-578.2607394985971</v>
      </c>
      <c r="O93" s="195">
        <v>-181.97713511525399</v>
      </c>
      <c r="P93" s="195">
        <v>-186.89959247183651</v>
      </c>
      <c r="Q93" s="195">
        <v>-157.42205063817346</v>
      </c>
      <c r="R93" s="195">
        <v>-201.60976223575017</v>
      </c>
      <c r="S93" s="195">
        <v>-13.782200078674578</v>
      </c>
      <c r="T93" s="195">
        <v>-33.470616604598035</v>
      </c>
      <c r="U93" s="195">
        <v>-2.2032848290782567</v>
      </c>
      <c r="V93" s="195">
        <v>-5.672698802344712</v>
      </c>
      <c r="W93" s="232">
        <v>-374.04880605934886</v>
      </c>
      <c r="X93" s="195">
        <v>35.949021436212206</v>
      </c>
      <c r="Y93" s="195">
        <v>33.099216087994137</v>
      </c>
      <c r="Z93" s="195">
        <v>11.794924871295734</v>
      </c>
      <c r="AA93" s="195">
        <v>-30.603114643674417</v>
      </c>
      <c r="AB93" s="107">
        <v>-70.929442777185614</v>
      </c>
      <c r="AC93" s="221">
        <v>-94.758521133912836</v>
      </c>
    </row>
    <row r="94" spans="1:29" ht="13.7" customHeight="1" x14ac:dyDescent="0.2">
      <c r="A94" s="166"/>
      <c r="C94" s="193"/>
      <c r="D94" s="193"/>
      <c r="E94" s="193"/>
      <c r="F94" s="193"/>
      <c r="G94" s="193"/>
      <c r="H94" s="193"/>
      <c r="I94" s="193"/>
      <c r="J94" s="19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  <c r="V94" s="193"/>
      <c r="W94" s="193"/>
      <c r="X94" s="199"/>
      <c r="Y94" s="199"/>
      <c r="Z94" s="199"/>
      <c r="AA94" s="199"/>
      <c r="AB94" s="99"/>
      <c r="AC94" s="199"/>
    </row>
    <row r="95" spans="1:29" ht="13.7" customHeight="1" x14ac:dyDescent="0.2">
      <c r="A95" s="178"/>
      <c r="C95" s="193"/>
      <c r="D95" s="193"/>
      <c r="E95" s="193"/>
      <c r="F95" s="193"/>
      <c r="G95" s="193"/>
      <c r="H95" s="193"/>
      <c r="I95" s="193"/>
      <c r="J95" s="19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  <c r="V95" s="193"/>
      <c r="W95" s="193"/>
      <c r="X95" s="193"/>
      <c r="Y95" s="193"/>
      <c r="Z95" s="193"/>
      <c r="AA95" s="193"/>
      <c r="AB95" s="193"/>
      <c r="AC95" s="193"/>
    </row>
    <row r="96" spans="1:29" ht="13.7" customHeight="1" x14ac:dyDescent="0.2">
      <c r="A96" s="178"/>
      <c r="C96" s="193"/>
      <c r="D96" s="193"/>
      <c r="E96" s="193"/>
      <c r="F96" s="193"/>
      <c r="G96" s="193"/>
      <c r="H96" s="193"/>
      <c r="I96" s="193"/>
      <c r="J96" s="19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  <c r="V96" s="193"/>
      <c r="W96" s="193"/>
      <c r="X96" s="193"/>
      <c r="Y96" s="193"/>
      <c r="Z96" s="193"/>
      <c r="AA96" s="193"/>
      <c r="AB96" s="193"/>
      <c r="AC96" s="193"/>
    </row>
    <row r="97" spans="1:29" ht="13.7" customHeight="1" x14ac:dyDescent="0.2">
      <c r="A97" s="178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  <c r="V97" s="193"/>
      <c r="W97" s="193"/>
      <c r="X97" s="193"/>
      <c r="Y97" s="193"/>
      <c r="Z97" s="193"/>
      <c r="AA97" s="193"/>
      <c r="AB97" s="193"/>
      <c r="AC97" s="193"/>
    </row>
    <row r="98" spans="1:29" ht="13.7" customHeight="1" x14ac:dyDescent="0.2">
      <c r="A98" s="178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  <c r="V98" s="193"/>
      <c r="W98" s="193"/>
      <c r="X98" s="193"/>
      <c r="Y98" s="193"/>
      <c r="Z98" s="193"/>
      <c r="AA98" s="193"/>
      <c r="AB98" s="193"/>
      <c r="AC98" s="193"/>
    </row>
    <row r="99" spans="1:29" ht="13.7" customHeight="1" x14ac:dyDescent="0.2">
      <c r="A99" s="178"/>
      <c r="C99" s="193"/>
      <c r="D99" s="193"/>
      <c r="E99" s="193"/>
      <c r="F99" s="193"/>
      <c r="G99" s="193"/>
      <c r="H99" s="193"/>
      <c r="I99" s="193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  <c r="V99" s="193"/>
      <c r="W99" s="193"/>
      <c r="X99" s="193"/>
      <c r="Y99" s="193"/>
      <c r="Z99" s="193"/>
      <c r="AA99" s="193"/>
      <c r="AB99" s="193"/>
      <c r="AC99" s="193"/>
    </row>
    <row r="100" spans="1:29" ht="13.7" customHeight="1" x14ac:dyDescent="0.2">
      <c r="A100" s="178"/>
      <c r="C100" s="193"/>
      <c r="D100" s="193"/>
      <c r="E100" s="193"/>
      <c r="F100" s="193"/>
      <c r="G100" s="193"/>
      <c r="H100" s="193"/>
      <c r="I100" s="193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  <c r="V100" s="193"/>
      <c r="W100" s="193"/>
      <c r="X100" s="193"/>
      <c r="Y100" s="193"/>
      <c r="Z100" s="193"/>
      <c r="AA100" s="193"/>
      <c r="AB100" s="193"/>
      <c r="AC100" s="193"/>
    </row>
    <row r="101" spans="1:29" ht="13.7" customHeight="1" x14ac:dyDescent="0.2">
      <c r="A101" s="178"/>
      <c r="C101" s="193"/>
      <c r="D101" s="193"/>
      <c r="E101" s="193"/>
      <c r="F101" s="193"/>
      <c r="G101" s="193"/>
      <c r="H101" s="193"/>
      <c r="I101" s="193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  <c r="V101" s="193"/>
      <c r="W101" s="193"/>
      <c r="X101" s="193"/>
      <c r="Y101" s="193"/>
      <c r="Z101" s="193"/>
      <c r="AA101" s="193"/>
      <c r="AB101" s="193"/>
      <c r="AC101" s="193"/>
    </row>
    <row r="102" spans="1:29" ht="13.7" customHeight="1" x14ac:dyDescent="0.2">
      <c r="A102" s="157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  <c r="V102" s="193"/>
      <c r="W102" s="193"/>
      <c r="X102" s="193"/>
      <c r="Y102" s="193"/>
      <c r="Z102" s="193"/>
      <c r="AA102" s="193"/>
      <c r="AB102" s="95"/>
      <c r="AC102" s="222"/>
    </row>
    <row r="103" spans="1:29" ht="13.7" customHeight="1" thickBot="1" x14ac:dyDescent="0.25">
      <c r="A103" s="162"/>
      <c r="B103" s="134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195"/>
      <c r="P103" s="195"/>
      <c r="Q103" s="195"/>
      <c r="R103" s="195"/>
      <c r="S103" s="195"/>
      <c r="T103" s="195"/>
      <c r="U103" s="195"/>
      <c r="V103" s="195"/>
      <c r="W103" s="195"/>
      <c r="X103" s="195"/>
      <c r="Y103" s="195"/>
      <c r="Z103" s="195"/>
      <c r="AA103" s="195"/>
      <c r="AB103" s="195"/>
      <c r="AC103" s="223"/>
    </row>
    <row r="104" spans="1:29" ht="14.25" customHeight="1" x14ac:dyDescent="0.2">
      <c r="C104" s="197"/>
      <c r="D104" s="197"/>
      <c r="E104" s="197"/>
      <c r="F104" s="197"/>
      <c r="G104" s="197"/>
      <c r="H104" s="197"/>
      <c r="I104" s="197"/>
      <c r="J104" s="197"/>
      <c r="K104" s="197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C104" s="197"/>
    </row>
    <row r="105" spans="1:29" x14ac:dyDescent="0.2">
      <c r="C105" s="197"/>
      <c r="D105" s="197"/>
      <c r="E105" s="197"/>
      <c r="F105" s="197"/>
      <c r="G105" s="197"/>
      <c r="H105" s="197"/>
      <c r="I105" s="197"/>
      <c r="J105" s="197"/>
      <c r="K105" s="197"/>
      <c r="L105" s="197"/>
      <c r="M105" s="197"/>
      <c r="N105" s="197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  <c r="AA105" s="197"/>
      <c r="AC105" s="197"/>
    </row>
    <row r="106" spans="1:29" ht="12" thickBot="1" x14ac:dyDescent="0.25">
      <c r="A106" s="201">
        <v>37218</v>
      </c>
      <c r="B106" s="178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224"/>
      <c r="AC106" s="179"/>
    </row>
    <row r="107" spans="1:29" x14ac:dyDescent="0.2">
      <c r="A107" s="152" t="s">
        <v>54</v>
      </c>
      <c r="B107" s="134"/>
      <c r="C107" s="193">
        <v>6260.2190974493133</v>
      </c>
      <c r="D107" s="193">
        <v>9307.3727094886835</v>
      </c>
      <c r="E107" s="230">
        <v>7783.7959034689984</v>
      </c>
      <c r="F107" s="199">
        <v>8757.0885576228302</v>
      </c>
      <c r="G107" s="199">
        <v>8911.4012492213424</v>
      </c>
      <c r="H107" s="199">
        <v>8602.775866024318</v>
      </c>
      <c r="I107" s="199" t="e">
        <v>#N/A</v>
      </c>
      <c r="J107" s="199">
        <v>8921.9602865173638</v>
      </c>
      <c r="K107" s="199">
        <v>7707.0276848189851</v>
      </c>
      <c r="L107" s="199">
        <v>6807.0544470088726</v>
      </c>
      <c r="M107" s="199">
        <v>7108.0246913580249</v>
      </c>
      <c r="N107" s="199">
        <v>7207.36894106196</v>
      </c>
      <c r="O107" s="199">
        <v>11583.592581313378</v>
      </c>
      <c r="P107" s="199">
        <v>11298.955007256895</v>
      </c>
      <c r="Q107" s="199">
        <v>12299.588099811732</v>
      </c>
      <c r="R107" s="199">
        <v>11152.234636871508</v>
      </c>
      <c r="S107" s="199">
        <v>8268.0203929462932</v>
      </c>
      <c r="T107" s="199">
        <v>9732.3690097412746</v>
      </c>
      <c r="U107" s="199">
        <v>7655.1272091668279</v>
      </c>
      <c r="V107" s="199">
        <v>7416.5649599307753</v>
      </c>
      <c r="W107" s="199">
        <v>8915.8532195141106</v>
      </c>
      <c r="X107" s="199">
        <v>8221.7489490106491</v>
      </c>
      <c r="Y107" s="199">
        <v>8046.5400301556929</v>
      </c>
      <c r="Z107" s="199">
        <v>7828.3878321189495</v>
      </c>
      <c r="AA107" s="199">
        <v>7640.2466006116219</v>
      </c>
      <c r="AB107" s="99">
        <v>7613.336547294849</v>
      </c>
      <c r="AC107" s="200">
        <v>8007.1298688821244</v>
      </c>
    </row>
    <row r="108" spans="1:29" x14ac:dyDescent="0.2">
      <c r="A108" s="157" t="s">
        <v>55</v>
      </c>
      <c r="B108" s="158"/>
      <c r="C108" s="193">
        <v>6462.8241174632922</v>
      </c>
      <c r="D108" s="193">
        <v>9431.7978206018961</v>
      </c>
      <c r="E108" s="231">
        <v>7947.3109690325946</v>
      </c>
      <c r="F108" s="193">
        <v>8886.7024852156483</v>
      </c>
      <c r="G108" s="193">
        <v>9313.5369532428358</v>
      </c>
      <c r="H108" s="193">
        <v>8459.8680171884607</v>
      </c>
      <c r="I108" s="193" t="e">
        <v>#N/A</v>
      </c>
      <c r="J108" s="193">
        <v>8581.3762761095222</v>
      </c>
      <c r="K108" s="193">
        <v>7734.8066298342546</v>
      </c>
      <c r="L108" s="193">
        <v>7048.2084811906825</v>
      </c>
      <c r="M108" s="193">
        <v>7339.6885069817408</v>
      </c>
      <c r="N108" s="193">
        <v>7374.2345393355599</v>
      </c>
      <c r="O108" s="193">
        <v>10872.032789596038</v>
      </c>
      <c r="P108" s="193">
        <v>10609.364171864172</v>
      </c>
      <c r="Q108" s="193">
        <v>11526.767585905576</v>
      </c>
      <c r="R108" s="193">
        <v>10479.966611018364</v>
      </c>
      <c r="S108" s="193">
        <v>8214.1890366347779</v>
      </c>
      <c r="T108" s="193">
        <v>9794.2844008581069</v>
      </c>
      <c r="U108" s="193">
        <v>7186.7848970251716</v>
      </c>
      <c r="V108" s="193">
        <v>7661.4978120210535</v>
      </c>
      <c r="W108" s="193">
        <v>8802.539602017865</v>
      </c>
      <c r="X108" s="193">
        <v>8228.589536516567</v>
      </c>
      <c r="Y108" s="193">
        <v>7842.210443914385</v>
      </c>
      <c r="Z108" s="193">
        <v>7801.9399532540583</v>
      </c>
      <c r="AA108" s="193">
        <v>7853.0702619778658</v>
      </c>
      <c r="AB108" s="95">
        <v>8296.8878639103132</v>
      </c>
      <c r="AC108" s="194">
        <v>8110.3640900890923</v>
      </c>
    </row>
    <row r="109" spans="1:29" x14ac:dyDescent="0.2">
      <c r="A109" s="157" t="s">
        <v>57</v>
      </c>
      <c r="B109" s="134"/>
      <c r="C109" s="193">
        <v>6229.7157240153983</v>
      </c>
      <c r="D109" s="193">
        <v>9893.2938025671101</v>
      </c>
      <c r="E109" s="231">
        <v>8061.5047632912538</v>
      </c>
      <c r="F109" s="193">
        <v>9298.3263875235025</v>
      </c>
      <c r="G109" s="193">
        <v>9462.7255460588804</v>
      </c>
      <c r="H109" s="193">
        <v>9133.9272289881228</v>
      </c>
      <c r="I109" s="193" t="e">
        <v>#N/A</v>
      </c>
      <c r="J109" s="193">
        <v>9122.1191385752063</v>
      </c>
      <c r="K109" s="193">
        <v>8479.112992270886</v>
      </c>
      <c r="L109" s="193">
        <v>8932.3961638997444</v>
      </c>
      <c r="M109" s="193">
        <v>9244.2426208238721</v>
      </c>
      <c r="N109" s="193">
        <v>8885.2505923315002</v>
      </c>
      <c r="O109" s="193">
        <v>9904.5710309183614</v>
      </c>
      <c r="P109" s="193">
        <v>9756.2566465792279</v>
      </c>
      <c r="Q109" s="193">
        <v>10157.764612585715</v>
      </c>
      <c r="R109" s="193">
        <v>9799.6918335901373</v>
      </c>
      <c r="S109" s="193">
        <v>8216.1733612181033</v>
      </c>
      <c r="T109" s="193">
        <v>8495.5918347948009</v>
      </c>
      <c r="U109" s="193">
        <v>8167.554676769354</v>
      </c>
      <c r="V109" s="193">
        <v>7985.3735720901514</v>
      </c>
      <c r="W109" s="193">
        <v>9120.79448301503</v>
      </c>
      <c r="X109" s="193">
        <v>7601.9300303434866</v>
      </c>
      <c r="Y109" s="193">
        <v>7332.5587920814369</v>
      </c>
      <c r="Z109" s="193">
        <v>7213.6285166232992</v>
      </c>
      <c r="AA109" s="193">
        <v>7000.560836990956</v>
      </c>
      <c r="AB109" s="95">
        <v>6868.8029551128047</v>
      </c>
      <c r="AC109" s="194">
        <v>7599.9686253511809</v>
      </c>
    </row>
    <row r="110" spans="1:29" x14ac:dyDescent="0.2">
      <c r="A110" s="157" t="s">
        <v>59</v>
      </c>
      <c r="B110" s="134"/>
      <c r="C110" s="193">
        <v>6407.6077788930406</v>
      </c>
      <c r="D110" s="193">
        <v>8460.7593620298703</v>
      </c>
      <c r="E110" s="231">
        <v>7434.183570461455</v>
      </c>
      <c r="F110" s="193">
        <v>8351.130604999511</v>
      </c>
      <c r="G110" s="193">
        <v>8457.5572136632836</v>
      </c>
      <c r="H110" s="193">
        <v>8244.7039963357383</v>
      </c>
      <c r="I110" s="193" t="e">
        <v>#N/A</v>
      </c>
      <c r="J110" s="193">
        <v>8260.7762460233298</v>
      </c>
      <c r="K110" s="193">
        <v>8318.6468798967653</v>
      </c>
      <c r="L110" s="193">
        <v>8333.4210549400432</v>
      </c>
      <c r="M110" s="193">
        <v>8491.5084915084899</v>
      </c>
      <c r="N110" s="193">
        <v>8381.1921421150982</v>
      </c>
      <c r="O110" s="193">
        <v>9841.6210956671002</v>
      </c>
      <c r="P110" s="193">
        <v>9957.945502773091</v>
      </c>
      <c r="Q110" s="193">
        <v>10345.987551670072</v>
      </c>
      <c r="R110" s="193">
        <v>9220.9302325581393</v>
      </c>
      <c r="S110" s="193">
        <v>7926.8437695723505</v>
      </c>
      <c r="T110" s="193">
        <v>8419.8526266514946</v>
      </c>
      <c r="U110" s="193">
        <v>7440.9706528684756</v>
      </c>
      <c r="V110" s="193">
        <v>7919.7080291970806</v>
      </c>
      <c r="W110" s="193">
        <v>8518.7824105628151</v>
      </c>
      <c r="X110" s="193">
        <v>7770.657070458501</v>
      </c>
      <c r="Y110" s="193">
        <v>7471.413621477107</v>
      </c>
      <c r="Z110" s="193">
        <v>7441.3956846989577</v>
      </c>
      <c r="AA110" s="193">
        <v>7296.0586168906848</v>
      </c>
      <c r="AB110" s="95">
        <v>7142.9102641104864</v>
      </c>
      <c r="AC110" s="194">
        <v>7582.20017695143</v>
      </c>
    </row>
    <row r="111" spans="1:29" x14ac:dyDescent="0.2">
      <c r="A111" s="157" t="s">
        <v>58</v>
      </c>
      <c r="B111" s="158"/>
      <c r="C111" s="193">
        <v>6103.3898305084731</v>
      </c>
      <c r="D111" s="193">
        <v>8368.1895811132072</v>
      </c>
      <c r="E111" s="231">
        <v>7235.7897058108401</v>
      </c>
      <c r="F111" s="193">
        <v>8351.130604999511</v>
      </c>
      <c r="G111" s="193">
        <v>8457.5572136632836</v>
      </c>
      <c r="H111" s="193">
        <v>8244.7039963357383</v>
      </c>
      <c r="I111" s="193" t="e">
        <v>#N/A</v>
      </c>
      <c r="J111" s="193">
        <v>8260.7762460233298</v>
      </c>
      <c r="K111" s="193">
        <v>8318.6468798967653</v>
      </c>
      <c r="L111" s="193">
        <v>8267.8140652824204</v>
      </c>
      <c r="M111" s="193">
        <v>8491.5084915084899</v>
      </c>
      <c r="N111" s="193">
        <v>8359.3231455625573</v>
      </c>
      <c r="O111" s="193">
        <v>10054.441406587559</v>
      </c>
      <c r="P111" s="193">
        <v>10287.605497950328</v>
      </c>
      <c r="Q111" s="193">
        <v>10654.78848925421</v>
      </c>
      <c r="R111" s="193">
        <v>9220.9302325581393</v>
      </c>
      <c r="S111" s="193">
        <v>7926.8760528907524</v>
      </c>
      <c r="T111" s="193">
        <v>8419.9494766067</v>
      </c>
      <c r="U111" s="193">
        <v>7440.9706528684756</v>
      </c>
      <c r="V111" s="193">
        <v>7919.7080291970806</v>
      </c>
      <c r="W111" s="193">
        <v>8550.6130101772033</v>
      </c>
      <c r="X111" s="193">
        <v>7824.197910739028</v>
      </c>
      <c r="Y111" s="193">
        <v>7482.034951075133</v>
      </c>
      <c r="Z111" s="193">
        <v>7420.1184508585857</v>
      </c>
      <c r="AA111" s="193">
        <v>7190.0663379935386</v>
      </c>
      <c r="AB111" s="95">
        <v>7028.9729120145503</v>
      </c>
      <c r="AC111" s="194">
        <v>7533.1133255241248</v>
      </c>
    </row>
    <row r="112" spans="1:29" x14ac:dyDescent="0.2">
      <c r="A112" s="185" t="s">
        <v>56</v>
      </c>
      <c r="B112" s="134"/>
      <c r="C112" s="193">
        <v>5370.9023318688751</v>
      </c>
      <c r="D112" s="193">
        <v>7614.901143018622</v>
      </c>
      <c r="E112" s="231">
        <v>6492.9017374437481</v>
      </c>
      <c r="F112" s="193">
        <v>7814.6508955514846</v>
      </c>
      <c r="G112" s="193">
        <v>7981.8145369150598</v>
      </c>
      <c r="H112" s="193">
        <v>7647.4872541879095</v>
      </c>
      <c r="I112" s="193" t="e">
        <v>#N/A</v>
      </c>
      <c r="J112" s="193">
        <v>7792.180641657993</v>
      </c>
      <c r="K112" s="193">
        <v>8382.0047194008421</v>
      </c>
      <c r="L112" s="193">
        <v>8192.2830658904404</v>
      </c>
      <c r="M112" s="193">
        <v>8891.5058645478621</v>
      </c>
      <c r="N112" s="193">
        <v>8488.5978832797136</v>
      </c>
      <c r="O112" s="193">
        <v>11858.159922411802</v>
      </c>
      <c r="P112" s="193">
        <v>11758.428605034111</v>
      </c>
      <c r="Q112" s="193">
        <v>12871.757683940425</v>
      </c>
      <c r="R112" s="193">
        <v>10944.293478260868</v>
      </c>
      <c r="S112" s="193">
        <v>8374.9653330698584</v>
      </c>
      <c r="T112" s="193">
        <v>9362.5107337746867</v>
      </c>
      <c r="U112" s="193">
        <v>8116.5193256578959</v>
      </c>
      <c r="V112" s="193">
        <v>7645.8659397769907</v>
      </c>
      <c r="W112" s="193">
        <v>8690.5342619203893</v>
      </c>
      <c r="X112" s="193">
        <v>8371.9849577857603</v>
      </c>
      <c r="Y112" s="193">
        <v>8029.8589904220034</v>
      </c>
      <c r="Z112" s="193">
        <v>7940.1236530991227</v>
      </c>
      <c r="AA112" s="193">
        <v>7702.4947935237287</v>
      </c>
      <c r="AB112" s="95">
        <v>7559.7786263821199</v>
      </c>
      <c r="AC112" s="194">
        <v>7826.811002939553</v>
      </c>
    </row>
    <row r="113" spans="1:29" ht="12" thickBot="1" x14ac:dyDescent="0.25">
      <c r="A113" s="157" t="s">
        <v>60</v>
      </c>
      <c r="C113" s="195">
        <v>5590.5711388982763</v>
      </c>
      <c r="D113" s="195">
        <v>7814.6614306734355</v>
      </c>
      <c r="E113" s="232">
        <v>6702.6162847858559</v>
      </c>
      <c r="F113" s="193">
        <v>8014.8458627886366</v>
      </c>
      <c r="G113" s="193">
        <v>8203.7631021249799</v>
      </c>
      <c r="H113" s="193">
        <v>7825.9286234522933</v>
      </c>
      <c r="I113" s="193" t="e">
        <v>#N/A</v>
      </c>
      <c r="J113" s="193">
        <v>7968.9307208470982</v>
      </c>
      <c r="K113" s="193">
        <v>8689.791730788962</v>
      </c>
      <c r="L113" s="193">
        <v>8650.3344267462599</v>
      </c>
      <c r="M113" s="193">
        <v>9600.9269769201655</v>
      </c>
      <c r="N113" s="193">
        <v>8980.3510448184625</v>
      </c>
      <c r="O113" s="193">
        <v>12995.844111287428</v>
      </c>
      <c r="P113" s="193">
        <v>12779.36485532816</v>
      </c>
      <c r="Q113" s="193">
        <v>14312.787043751512</v>
      </c>
      <c r="R113" s="193">
        <v>11895.380434782608</v>
      </c>
      <c r="S113" s="193">
        <v>8657.2746727608719</v>
      </c>
      <c r="T113" s="193">
        <v>9720.3032233640806</v>
      </c>
      <c r="U113" s="193">
        <v>8373.5094572368416</v>
      </c>
      <c r="V113" s="193">
        <v>7878.0113376816907</v>
      </c>
      <c r="W113" s="193">
        <v>9105.3487125485208</v>
      </c>
      <c r="X113" s="193">
        <v>8782.3330676050409</v>
      </c>
      <c r="Y113" s="193">
        <v>8403.8135387491693</v>
      </c>
      <c r="Z113" s="193">
        <v>8315.3194064366362</v>
      </c>
      <c r="AA113" s="193">
        <v>8045.0687255612183</v>
      </c>
      <c r="AB113" s="222">
        <v>7869.9358496743298</v>
      </c>
      <c r="AC113" s="194">
        <v>8174.9193693372526</v>
      </c>
    </row>
    <row r="114" spans="1:29" x14ac:dyDescent="0.2">
      <c r="A114" s="157"/>
      <c r="C114" s="193"/>
      <c r="D114" s="193"/>
      <c r="E114" s="193"/>
      <c r="F114" s="193"/>
      <c r="G114" s="193"/>
      <c r="H114" s="193"/>
      <c r="I114" s="193"/>
      <c r="J114" s="193"/>
      <c r="K114" s="193"/>
      <c r="L114" s="193"/>
      <c r="M114" s="193"/>
      <c r="N114" s="19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Z114" s="193"/>
      <c r="AA114" s="193"/>
      <c r="AB114" s="222"/>
      <c r="AC114" s="194"/>
    </row>
    <row r="115" spans="1:29" x14ac:dyDescent="0.2">
      <c r="A115" s="157"/>
      <c r="C115" s="193"/>
      <c r="D115" s="193"/>
      <c r="E115" s="193"/>
      <c r="F115" s="193"/>
      <c r="G115" s="193"/>
      <c r="H115" s="193"/>
      <c r="I115" s="193"/>
      <c r="J115" s="193"/>
      <c r="K115" s="193"/>
      <c r="L115" s="193"/>
      <c r="M115" s="193"/>
      <c r="N115" s="193"/>
      <c r="O115" s="193"/>
      <c r="P115" s="193"/>
      <c r="Q115" s="193"/>
      <c r="R115" s="193"/>
      <c r="S115" s="193"/>
      <c r="T115" s="193"/>
      <c r="U115" s="193"/>
      <c r="V115" s="193"/>
      <c r="W115" s="193"/>
      <c r="X115" s="193"/>
      <c r="Y115" s="193"/>
      <c r="Z115" s="193"/>
      <c r="AA115" s="193"/>
      <c r="AB115" s="222"/>
      <c r="AC115" s="194"/>
    </row>
    <row r="116" spans="1:29" x14ac:dyDescent="0.2">
      <c r="A116" s="157"/>
      <c r="C116" s="193"/>
      <c r="D116" s="193"/>
      <c r="E116" s="193"/>
      <c r="F116" s="193"/>
      <c r="G116" s="193"/>
      <c r="H116" s="193"/>
      <c r="I116" s="193"/>
      <c r="J116" s="193"/>
      <c r="K116" s="193"/>
      <c r="L116" s="193"/>
      <c r="M116" s="193"/>
      <c r="N116" s="193"/>
      <c r="O116" s="193"/>
      <c r="P116" s="193"/>
      <c r="Q116" s="193"/>
      <c r="R116" s="193"/>
      <c r="S116" s="193"/>
      <c r="T116" s="193"/>
      <c r="U116" s="193"/>
      <c r="V116" s="193"/>
      <c r="W116" s="193"/>
      <c r="X116" s="193"/>
      <c r="Y116" s="193"/>
      <c r="Z116" s="193"/>
      <c r="AA116" s="193"/>
      <c r="AB116" s="222"/>
      <c r="AC116" s="194"/>
    </row>
    <row r="117" spans="1:29" x14ac:dyDescent="0.2">
      <c r="A117" s="157"/>
      <c r="C117" s="193"/>
      <c r="D117" s="193"/>
      <c r="E117" s="193"/>
      <c r="F117" s="193"/>
      <c r="G117" s="193"/>
      <c r="H117" s="193"/>
      <c r="I117" s="193"/>
      <c r="J117" s="193"/>
      <c r="K117" s="193"/>
      <c r="L117" s="193"/>
      <c r="M117" s="193"/>
      <c r="N117" s="193"/>
      <c r="O117" s="193"/>
      <c r="P117" s="193"/>
      <c r="Q117" s="193"/>
      <c r="R117" s="193"/>
      <c r="S117" s="193"/>
      <c r="T117" s="193"/>
      <c r="U117" s="193"/>
      <c r="V117" s="193"/>
      <c r="W117" s="193"/>
      <c r="X117" s="193"/>
      <c r="Y117" s="193"/>
      <c r="Z117" s="193"/>
      <c r="AA117" s="193"/>
      <c r="AB117" s="222"/>
      <c r="AC117" s="194"/>
    </row>
    <row r="118" spans="1:29" x14ac:dyDescent="0.2">
      <c r="A118" s="157"/>
      <c r="C118" s="193"/>
      <c r="D118" s="193"/>
      <c r="E118" s="193"/>
      <c r="F118" s="193"/>
      <c r="G118" s="193"/>
      <c r="H118" s="193"/>
      <c r="I118" s="193"/>
      <c r="J118" s="193"/>
      <c r="K118" s="193"/>
      <c r="L118" s="193"/>
      <c r="M118" s="193"/>
      <c r="N118" s="193"/>
      <c r="O118" s="193"/>
      <c r="P118" s="193"/>
      <c r="Q118" s="193"/>
      <c r="R118" s="193"/>
      <c r="S118" s="193"/>
      <c r="T118" s="193"/>
      <c r="U118" s="193"/>
      <c r="V118" s="193"/>
      <c r="W118" s="193"/>
      <c r="X118" s="193"/>
      <c r="Y118" s="193"/>
      <c r="Z118" s="193"/>
      <c r="AA118" s="193"/>
      <c r="AB118" s="222"/>
      <c r="AC118" s="194"/>
    </row>
    <row r="119" spans="1:29" x14ac:dyDescent="0.2">
      <c r="A119" s="157"/>
      <c r="C119" s="193"/>
      <c r="D119" s="193"/>
      <c r="E119" s="193"/>
      <c r="F119" s="193"/>
      <c r="G119" s="193"/>
      <c r="H119" s="193"/>
      <c r="I119" s="193"/>
      <c r="J119" s="193"/>
      <c r="K119" s="193"/>
      <c r="L119" s="193"/>
      <c r="M119" s="193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  <c r="X119" s="193"/>
      <c r="Y119" s="193"/>
      <c r="Z119" s="193"/>
      <c r="AA119" s="193"/>
      <c r="AB119" s="222"/>
      <c r="AC119" s="194"/>
    </row>
    <row r="120" spans="1:29" x14ac:dyDescent="0.2">
      <c r="A120" s="157"/>
      <c r="C120" s="193"/>
      <c r="D120" s="193"/>
      <c r="E120" s="193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93"/>
      <c r="T120" s="193"/>
      <c r="U120" s="193"/>
      <c r="V120" s="193"/>
      <c r="W120" s="193"/>
      <c r="X120" s="193"/>
      <c r="Y120" s="193"/>
      <c r="Z120" s="193"/>
      <c r="AA120" s="193"/>
      <c r="AB120" s="222"/>
      <c r="AC120" s="194"/>
    </row>
    <row r="121" spans="1:29" x14ac:dyDescent="0.2">
      <c r="A121" s="157"/>
      <c r="C121" s="193"/>
      <c r="D121" s="193"/>
      <c r="E121" s="193"/>
      <c r="F121" s="193"/>
      <c r="G121" s="193"/>
      <c r="H121" s="193"/>
      <c r="I121" s="193"/>
      <c r="J121" s="193"/>
      <c r="K121" s="193"/>
      <c r="L121" s="193"/>
      <c r="M121" s="193"/>
      <c r="N121" s="193"/>
      <c r="O121" s="193"/>
      <c r="P121" s="193"/>
      <c r="Q121" s="193"/>
      <c r="R121" s="193"/>
      <c r="S121" s="193"/>
      <c r="T121" s="193"/>
      <c r="U121" s="193"/>
      <c r="V121" s="193"/>
      <c r="W121" s="193"/>
      <c r="X121" s="193"/>
      <c r="Y121" s="193"/>
      <c r="Z121" s="193"/>
      <c r="AA121" s="193"/>
      <c r="AB121" s="222"/>
      <c r="AC121" s="194"/>
    </row>
    <row r="122" spans="1:29" x14ac:dyDescent="0.2">
      <c r="A122" s="157"/>
      <c r="C122" s="193"/>
      <c r="D122" s="193"/>
      <c r="E122" s="193"/>
      <c r="F122" s="193"/>
      <c r="G122" s="193"/>
      <c r="H122" s="193"/>
      <c r="I122" s="193"/>
      <c r="J122" s="193"/>
      <c r="K122" s="193"/>
      <c r="L122" s="193"/>
      <c r="M122" s="193"/>
      <c r="N122" s="193"/>
      <c r="O122" s="193"/>
      <c r="P122" s="193"/>
      <c r="Q122" s="193"/>
      <c r="R122" s="193"/>
      <c r="S122" s="193"/>
      <c r="T122" s="193"/>
      <c r="U122" s="193"/>
      <c r="V122" s="193"/>
      <c r="W122" s="193"/>
      <c r="X122" s="193"/>
      <c r="Y122" s="193"/>
      <c r="Z122" s="193"/>
      <c r="AA122" s="193"/>
      <c r="AB122" s="222"/>
      <c r="AC122" s="194"/>
    </row>
    <row r="123" spans="1:29" ht="12" hidden="1" thickBot="1" x14ac:dyDescent="0.25">
      <c r="A123" s="162"/>
      <c r="B123" s="134"/>
      <c r="C123" s="195"/>
      <c r="D123" s="195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5"/>
      <c r="X123" s="195"/>
      <c r="Y123" s="195"/>
      <c r="Z123" s="195"/>
      <c r="AA123" s="195"/>
      <c r="AB123" s="223"/>
      <c r="AC123" s="196"/>
    </row>
    <row r="124" spans="1:29" hidden="1" x14ac:dyDescent="0.2"/>
  </sheetData>
  <pageMargins left="0.25" right="0.25" top="1" bottom="0.25" header="0.5" footer="0.5"/>
  <pageSetup scale="80" orientation="landscape" r:id="rId1"/>
  <headerFooter alignWithMargins="0">
    <oddHeader xml:space="preserve">&amp;C&amp;"Times New Roman,Bold"&amp;12WEST POWER DESK PRICE REPORT
Off-Peak Prices 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W52"/>
  <sheetViews>
    <sheetView showGridLines="0" zoomScaleNormal="100" workbookViewId="0">
      <selection activeCell="A2" sqref="A2"/>
    </sheetView>
  </sheetViews>
  <sheetFormatPr defaultRowHeight="11.25" x14ac:dyDescent="0.2"/>
  <cols>
    <col min="1" max="1" width="35" style="247" customWidth="1"/>
    <col min="2" max="17" width="5.42578125" style="226" customWidth="1"/>
    <col min="18" max="32" width="5.42578125" style="226" hidden="1" customWidth="1"/>
    <col min="33" max="33" width="15.28515625" style="226" bestFit="1" customWidth="1"/>
    <col min="34" max="75" width="9.140625" style="226"/>
    <col min="76" max="16384" width="9.140625" style="125"/>
  </cols>
  <sheetData>
    <row r="1" spans="1:60" ht="12.75" x14ac:dyDescent="0.2">
      <c r="A1" s="225">
        <v>37221</v>
      </c>
    </row>
    <row r="3" spans="1:60" ht="15.75" thickBot="1" x14ac:dyDescent="0.3">
      <c r="A3" s="235" t="s">
        <v>98</v>
      </c>
      <c r="B3" s="236">
        <v>37222</v>
      </c>
      <c r="C3" s="236">
        <v>37223</v>
      </c>
      <c r="D3" s="236">
        <v>37224</v>
      </c>
      <c r="E3" s="236">
        <v>37225</v>
      </c>
      <c r="F3" s="236">
        <v>37226</v>
      </c>
      <c r="G3" s="236">
        <v>37228</v>
      </c>
      <c r="H3" s="236">
        <v>37229</v>
      </c>
      <c r="I3" s="236">
        <v>37230</v>
      </c>
      <c r="J3" s="236">
        <v>37231</v>
      </c>
      <c r="K3" s="236">
        <v>37232</v>
      </c>
      <c r="L3" s="236">
        <v>37233</v>
      </c>
      <c r="M3" s="236">
        <v>37235</v>
      </c>
      <c r="N3" s="236">
        <v>37236</v>
      </c>
      <c r="O3" s="236">
        <v>37237</v>
      </c>
      <c r="P3" s="236">
        <v>37238</v>
      </c>
      <c r="Q3" s="236">
        <v>37239</v>
      </c>
      <c r="R3" s="236">
        <v>37240</v>
      </c>
      <c r="S3" s="236">
        <v>37242</v>
      </c>
      <c r="T3" s="236">
        <v>37243</v>
      </c>
      <c r="U3" s="236">
        <v>37244</v>
      </c>
      <c r="V3" s="236">
        <v>37245</v>
      </c>
      <c r="W3" s="236">
        <v>37246</v>
      </c>
      <c r="X3" s="236">
        <v>37247</v>
      </c>
      <c r="Y3" s="236">
        <v>37249</v>
      </c>
      <c r="Z3" s="236">
        <v>37251</v>
      </c>
      <c r="AA3" s="236">
        <v>37252</v>
      </c>
      <c r="AB3" s="236">
        <v>37253</v>
      </c>
      <c r="AC3" s="236"/>
      <c r="AD3" s="236">
        <v>0</v>
      </c>
      <c r="AE3" s="236">
        <v>0</v>
      </c>
      <c r="AF3" s="236">
        <v>0</v>
      </c>
      <c r="AG3" s="236" t="s">
        <v>90</v>
      </c>
      <c r="AH3" s="237"/>
      <c r="AI3" s="237"/>
      <c r="AJ3" s="237"/>
      <c r="AK3" s="237"/>
      <c r="AL3" s="237"/>
      <c r="AM3" s="237"/>
      <c r="AN3" s="237"/>
      <c r="AO3" s="237"/>
      <c r="AP3" s="237"/>
      <c r="AQ3" s="237"/>
      <c r="AR3" s="237"/>
      <c r="AS3" s="237"/>
      <c r="AT3" s="237"/>
      <c r="AU3" s="237"/>
      <c r="AV3" s="237"/>
      <c r="AW3" s="237"/>
      <c r="AX3" s="237"/>
      <c r="AY3" s="237"/>
      <c r="AZ3" s="237"/>
      <c r="BA3" s="237"/>
      <c r="BB3" s="237"/>
      <c r="BC3" s="237"/>
      <c r="BD3" s="237"/>
      <c r="BE3" s="237"/>
      <c r="BF3" s="237"/>
      <c r="BG3" s="237"/>
      <c r="BH3" s="237"/>
    </row>
    <row r="4" spans="1:60" ht="12.75" customHeight="1" x14ac:dyDescent="0.2">
      <c r="A4" s="257" t="s">
        <v>54</v>
      </c>
      <c r="B4" s="238">
        <v>20</v>
      </c>
      <c r="C4" s="239">
        <v>22</v>
      </c>
      <c r="D4" s="239">
        <v>22</v>
      </c>
      <c r="E4" s="239">
        <v>22</v>
      </c>
      <c r="F4" s="239">
        <v>29.5</v>
      </c>
      <c r="G4" s="239">
        <v>29.5</v>
      </c>
      <c r="H4" s="239">
        <v>29.5</v>
      </c>
      <c r="I4" s="239">
        <v>29.5</v>
      </c>
      <c r="J4" s="239">
        <v>29.5</v>
      </c>
      <c r="K4" s="239">
        <v>29.5</v>
      </c>
      <c r="L4" s="239">
        <v>29.5</v>
      </c>
      <c r="M4" s="239">
        <v>29.5</v>
      </c>
      <c r="N4" s="239">
        <v>29.5</v>
      </c>
      <c r="O4" s="239">
        <v>29.5</v>
      </c>
      <c r="P4" s="239">
        <v>29.5</v>
      </c>
      <c r="Q4" s="239">
        <v>29.5</v>
      </c>
      <c r="R4" s="239">
        <v>29.5</v>
      </c>
      <c r="S4" s="239">
        <v>29.5</v>
      </c>
      <c r="T4" s="239">
        <v>29.5</v>
      </c>
      <c r="U4" s="239">
        <v>29.5</v>
      </c>
      <c r="V4" s="239">
        <v>29.5</v>
      </c>
      <c r="W4" s="239">
        <v>29.5</v>
      </c>
      <c r="X4" s="239">
        <v>29.5</v>
      </c>
      <c r="Y4" s="239">
        <v>29.5</v>
      </c>
      <c r="Z4" s="239">
        <v>29.5</v>
      </c>
      <c r="AA4" s="239">
        <v>29.5</v>
      </c>
      <c r="AB4" s="239">
        <v>29.5</v>
      </c>
      <c r="AC4" s="239"/>
      <c r="AD4" s="239">
        <v>0</v>
      </c>
      <c r="AE4" s="239">
        <v>0</v>
      </c>
      <c r="AF4" s="239">
        <v>0</v>
      </c>
      <c r="AG4" s="240">
        <v>21.5</v>
      </c>
    </row>
    <row r="5" spans="1:60" x14ac:dyDescent="0.2">
      <c r="A5" s="258" t="s">
        <v>55</v>
      </c>
      <c r="B5" s="241">
        <v>23.75</v>
      </c>
      <c r="C5" s="242">
        <v>25</v>
      </c>
      <c r="D5" s="242">
        <v>25</v>
      </c>
      <c r="E5" s="242">
        <v>25</v>
      </c>
      <c r="F5" s="242">
        <v>30</v>
      </c>
      <c r="G5" s="242">
        <v>30</v>
      </c>
      <c r="H5" s="242">
        <v>30</v>
      </c>
      <c r="I5" s="242">
        <v>30</v>
      </c>
      <c r="J5" s="242">
        <v>30</v>
      </c>
      <c r="K5" s="242">
        <v>30</v>
      </c>
      <c r="L5" s="242">
        <v>30</v>
      </c>
      <c r="M5" s="242">
        <v>30</v>
      </c>
      <c r="N5" s="242">
        <v>30</v>
      </c>
      <c r="O5" s="242">
        <v>30</v>
      </c>
      <c r="P5" s="242">
        <v>30</v>
      </c>
      <c r="Q5" s="242">
        <v>30</v>
      </c>
      <c r="R5" s="242">
        <v>30</v>
      </c>
      <c r="S5" s="242">
        <v>30</v>
      </c>
      <c r="T5" s="242">
        <v>30</v>
      </c>
      <c r="U5" s="242">
        <v>30</v>
      </c>
      <c r="V5" s="242">
        <v>30</v>
      </c>
      <c r="W5" s="242">
        <v>30</v>
      </c>
      <c r="X5" s="242">
        <v>30</v>
      </c>
      <c r="Y5" s="242">
        <v>30</v>
      </c>
      <c r="Z5" s="242">
        <v>30</v>
      </c>
      <c r="AA5" s="242">
        <v>30</v>
      </c>
      <c r="AB5" s="242">
        <v>30</v>
      </c>
      <c r="AC5" s="242"/>
      <c r="AD5" s="242">
        <v>0</v>
      </c>
      <c r="AE5" s="242">
        <v>0</v>
      </c>
      <c r="AF5" s="242">
        <v>0</v>
      </c>
      <c r="AG5" s="243">
        <v>24.6875</v>
      </c>
    </row>
    <row r="6" spans="1:60" x14ac:dyDescent="0.2">
      <c r="A6" s="258" t="s">
        <v>57</v>
      </c>
      <c r="B6" s="241">
        <v>25.99</v>
      </c>
      <c r="C6" s="242">
        <v>26.25</v>
      </c>
      <c r="D6" s="242">
        <v>26.25</v>
      </c>
      <c r="E6" s="242">
        <v>26.25</v>
      </c>
      <c r="F6" s="242">
        <v>32.75</v>
      </c>
      <c r="G6" s="242">
        <v>32.75</v>
      </c>
      <c r="H6" s="242">
        <v>32.75</v>
      </c>
      <c r="I6" s="242">
        <v>32.75</v>
      </c>
      <c r="J6" s="242">
        <v>32.75</v>
      </c>
      <c r="K6" s="242">
        <v>32.75</v>
      </c>
      <c r="L6" s="242">
        <v>30.8</v>
      </c>
      <c r="M6" s="242">
        <v>32.75</v>
      </c>
      <c r="N6" s="242">
        <v>32.75</v>
      </c>
      <c r="O6" s="242">
        <v>32.75</v>
      </c>
      <c r="P6" s="242">
        <v>32.75</v>
      </c>
      <c r="Q6" s="242">
        <v>32.75</v>
      </c>
      <c r="R6" s="242">
        <v>32.75</v>
      </c>
      <c r="S6" s="242">
        <v>32.75</v>
      </c>
      <c r="T6" s="242">
        <v>32.75</v>
      </c>
      <c r="U6" s="242">
        <v>32.75</v>
      </c>
      <c r="V6" s="242">
        <v>32.75</v>
      </c>
      <c r="W6" s="242">
        <v>32.75</v>
      </c>
      <c r="X6" s="242">
        <v>32.75</v>
      </c>
      <c r="Y6" s="242">
        <v>32.75</v>
      </c>
      <c r="Z6" s="242">
        <v>32.75</v>
      </c>
      <c r="AA6" s="242">
        <v>32.75</v>
      </c>
      <c r="AB6" s="242">
        <v>32.75</v>
      </c>
      <c r="AC6" s="242"/>
      <c r="AD6" s="242">
        <v>0</v>
      </c>
      <c r="AE6" s="242">
        <v>0</v>
      </c>
      <c r="AF6" s="242">
        <v>0</v>
      </c>
      <c r="AG6" s="243">
        <v>26.184999999999999</v>
      </c>
    </row>
    <row r="7" spans="1:60" x14ac:dyDescent="0.2">
      <c r="A7" s="258" t="s">
        <v>59</v>
      </c>
      <c r="B7" s="241">
        <v>24.78</v>
      </c>
      <c r="C7" s="242">
        <v>20.174999237060501</v>
      </c>
      <c r="D7" s="242">
        <v>20.174999237060501</v>
      </c>
      <c r="E7" s="242">
        <v>20.174999237060501</v>
      </c>
      <c r="F7" s="242">
        <v>30.7</v>
      </c>
      <c r="G7" s="242">
        <v>30.7</v>
      </c>
      <c r="H7" s="242">
        <v>30.7</v>
      </c>
      <c r="I7" s="242">
        <v>30.7</v>
      </c>
      <c r="J7" s="242">
        <v>30.7</v>
      </c>
      <c r="K7" s="242">
        <v>30.7</v>
      </c>
      <c r="L7" s="242">
        <v>30.7</v>
      </c>
      <c r="M7" s="242">
        <v>30.7</v>
      </c>
      <c r="N7" s="242">
        <v>30.7</v>
      </c>
      <c r="O7" s="242">
        <v>30.7</v>
      </c>
      <c r="P7" s="242">
        <v>30.7</v>
      </c>
      <c r="Q7" s="242">
        <v>30.7</v>
      </c>
      <c r="R7" s="242">
        <v>30.7</v>
      </c>
      <c r="S7" s="242">
        <v>30.7</v>
      </c>
      <c r="T7" s="242">
        <v>30.7</v>
      </c>
      <c r="U7" s="242">
        <v>30.7</v>
      </c>
      <c r="V7" s="242">
        <v>30.7</v>
      </c>
      <c r="W7" s="242">
        <v>30.7</v>
      </c>
      <c r="X7" s="242">
        <v>30.700000762939499</v>
      </c>
      <c r="Y7" s="242">
        <v>19.5</v>
      </c>
      <c r="Z7" s="242">
        <v>19.5</v>
      </c>
      <c r="AA7" s="242">
        <v>19.5</v>
      </c>
      <c r="AB7" s="242">
        <v>19.5</v>
      </c>
      <c r="AC7" s="242"/>
      <c r="AD7" s="242">
        <v>0</v>
      </c>
      <c r="AE7" s="242">
        <v>0</v>
      </c>
      <c r="AF7" s="242">
        <v>0</v>
      </c>
      <c r="AG7" s="243">
        <v>21.326249427795378</v>
      </c>
    </row>
    <row r="8" spans="1:60" x14ac:dyDescent="0.2">
      <c r="A8" s="258" t="s">
        <v>58</v>
      </c>
      <c r="B8" s="241">
        <v>24.78</v>
      </c>
      <c r="C8" s="242">
        <v>26</v>
      </c>
      <c r="D8" s="242">
        <v>26</v>
      </c>
      <c r="E8" s="242">
        <v>26</v>
      </c>
      <c r="F8" s="242">
        <v>30.7</v>
      </c>
      <c r="G8" s="242">
        <v>30.7</v>
      </c>
      <c r="H8" s="242">
        <v>30.7</v>
      </c>
      <c r="I8" s="242">
        <v>30.7</v>
      </c>
      <c r="J8" s="242">
        <v>30.7</v>
      </c>
      <c r="K8" s="242">
        <v>30.7</v>
      </c>
      <c r="L8" s="242">
        <v>30.7</v>
      </c>
      <c r="M8" s="242">
        <v>30.7</v>
      </c>
      <c r="N8" s="242">
        <v>30.7</v>
      </c>
      <c r="O8" s="242">
        <v>30.7</v>
      </c>
      <c r="P8" s="242">
        <v>30.7</v>
      </c>
      <c r="Q8" s="242">
        <v>30.7</v>
      </c>
      <c r="R8" s="242">
        <v>30.7</v>
      </c>
      <c r="S8" s="242">
        <v>30.7</v>
      </c>
      <c r="T8" s="242">
        <v>30.7</v>
      </c>
      <c r="U8" s="242">
        <v>30.7</v>
      </c>
      <c r="V8" s="242">
        <v>30.7</v>
      </c>
      <c r="W8" s="242">
        <v>30.7</v>
      </c>
      <c r="X8" s="242">
        <v>30.700000762939499</v>
      </c>
      <c r="Y8" s="242">
        <v>30.7</v>
      </c>
      <c r="Z8" s="242">
        <v>30.7</v>
      </c>
      <c r="AA8" s="242">
        <v>30.7</v>
      </c>
      <c r="AB8" s="242">
        <v>30.7</v>
      </c>
      <c r="AC8" s="242"/>
      <c r="AD8" s="242">
        <v>0</v>
      </c>
      <c r="AE8" s="242">
        <v>0</v>
      </c>
      <c r="AF8" s="242">
        <v>0</v>
      </c>
      <c r="AG8" s="243">
        <v>25.695</v>
      </c>
    </row>
    <row r="9" spans="1:60" x14ac:dyDescent="0.2">
      <c r="A9" s="258" t="s">
        <v>56</v>
      </c>
      <c r="B9" s="241">
        <v>22.6</v>
      </c>
      <c r="C9" s="242">
        <v>24</v>
      </c>
      <c r="D9" s="242">
        <v>24</v>
      </c>
      <c r="E9" s="242">
        <v>24</v>
      </c>
      <c r="F9" s="242">
        <v>27.5</v>
      </c>
      <c r="G9" s="242">
        <v>27.5</v>
      </c>
      <c r="H9" s="242">
        <v>27.5</v>
      </c>
      <c r="I9" s="242">
        <v>27.5</v>
      </c>
      <c r="J9" s="242">
        <v>27.5</v>
      </c>
      <c r="K9" s="242">
        <v>27.5</v>
      </c>
      <c r="L9" s="242">
        <v>27.5</v>
      </c>
      <c r="M9" s="242">
        <v>27.5</v>
      </c>
      <c r="N9" s="242">
        <v>27.5</v>
      </c>
      <c r="O9" s="242">
        <v>27.5</v>
      </c>
      <c r="P9" s="242">
        <v>27.5</v>
      </c>
      <c r="Q9" s="242">
        <v>27.5</v>
      </c>
      <c r="R9" s="242">
        <v>27.5</v>
      </c>
      <c r="S9" s="242">
        <v>27.5</v>
      </c>
      <c r="T9" s="242">
        <v>27.5</v>
      </c>
      <c r="U9" s="242">
        <v>27.5</v>
      </c>
      <c r="V9" s="242">
        <v>27.5</v>
      </c>
      <c r="W9" s="242">
        <v>27.5</v>
      </c>
      <c r="X9" s="242">
        <v>27.5</v>
      </c>
      <c r="Y9" s="242">
        <v>27.5</v>
      </c>
      <c r="Z9" s="242">
        <v>27.5</v>
      </c>
      <c r="AA9" s="242">
        <v>27.5</v>
      </c>
      <c r="AB9" s="242">
        <v>27.5</v>
      </c>
      <c r="AC9" s="242"/>
      <c r="AD9" s="242">
        <v>0</v>
      </c>
      <c r="AE9" s="242">
        <v>0</v>
      </c>
      <c r="AF9" s="242">
        <v>0</v>
      </c>
      <c r="AG9" s="243">
        <v>23.65</v>
      </c>
    </row>
    <row r="10" spans="1:60" ht="12" thickBot="1" x14ac:dyDescent="0.25">
      <c r="A10" s="259" t="s">
        <v>60</v>
      </c>
      <c r="B10" s="244">
        <v>23.6</v>
      </c>
      <c r="C10" s="245">
        <v>25</v>
      </c>
      <c r="D10" s="245">
        <v>25</v>
      </c>
      <c r="E10" s="245">
        <v>25</v>
      </c>
      <c r="F10" s="245">
        <v>28.5</v>
      </c>
      <c r="G10" s="245">
        <v>28.5</v>
      </c>
      <c r="H10" s="245">
        <v>28.5</v>
      </c>
      <c r="I10" s="245">
        <v>28.5</v>
      </c>
      <c r="J10" s="245">
        <v>28.5</v>
      </c>
      <c r="K10" s="245">
        <v>28.5</v>
      </c>
      <c r="L10" s="245">
        <v>28.5</v>
      </c>
      <c r="M10" s="245">
        <v>28.5</v>
      </c>
      <c r="N10" s="245">
        <v>28.5</v>
      </c>
      <c r="O10" s="245">
        <v>28.5</v>
      </c>
      <c r="P10" s="245">
        <v>28.5</v>
      </c>
      <c r="Q10" s="245">
        <v>28.5</v>
      </c>
      <c r="R10" s="245">
        <v>28.5</v>
      </c>
      <c r="S10" s="245">
        <v>28.5</v>
      </c>
      <c r="T10" s="245">
        <v>28.5</v>
      </c>
      <c r="U10" s="245">
        <v>28.5</v>
      </c>
      <c r="V10" s="245">
        <v>28.5</v>
      </c>
      <c r="W10" s="245">
        <v>28.5</v>
      </c>
      <c r="X10" s="245">
        <v>28.5</v>
      </c>
      <c r="Y10" s="245">
        <v>28.51</v>
      </c>
      <c r="Z10" s="245">
        <v>28.51</v>
      </c>
      <c r="AA10" s="245">
        <v>28.51</v>
      </c>
      <c r="AB10" s="245">
        <v>28.51</v>
      </c>
      <c r="AC10" s="245"/>
      <c r="AD10" s="245">
        <v>0</v>
      </c>
      <c r="AE10" s="245">
        <v>0</v>
      </c>
      <c r="AF10" s="245">
        <v>0</v>
      </c>
      <c r="AG10" s="246">
        <v>24.65</v>
      </c>
    </row>
    <row r="11" spans="1:60" x14ac:dyDescent="0.2"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</row>
    <row r="12" spans="1:60" ht="15.75" thickBot="1" x14ac:dyDescent="0.3">
      <c r="A12" s="235" t="s">
        <v>99</v>
      </c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248"/>
      <c r="AE12" s="248"/>
      <c r="AF12" s="248"/>
      <c r="AG12" s="248"/>
    </row>
    <row r="13" spans="1:60" ht="15.75" customHeight="1" thickBot="1" x14ac:dyDescent="0.25">
      <c r="A13" s="260" t="s">
        <v>53</v>
      </c>
      <c r="B13" s="249">
        <v>41.99999923706055</v>
      </c>
      <c r="C13" s="250">
        <v>38.99999923706055</v>
      </c>
      <c r="D13" s="250">
        <v>38.99999923706055</v>
      </c>
      <c r="E13" s="250">
        <v>38.99999923706055</v>
      </c>
      <c r="F13" s="250">
        <v>0</v>
      </c>
      <c r="G13" s="250">
        <v>50.990003204345705</v>
      </c>
      <c r="H13" s="250">
        <v>50.990003204345705</v>
      </c>
      <c r="I13" s="250">
        <v>50.990003204345705</v>
      </c>
      <c r="J13" s="250">
        <v>50.990003204345705</v>
      </c>
      <c r="K13" s="250">
        <v>50.990003204345705</v>
      </c>
      <c r="L13" s="250">
        <v>0</v>
      </c>
      <c r="M13" s="250">
        <v>50.990003204345705</v>
      </c>
      <c r="N13" s="250">
        <v>50.990003204345705</v>
      </c>
      <c r="O13" s="250">
        <v>50.990003204345705</v>
      </c>
      <c r="P13" s="250">
        <v>50.990003204345705</v>
      </c>
      <c r="Q13" s="250">
        <v>50.990003204345705</v>
      </c>
      <c r="R13" s="250">
        <v>0</v>
      </c>
      <c r="S13" s="250">
        <v>50.990003204345705</v>
      </c>
      <c r="T13" s="250">
        <v>50.990003204345705</v>
      </c>
      <c r="U13" s="250">
        <v>50.990003204345705</v>
      </c>
      <c r="V13" s="250">
        <v>50.990003204345705</v>
      </c>
      <c r="W13" s="250">
        <v>50.990003204345705</v>
      </c>
      <c r="X13" s="250">
        <v>0</v>
      </c>
      <c r="Y13" s="250">
        <v>50.99000152587891</v>
      </c>
      <c r="Z13" s="250">
        <v>50.99000152587891</v>
      </c>
      <c r="AA13" s="250">
        <v>50.99000152587891</v>
      </c>
      <c r="AB13" s="250">
        <v>0</v>
      </c>
      <c r="AC13" s="250"/>
      <c r="AD13" s="250">
        <v>0</v>
      </c>
      <c r="AE13" s="250">
        <v>0</v>
      </c>
      <c r="AF13" s="250">
        <v>0</v>
      </c>
      <c r="AG13" s="251">
        <v>39.74999923706055</v>
      </c>
    </row>
    <row r="16" spans="1:60" ht="15.75" thickBot="1" x14ac:dyDescent="0.3">
      <c r="A16" s="235" t="s">
        <v>31</v>
      </c>
    </row>
    <row r="17" spans="1:64" ht="14.25" customHeight="1" x14ac:dyDescent="0.2">
      <c r="A17" s="257" t="s">
        <v>54</v>
      </c>
      <c r="B17" s="238">
        <v>-2</v>
      </c>
      <c r="C17" s="239">
        <v>0</v>
      </c>
      <c r="D17" s="239">
        <v>0</v>
      </c>
      <c r="E17" s="239">
        <v>0</v>
      </c>
      <c r="F17" s="239">
        <v>-0.75</v>
      </c>
      <c r="G17" s="239">
        <v>-0.75</v>
      </c>
      <c r="H17" s="239">
        <v>-0.75</v>
      </c>
      <c r="I17" s="239">
        <v>-0.75</v>
      </c>
      <c r="J17" s="239">
        <v>-0.75</v>
      </c>
      <c r="K17" s="239">
        <v>-0.75</v>
      </c>
      <c r="L17" s="239">
        <v>-0.75</v>
      </c>
      <c r="M17" s="239">
        <v>-0.75</v>
      </c>
      <c r="N17" s="239">
        <v>-0.75</v>
      </c>
      <c r="O17" s="239">
        <v>-0.75</v>
      </c>
      <c r="P17" s="239">
        <v>-0.75</v>
      </c>
      <c r="Q17" s="239">
        <v>-0.75</v>
      </c>
      <c r="R17" s="239">
        <v>-0.75</v>
      </c>
      <c r="S17" s="239">
        <v>-0.75</v>
      </c>
      <c r="T17" s="239">
        <v>-0.75</v>
      </c>
      <c r="U17" s="239">
        <v>-0.75</v>
      </c>
      <c r="V17" s="239">
        <v>-0.75</v>
      </c>
      <c r="W17" s="239">
        <v>-0.75</v>
      </c>
      <c r="X17" s="239">
        <v>-0.75</v>
      </c>
      <c r="Y17" s="239">
        <v>-0.75</v>
      </c>
      <c r="Z17" s="239">
        <v>-0.75</v>
      </c>
      <c r="AA17" s="239">
        <v>-0.75</v>
      </c>
      <c r="AB17" s="239">
        <v>-0.75</v>
      </c>
      <c r="AC17" s="239"/>
      <c r="AD17" s="239">
        <v>0</v>
      </c>
      <c r="AE17" s="239">
        <v>0</v>
      </c>
      <c r="AF17" s="239">
        <v>0</v>
      </c>
      <c r="AG17" s="240">
        <v>-0.5</v>
      </c>
    </row>
    <row r="18" spans="1:64" x14ac:dyDescent="0.2">
      <c r="A18" s="258" t="s">
        <v>55</v>
      </c>
      <c r="B18" s="241">
        <v>-1.25</v>
      </c>
      <c r="C18" s="242">
        <v>0</v>
      </c>
      <c r="D18" s="242">
        <v>0</v>
      </c>
      <c r="E18" s="242">
        <v>0</v>
      </c>
      <c r="F18" s="242">
        <v>-0.75</v>
      </c>
      <c r="G18" s="242">
        <v>-0.75</v>
      </c>
      <c r="H18" s="242">
        <v>-0.75</v>
      </c>
      <c r="I18" s="242">
        <v>-0.75</v>
      </c>
      <c r="J18" s="242">
        <v>-0.75</v>
      </c>
      <c r="K18" s="242">
        <v>-0.75</v>
      </c>
      <c r="L18" s="242">
        <v>-0.75</v>
      </c>
      <c r="M18" s="242">
        <v>-0.75</v>
      </c>
      <c r="N18" s="242">
        <v>-0.75</v>
      </c>
      <c r="O18" s="242">
        <v>-0.75</v>
      </c>
      <c r="P18" s="242">
        <v>-0.75</v>
      </c>
      <c r="Q18" s="242">
        <v>-0.75</v>
      </c>
      <c r="R18" s="242">
        <v>-0.75</v>
      </c>
      <c r="S18" s="242">
        <v>-0.75</v>
      </c>
      <c r="T18" s="242">
        <v>-0.75</v>
      </c>
      <c r="U18" s="242">
        <v>-0.75</v>
      </c>
      <c r="V18" s="242">
        <v>-0.75</v>
      </c>
      <c r="W18" s="242">
        <v>-0.75</v>
      </c>
      <c r="X18" s="242">
        <v>-0.75</v>
      </c>
      <c r="Y18" s="242">
        <v>-0.75</v>
      </c>
      <c r="Z18" s="242">
        <v>-0.75</v>
      </c>
      <c r="AA18" s="242">
        <v>-0.75</v>
      </c>
      <c r="AB18" s="242">
        <v>-0.75</v>
      </c>
      <c r="AC18" s="242"/>
      <c r="AD18" s="242">
        <v>0</v>
      </c>
      <c r="AE18" s="242">
        <v>0</v>
      </c>
      <c r="AF18" s="242">
        <v>0</v>
      </c>
      <c r="AG18" s="243">
        <v>-0.3125</v>
      </c>
    </row>
    <row r="19" spans="1:64" x14ac:dyDescent="0.2">
      <c r="A19" s="258" t="s">
        <v>57</v>
      </c>
      <c r="B19" s="241">
        <v>0.48999999999999844</v>
      </c>
      <c r="C19" s="242">
        <v>0.75</v>
      </c>
      <c r="D19" s="242">
        <v>0.75</v>
      </c>
      <c r="E19" s="242">
        <v>0.75</v>
      </c>
      <c r="F19" s="242">
        <v>0</v>
      </c>
      <c r="G19" s="242">
        <v>0</v>
      </c>
      <c r="H19" s="242">
        <v>0</v>
      </c>
      <c r="I19" s="242">
        <v>0</v>
      </c>
      <c r="J19" s="242">
        <v>0</v>
      </c>
      <c r="K19" s="242">
        <v>0</v>
      </c>
      <c r="L19" s="242">
        <v>0</v>
      </c>
      <c r="M19" s="242">
        <v>0</v>
      </c>
      <c r="N19" s="242">
        <v>0</v>
      </c>
      <c r="O19" s="242">
        <v>0</v>
      </c>
      <c r="P19" s="242">
        <v>0</v>
      </c>
      <c r="Q19" s="242">
        <v>0</v>
      </c>
      <c r="R19" s="242">
        <v>0</v>
      </c>
      <c r="S19" s="242">
        <v>0</v>
      </c>
      <c r="T19" s="242">
        <v>0</v>
      </c>
      <c r="U19" s="242">
        <v>0</v>
      </c>
      <c r="V19" s="242">
        <v>0</v>
      </c>
      <c r="W19" s="242">
        <v>0</v>
      </c>
      <c r="X19" s="242">
        <v>0</v>
      </c>
      <c r="Y19" s="242">
        <v>0</v>
      </c>
      <c r="Z19" s="242">
        <v>0</v>
      </c>
      <c r="AA19" s="242">
        <v>0</v>
      </c>
      <c r="AB19" s="242">
        <v>0</v>
      </c>
      <c r="AC19" s="242"/>
      <c r="AD19" s="242">
        <v>0</v>
      </c>
      <c r="AE19" s="242">
        <v>0</v>
      </c>
      <c r="AF19" s="242">
        <v>0</v>
      </c>
      <c r="AG19" s="243">
        <v>0.68499999999999872</v>
      </c>
    </row>
    <row r="20" spans="1:64" x14ac:dyDescent="0.2">
      <c r="A20" s="258" t="s">
        <v>59</v>
      </c>
      <c r="B20" s="241">
        <v>4.6050007629395004</v>
      </c>
      <c r="C20" s="242">
        <v>0</v>
      </c>
      <c r="D20" s="242">
        <v>0</v>
      </c>
      <c r="E20" s="242">
        <v>0</v>
      </c>
      <c r="F20" s="242">
        <v>0</v>
      </c>
      <c r="G20" s="242">
        <v>0</v>
      </c>
      <c r="H20" s="242">
        <v>0</v>
      </c>
      <c r="I20" s="242">
        <v>0</v>
      </c>
      <c r="J20" s="242">
        <v>0</v>
      </c>
      <c r="K20" s="242">
        <v>0</v>
      </c>
      <c r="L20" s="242">
        <v>0</v>
      </c>
      <c r="M20" s="242">
        <v>0</v>
      </c>
      <c r="N20" s="242">
        <v>0</v>
      </c>
      <c r="O20" s="242">
        <v>0</v>
      </c>
      <c r="P20" s="242">
        <v>0</v>
      </c>
      <c r="Q20" s="242">
        <v>0</v>
      </c>
      <c r="R20" s="242">
        <v>0</v>
      </c>
      <c r="S20" s="242">
        <v>0</v>
      </c>
      <c r="T20" s="242">
        <v>0</v>
      </c>
      <c r="U20" s="242">
        <v>0</v>
      </c>
      <c r="V20" s="242">
        <v>0</v>
      </c>
      <c r="W20" s="242">
        <v>0</v>
      </c>
      <c r="X20" s="242">
        <v>0</v>
      </c>
      <c r="Y20" s="242">
        <v>-11.200000762939499</v>
      </c>
      <c r="Z20" s="242">
        <v>-11.200000762939499</v>
      </c>
      <c r="AA20" s="242">
        <v>-11.200000762939499</v>
      </c>
      <c r="AB20" s="242">
        <v>-11.200000762939499</v>
      </c>
      <c r="AC20" s="242"/>
      <c r="AD20" s="242">
        <v>0</v>
      </c>
      <c r="AE20" s="242">
        <v>0</v>
      </c>
      <c r="AF20" s="242">
        <v>0</v>
      </c>
      <c r="AG20" s="243">
        <v>1.1512501907348778</v>
      </c>
    </row>
    <row r="21" spans="1:64" x14ac:dyDescent="0.2">
      <c r="A21" s="258" t="s">
        <v>58</v>
      </c>
      <c r="B21" s="241">
        <v>-0.46999999999999886</v>
      </c>
      <c r="C21" s="242">
        <v>0.75</v>
      </c>
      <c r="D21" s="242">
        <v>0.75</v>
      </c>
      <c r="E21" s="242">
        <v>0.75</v>
      </c>
      <c r="F21" s="242">
        <v>0</v>
      </c>
      <c r="G21" s="242">
        <v>0</v>
      </c>
      <c r="H21" s="242">
        <v>0</v>
      </c>
      <c r="I21" s="242">
        <v>0</v>
      </c>
      <c r="J21" s="242">
        <v>0</v>
      </c>
      <c r="K21" s="242">
        <v>0</v>
      </c>
      <c r="L21" s="242">
        <v>0</v>
      </c>
      <c r="M21" s="242">
        <v>0</v>
      </c>
      <c r="N21" s="242">
        <v>0</v>
      </c>
      <c r="O21" s="242">
        <v>0</v>
      </c>
      <c r="P21" s="242">
        <v>0</v>
      </c>
      <c r="Q21" s="242">
        <v>0</v>
      </c>
      <c r="R21" s="242">
        <v>0</v>
      </c>
      <c r="S21" s="242">
        <v>0</v>
      </c>
      <c r="T21" s="242">
        <v>0</v>
      </c>
      <c r="U21" s="242">
        <v>0</v>
      </c>
      <c r="V21" s="242">
        <v>0</v>
      </c>
      <c r="W21" s="242">
        <v>0</v>
      </c>
      <c r="X21" s="242">
        <v>0</v>
      </c>
      <c r="Y21" s="242">
        <v>-7.6293950002082056E-7</v>
      </c>
      <c r="Z21" s="242">
        <v>-7.6293950002082056E-7</v>
      </c>
      <c r="AA21" s="242">
        <v>-7.6293950002082056E-7</v>
      </c>
      <c r="AB21" s="242">
        <v>-7.6293950002082056E-7</v>
      </c>
      <c r="AC21" s="242"/>
      <c r="AD21" s="242">
        <v>0</v>
      </c>
      <c r="AE21" s="242">
        <v>0</v>
      </c>
      <c r="AF21" s="242">
        <v>0</v>
      </c>
      <c r="AG21" s="243">
        <v>0.44500000000000001</v>
      </c>
    </row>
    <row r="22" spans="1:64" x14ac:dyDescent="0.2">
      <c r="A22" s="258" t="s">
        <v>56</v>
      </c>
      <c r="B22" s="241">
        <v>-0.39999999999999858</v>
      </c>
      <c r="C22" s="242">
        <v>1</v>
      </c>
      <c r="D22" s="242">
        <v>1</v>
      </c>
      <c r="E22" s="242">
        <v>1</v>
      </c>
      <c r="F22" s="242">
        <v>0.25</v>
      </c>
      <c r="G22" s="242">
        <v>0.25</v>
      </c>
      <c r="H22" s="242">
        <v>0.25</v>
      </c>
      <c r="I22" s="242">
        <v>0.25</v>
      </c>
      <c r="J22" s="242">
        <v>0.25</v>
      </c>
      <c r="K22" s="242">
        <v>0.25</v>
      </c>
      <c r="L22" s="242">
        <v>0.25</v>
      </c>
      <c r="M22" s="242">
        <v>0.25</v>
      </c>
      <c r="N22" s="242">
        <v>0.25</v>
      </c>
      <c r="O22" s="242">
        <v>0.25</v>
      </c>
      <c r="P22" s="242">
        <v>0.25</v>
      </c>
      <c r="Q22" s="242">
        <v>0.25</v>
      </c>
      <c r="R22" s="242">
        <v>0.25</v>
      </c>
      <c r="S22" s="242">
        <v>0.25</v>
      </c>
      <c r="T22" s="242">
        <v>0.25</v>
      </c>
      <c r="U22" s="242">
        <v>0.25</v>
      </c>
      <c r="V22" s="242">
        <v>0.25</v>
      </c>
      <c r="W22" s="242">
        <v>0.25</v>
      </c>
      <c r="X22" s="242">
        <v>0.25</v>
      </c>
      <c r="Y22" s="242">
        <v>0.25</v>
      </c>
      <c r="Z22" s="242">
        <v>0.25</v>
      </c>
      <c r="AA22" s="242">
        <v>0.25</v>
      </c>
      <c r="AB22" s="242">
        <v>0.25</v>
      </c>
      <c r="AC22" s="242"/>
      <c r="AD22" s="242">
        <v>0</v>
      </c>
      <c r="AE22" s="242">
        <v>0</v>
      </c>
      <c r="AF22" s="242">
        <v>0</v>
      </c>
      <c r="AG22" s="243">
        <v>0.64999999999999858</v>
      </c>
    </row>
    <row r="23" spans="1:64" ht="12" thickBot="1" x14ac:dyDescent="0.25">
      <c r="A23" s="259" t="s">
        <v>60</v>
      </c>
      <c r="B23" s="244">
        <v>-0.39999999999999858</v>
      </c>
      <c r="C23" s="245">
        <v>1</v>
      </c>
      <c r="D23" s="245">
        <v>1</v>
      </c>
      <c r="E23" s="245">
        <v>1</v>
      </c>
      <c r="F23" s="245">
        <v>0.25</v>
      </c>
      <c r="G23" s="245">
        <v>0.25</v>
      </c>
      <c r="H23" s="245">
        <v>0.25</v>
      </c>
      <c r="I23" s="245">
        <v>0.25</v>
      </c>
      <c r="J23" s="245">
        <v>0.25</v>
      </c>
      <c r="K23" s="245">
        <v>0.25</v>
      </c>
      <c r="L23" s="245">
        <v>0.25</v>
      </c>
      <c r="M23" s="245">
        <v>0.25</v>
      </c>
      <c r="N23" s="245">
        <v>0.25</v>
      </c>
      <c r="O23" s="245">
        <v>0.25</v>
      </c>
      <c r="P23" s="245">
        <v>0.25</v>
      </c>
      <c r="Q23" s="245">
        <v>0.25</v>
      </c>
      <c r="R23" s="245">
        <v>0.25</v>
      </c>
      <c r="S23" s="245">
        <v>0.25</v>
      </c>
      <c r="T23" s="245">
        <v>0.25</v>
      </c>
      <c r="U23" s="245">
        <v>0.25</v>
      </c>
      <c r="V23" s="245">
        <v>0.25</v>
      </c>
      <c r="W23" s="245">
        <v>0.25</v>
      </c>
      <c r="X23" s="245">
        <v>0.25</v>
      </c>
      <c r="Y23" s="245">
        <v>0.26000000000000156</v>
      </c>
      <c r="Z23" s="245">
        <v>0.26000000000000156</v>
      </c>
      <c r="AA23" s="245">
        <v>0.26000000000000156</v>
      </c>
      <c r="AB23" s="245">
        <v>0.26000000000000156</v>
      </c>
      <c r="AC23" s="245"/>
      <c r="AD23" s="245">
        <v>0</v>
      </c>
      <c r="AE23" s="245">
        <v>0</v>
      </c>
      <c r="AF23" s="245">
        <v>0</v>
      </c>
      <c r="AG23" s="246">
        <v>0</v>
      </c>
    </row>
    <row r="24" spans="1:64" x14ac:dyDescent="0.2">
      <c r="B24" s="248"/>
      <c r="C24" s="248"/>
      <c r="D24" s="248"/>
      <c r="E24" s="248"/>
      <c r="F24" s="248"/>
      <c r="G24" s="248"/>
      <c r="H24" s="248"/>
      <c r="I24" s="248"/>
      <c r="J24" s="248"/>
      <c r="K24" s="248"/>
      <c r="L24" s="248"/>
      <c r="M24" s="248"/>
      <c r="N24" s="248"/>
      <c r="O24" s="248"/>
      <c r="P24" s="248"/>
      <c r="Q24" s="248"/>
      <c r="R24" s="248"/>
      <c r="S24" s="248"/>
      <c r="T24" s="248"/>
      <c r="U24" s="248"/>
      <c r="V24" s="248"/>
      <c r="W24" s="248"/>
      <c r="X24" s="248"/>
      <c r="Y24" s="248"/>
      <c r="Z24" s="248"/>
      <c r="AA24" s="248"/>
      <c r="AB24" s="248"/>
      <c r="AC24" s="248"/>
      <c r="AD24" s="248"/>
      <c r="AE24" s="248"/>
      <c r="AF24" s="248"/>
      <c r="AG24" s="248"/>
    </row>
    <row r="25" spans="1:64" ht="15.75" thickBot="1" x14ac:dyDescent="0.3">
      <c r="A25" s="235" t="s">
        <v>53</v>
      </c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48"/>
      <c r="M25" s="248"/>
      <c r="N25" s="248"/>
      <c r="O25" s="248"/>
      <c r="P25" s="248"/>
      <c r="Q25" s="248"/>
      <c r="R25" s="248"/>
      <c r="S25" s="248"/>
      <c r="T25" s="248"/>
      <c r="U25" s="248"/>
      <c r="V25" s="248"/>
      <c r="W25" s="248"/>
      <c r="X25" s="248"/>
      <c r="Y25" s="248"/>
      <c r="Z25" s="248"/>
      <c r="AA25" s="248"/>
      <c r="AB25" s="248"/>
      <c r="AC25" s="248"/>
      <c r="AD25" s="248"/>
      <c r="AE25" s="248"/>
      <c r="AF25" s="248"/>
      <c r="AG25" s="248"/>
    </row>
    <row r="26" spans="1:64" ht="18" customHeight="1" thickBot="1" x14ac:dyDescent="0.25">
      <c r="A26" s="260" t="s">
        <v>53</v>
      </c>
      <c r="B26" s="249">
        <v>-2.8</v>
      </c>
      <c r="C26" s="250">
        <v>-5.8</v>
      </c>
      <c r="D26" s="250">
        <v>-5.8</v>
      </c>
      <c r="E26" s="250">
        <v>-5.8</v>
      </c>
      <c r="F26" s="250">
        <v>0</v>
      </c>
      <c r="G26" s="250">
        <v>-1.399999694824217</v>
      </c>
      <c r="H26" s="250">
        <v>-1.399999694824217</v>
      </c>
      <c r="I26" s="250">
        <v>-1.399999694824217</v>
      </c>
      <c r="J26" s="250">
        <v>-1.399999694824217</v>
      </c>
      <c r="K26" s="250">
        <v>-1.399999694824217</v>
      </c>
      <c r="L26" s="250">
        <v>0</v>
      </c>
      <c r="M26" s="250">
        <v>-1.399999694824217</v>
      </c>
      <c r="N26" s="250">
        <v>-1.399999694824217</v>
      </c>
      <c r="O26" s="250">
        <v>-1.399999694824217</v>
      </c>
      <c r="P26" s="250">
        <v>-1.399999694824217</v>
      </c>
      <c r="Q26" s="250">
        <v>-1.399999694824217</v>
      </c>
      <c r="R26" s="250">
        <v>0</v>
      </c>
      <c r="S26" s="250">
        <v>-1.399999694824217</v>
      </c>
      <c r="T26" s="250">
        <v>-1.399999694824217</v>
      </c>
      <c r="U26" s="250">
        <v>-1.399999694824217</v>
      </c>
      <c r="V26" s="250">
        <v>-1.399999694824217</v>
      </c>
      <c r="W26" s="250">
        <v>-1.399999694824217</v>
      </c>
      <c r="X26" s="250">
        <v>0</v>
      </c>
      <c r="Y26" s="250">
        <v>50.99000152587891</v>
      </c>
      <c r="Z26" s="250">
        <v>50.99000152587891</v>
      </c>
      <c r="AA26" s="250">
        <v>50.99000152587891</v>
      </c>
      <c r="AB26" s="250">
        <v>0</v>
      </c>
      <c r="AC26" s="250">
        <v>-5.05</v>
      </c>
      <c r="AD26" s="250">
        <v>0</v>
      </c>
      <c r="AE26" s="250">
        <v>0</v>
      </c>
      <c r="AF26" s="250">
        <v>0</v>
      </c>
      <c r="AG26" s="251">
        <v>-5.05</v>
      </c>
    </row>
    <row r="29" spans="1:64" ht="15.75" thickBot="1" x14ac:dyDescent="0.3">
      <c r="A29" s="235" t="s">
        <v>103</v>
      </c>
      <c r="B29" s="236">
        <v>37222</v>
      </c>
      <c r="C29" s="236">
        <v>37223</v>
      </c>
      <c r="D29" s="236">
        <v>37224</v>
      </c>
      <c r="E29" s="236">
        <v>37225</v>
      </c>
      <c r="F29" s="236">
        <v>37226</v>
      </c>
      <c r="G29" s="236">
        <v>37227</v>
      </c>
      <c r="H29" s="236">
        <v>37228</v>
      </c>
      <c r="I29" s="236">
        <v>37229</v>
      </c>
      <c r="J29" s="236">
        <v>37230</v>
      </c>
      <c r="K29" s="236">
        <v>37231</v>
      </c>
      <c r="L29" s="236">
        <v>37232</v>
      </c>
      <c r="M29" s="236">
        <v>37233</v>
      </c>
      <c r="N29" s="236">
        <v>37234</v>
      </c>
      <c r="O29" s="236">
        <v>37235</v>
      </c>
      <c r="P29" s="236">
        <v>37236</v>
      </c>
      <c r="Q29" s="236">
        <v>37237</v>
      </c>
      <c r="R29" s="236">
        <v>37238</v>
      </c>
      <c r="S29" s="236">
        <v>37239</v>
      </c>
      <c r="T29" s="236">
        <v>37240</v>
      </c>
      <c r="U29" s="236">
        <v>37241</v>
      </c>
      <c r="V29" s="236">
        <v>37242</v>
      </c>
      <c r="W29" s="236">
        <v>37243</v>
      </c>
      <c r="X29" s="236">
        <v>37244</v>
      </c>
      <c r="Y29" s="236">
        <v>37245</v>
      </c>
      <c r="Z29" s="236">
        <v>37246</v>
      </c>
      <c r="AA29" s="236">
        <v>37247</v>
      </c>
      <c r="AB29" s="236">
        <v>37248</v>
      </c>
      <c r="AC29" s="236">
        <v>37249</v>
      </c>
      <c r="AD29" s="236">
        <v>37250</v>
      </c>
      <c r="AE29" s="236">
        <v>37251</v>
      </c>
      <c r="AF29" s="236">
        <v>37252</v>
      </c>
      <c r="AG29" s="236" t="s">
        <v>91</v>
      </c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</row>
    <row r="30" spans="1:64" ht="13.5" customHeight="1" x14ac:dyDescent="0.2">
      <c r="A30" s="257" t="s">
        <v>54</v>
      </c>
      <c r="B30" s="238">
        <v>17</v>
      </c>
      <c r="C30" s="239">
        <v>19</v>
      </c>
      <c r="D30" s="239">
        <v>19</v>
      </c>
      <c r="E30" s="239">
        <v>19</v>
      </c>
      <c r="F30" s="239">
        <v>25</v>
      </c>
      <c r="G30" s="239">
        <v>25</v>
      </c>
      <c r="H30" s="239">
        <v>25</v>
      </c>
      <c r="I30" s="239">
        <v>25</v>
      </c>
      <c r="J30" s="239">
        <v>25</v>
      </c>
      <c r="K30" s="239">
        <v>25</v>
      </c>
      <c r="L30" s="239">
        <v>25</v>
      </c>
      <c r="M30" s="239">
        <v>25</v>
      </c>
      <c r="N30" s="239">
        <v>25</v>
      </c>
      <c r="O30" s="239">
        <v>25</v>
      </c>
      <c r="P30" s="239">
        <v>25</v>
      </c>
      <c r="Q30" s="239">
        <v>25</v>
      </c>
      <c r="R30" s="239">
        <v>25</v>
      </c>
      <c r="S30" s="239">
        <v>25</v>
      </c>
      <c r="T30" s="239">
        <v>25</v>
      </c>
      <c r="U30" s="239">
        <v>25</v>
      </c>
      <c r="V30" s="239">
        <v>25</v>
      </c>
      <c r="W30" s="239">
        <v>25</v>
      </c>
      <c r="X30" s="239">
        <v>25</v>
      </c>
      <c r="Y30" s="239">
        <v>25</v>
      </c>
      <c r="Z30" s="239">
        <v>25</v>
      </c>
      <c r="AA30" s="239">
        <v>25</v>
      </c>
      <c r="AB30" s="239">
        <v>25</v>
      </c>
      <c r="AC30" s="239">
        <v>25</v>
      </c>
      <c r="AD30" s="239">
        <v>25</v>
      </c>
      <c r="AE30" s="239">
        <v>25</v>
      </c>
      <c r="AF30" s="239">
        <v>25</v>
      </c>
      <c r="AG30" s="240">
        <v>18.5</v>
      </c>
      <c r="AH30" s="248"/>
      <c r="AI30" s="248"/>
      <c r="AJ30" s="248"/>
      <c r="AK30" s="248"/>
      <c r="AL30" s="248"/>
      <c r="AM30" s="248"/>
      <c r="AN30" s="248"/>
      <c r="AO30" s="248"/>
      <c r="AP30" s="248"/>
      <c r="AQ30" s="248"/>
      <c r="AR30" s="248"/>
      <c r="AS30" s="248"/>
      <c r="AT30" s="248"/>
      <c r="AU30" s="248"/>
      <c r="AV30" s="248"/>
      <c r="AW30" s="248"/>
      <c r="AX30" s="248"/>
      <c r="AY30" s="248"/>
      <c r="AZ30" s="248"/>
      <c r="BA30" s="248"/>
      <c r="BB30" s="248"/>
      <c r="BC30" s="248"/>
      <c r="BD30" s="248"/>
      <c r="BE30" s="248"/>
      <c r="BF30" s="248"/>
      <c r="BG30" s="248"/>
      <c r="BH30" s="248"/>
      <c r="BI30" s="248"/>
      <c r="BJ30" s="248"/>
      <c r="BK30" s="248"/>
      <c r="BL30" s="248"/>
    </row>
    <row r="31" spans="1:64" x14ac:dyDescent="0.2">
      <c r="A31" s="258" t="s">
        <v>55</v>
      </c>
      <c r="B31" s="241">
        <v>17</v>
      </c>
      <c r="C31" s="242">
        <v>20</v>
      </c>
      <c r="D31" s="242">
        <v>20</v>
      </c>
      <c r="E31" s="242">
        <v>20</v>
      </c>
      <c r="F31" s="242">
        <v>25</v>
      </c>
      <c r="G31" s="242">
        <v>25</v>
      </c>
      <c r="H31" s="242">
        <v>25</v>
      </c>
      <c r="I31" s="242">
        <v>25</v>
      </c>
      <c r="J31" s="242">
        <v>25</v>
      </c>
      <c r="K31" s="242">
        <v>25</v>
      </c>
      <c r="L31" s="242">
        <v>25</v>
      </c>
      <c r="M31" s="242">
        <v>25</v>
      </c>
      <c r="N31" s="242">
        <v>25</v>
      </c>
      <c r="O31" s="242">
        <v>25</v>
      </c>
      <c r="P31" s="242">
        <v>25</v>
      </c>
      <c r="Q31" s="242">
        <v>25</v>
      </c>
      <c r="R31" s="242">
        <v>25</v>
      </c>
      <c r="S31" s="242">
        <v>25</v>
      </c>
      <c r="T31" s="242">
        <v>25</v>
      </c>
      <c r="U31" s="242">
        <v>25</v>
      </c>
      <c r="V31" s="242">
        <v>25</v>
      </c>
      <c r="W31" s="242">
        <v>25</v>
      </c>
      <c r="X31" s="242">
        <v>25</v>
      </c>
      <c r="Y31" s="242">
        <v>25</v>
      </c>
      <c r="Z31" s="242">
        <v>25</v>
      </c>
      <c r="AA31" s="242">
        <v>25</v>
      </c>
      <c r="AB31" s="242">
        <v>25</v>
      </c>
      <c r="AC31" s="242">
        <v>25</v>
      </c>
      <c r="AD31" s="242">
        <v>25</v>
      </c>
      <c r="AE31" s="242">
        <v>25</v>
      </c>
      <c r="AF31" s="242">
        <v>25</v>
      </c>
      <c r="AG31" s="243">
        <v>19.25</v>
      </c>
      <c r="AH31" s="248"/>
      <c r="AI31" s="248"/>
      <c r="AJ31" s="248"/>
      <c r="AK31" s="248"/>
      <c r="AL31" s="248"/>
      <c r="AM31" s="248"/>
      <c r="AN31" s="248"/>
      <c r="AO31" s="248"/>
      <c r="AP31" s="248"/>
      <c r="AQ31" s="248"/>
      <c r="AR31" s="248"/>
      <c r="AS31" s="248"/>
      <c r="AT31" s="248"/>
      <c r="AU31" s="248"/>
      <c r="AV31" s="248"/>
      <c r="AW31" s="248"/>
      <c r="AX31" s="248"/>
      <c r="AY31" s="248"/>
      <c r="AZ31" s="248"/>
      <c r="BA31" s="248"/>
      <c r="BB31" s="248"/>
      <c r="BC31" s="248"/>
      <c r="BD31" s="248"/>
      <c r="BE31" s="248"/>
      <c r="BF31" s="248"/>
      <c r="BG31" s="248"/>
      <c r="BH31" s="248"/>
      <c r="BI31" s="248"/>
      <c r="BJ31" s="248"/>
      <c r="BK31" s="248"/>
      <c r="BL31" s="248"/>
    </row>
    <row r="32" spans="1:64" x14ac:dyDescent="0.2">
      <c r="A32" s="258" t="s">
        <v>57</v>
      </c>
      <c r="B32" s="241">
        <v>18.93</v>
      </c>
      <c r="C32" s="242">
        <v>20</v>
      </c>
      <c r="D32" s="242">
        <v>20</v>
      </c>
      <c r="E32" s="242">
        <v>20</v>
      </c>
      <c r="F32" s="242">
        <v>26</v>
      </c>
      <c r="G32" s="242">
        <v>26</v>
      </c>
      <c r="H32" s="242">
        <v>26</v>
      </c>
      <c r="I32" s="242">
        <v>26</v>
      </c>
      <c r="J32" s="242">
        <v>26</v>
      </c>
      <c r="K32" s="242">
        <v>26</v>
      </c>
      <c r="L32" s="242">
        <v>26</v>
      </c>
      <c r="M32" s="242">
        <v>26</v>
      </c>
      <c r="N32" s="242">
        <v>26</v>
      </c>
      <c r="O32" s="242">
        <v>26</v>
      </c>
      <c r="P32" s="242">
        <v>26</v>
      </c>
      <c r="Q32" s="242">
        <v>26</v>
      </c>
      <c r="R32" s="242">
        <v>26</v>
      </c>
      <c r="S32" s="242">
        <v>26</v>
      </c>
      <c r="T32" s="242">
        <v>26</v>
      </c>
      <c r="U32" s="242">
        <v>26</v>
      </c>
      <c r="V32" s="242">
        <v>26</v>
      </c>
      <c r="W32" s="242">
        <v>26</v>
      </c>
      <c r="X32" s="242">
        <v>26</v>
      </c>
      <c r="Y32" s="242">
        <v>26</v>
      </c>
      <c r="Z32" s="242">
        <v>26</v>
      </c>
      <c r="AA32" s="242">
        <v>26</v>
      </c>
      <c r="AB32" s="242">
        <v>26</v>
      </c>
      <c r="AC32" s="242">
        <v>26</v>
      </c>
      <c r="AD32" s="242">
        <v>26</v>
      </c>
      <c r="AE32" s="242">
        <v>26</v>
      </c>
      <c r="AF32" s="242">
        <v>26</v>
      </c>
      <c r="AG32" s="243">
        <v>19.732500000000002</v>
      </c>
      <c r="AH32" s="248"/>
      <c r="AI32" s="248"/>
      <c r="AJ32" s="248"/>
      <c r="AK32" s="248"/>
      <c r="AL32" s="248"/>
      <c r="AM32" s="248"/>
      <c r="AN32" s="248"/>
      <c r="AO32" s="248"/>
      <c r="AP32" s="248"/>
      <c r="AQ32" s="248"/>
      <c r="AR32" s="248"/>
      <c r="AS32" s="248"/>
      <c r="AT32" s="248"/>
      <c r="AU32" s="248"/>
      <c r="AV32" s="248"/>
      <c r="AW32" s="248"/>
      <c r="AX32" s="248"/>
      <c r="AY32" s="248"/>
      <c r="AZ32" s="248"/>
      <c r="BA32" s="248"/>
      <c r="BB32" s="248"/>
      <c r="BC32" s="248"/>
      <c r="BD32" s="248"/>
      <c r="BE32" s="248"/>
      <c r="BF32" s="248"/>
      <c r="BG32" s="248"/>
      <c r="BH32" s="248"/>
      <c r="BI32" s="248"/>
      <c r="BJ32" s="248"/>
      <c r="BK32" s="248"/>
      <c r="BL32" s="248"/>
    </row>
    <row r="33" spans="1:64" x14ac:dyDescent="0.2">
      <c r="A33" s="258" t="s">
        <v>59</v>
      </c>
      <c r="B33" s="241">
        <v>17.3</v>
      </c>
      <c r="C33" s="242">
        <v>20.174999237060501</v>
      </c>
      <c r="D33" s="242">
        <v>20.174999237060501</v>
      </c>
      <c r="E33" s="242">
        <v>20.174999237060501</v>
      </c>
      <c r="F33" s="242">
        <v>22.968</v>
      </c>
      <c r="G33" s="242">
        <v>22.968</v>
      </c>
      <c r="H33" s="242">
        <v>22.968</v>
      </c>
      <c r="I33" s="242">
        <v>22.968</v>
      </c>
      <c r="J33" s="242">
        <v>22.968</v>
      </c>
      <c r="K33" s="242">
        <v>22.968</v>
      </c>
      <c r="L33" s="242">
        <v>22.968</v>
      </c>
      <c r="M33" s="242">
        <v>22.968</v>
      </c>
      <c r="N33" s="242">
        <v>22.968</v>
      </c>
      <c r="O33" s="242">
        <v>22.968</v>
      </c>
      <c r="P33" s="242">
        <v>22.968</v>
      </c>
      <c r="Q33" s="242">
        <v>22.968</v>
      </c>
      <c r="R33" s="242">
        <v>22.968</v>
      </c>
      <c r="S33" s="242">
        <v>22.968</v>
      </c>
      <c r="T33" s="242">
        <v>22.968</v>
      </c>
      <c r="U33" s="242">
        <v>22.968</v>
      </c>
      <c r="V33" s="242">
        <v>22.968</v>
      </c>
      <c r="W33" s="242">
        <v>22.968</v>
      </c>
      <c r="X33" s="242">
        <v>22.968</v>
      </c>
      <c r="Y33" s="242">
        <v>22.968</v>
      </c>
      <c r="Z33" s="242">
        <v>22.968</v>
      </c>
      <c r="AA33" s="242">
        <v>30.700000762939499</v>
      </c>
      <c r="AB33" s="242">
        <v>19.5</v>
      </c>
      <c r="AC33" s="242">
        <v>19.5</v>
      </c>
      <c r="AD33" s="242">
        <v>19.5</v>
      </c>
      <c r="AE33" s="242">
        <v>19.5</v>
      </c>
      <c r="AF33" s="242">
        <v>19.5</v>
      </c>
      <c r="AG33" s="243">
        <v>19.456249427795377</v>
      </c>
      <c r="AH33" s="248"/>
      <c r="AI33" s="248"/>
      <c r="AJ33" s="248"/>
      <c r="AK33" s="248"/>
      <c r="AL33" s="248"/>
      <c r="AM33" s="248"/>
      <c r="AN33" s="248"/>
      <c r="AO33" s="248"/>
      <c r="AP33" s="248"/>
      <c r="AQ33" s="248"/>
      <c r="AR33" s="248"/>
      <c r="AS33" s="248"/>
      <c r="AT33" s="248"/>
      <c r="AU33" s="248"/>
      <c r="AV33" s="248"/>
      <c r="AW33" s="248"/>
      <c r="AX33" s="248"/>
      <c r="AY33" s="248"/>
      <c r="AZ33" s="248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</row>
    <row r="34" spans="1:64" x14ac:dyDescent="0.2">
      <c r="A34" s="258" t="s">
        <v>58</v>
      </c>
      <c r="B34" s="241">
        <v>17.3</v>
      </c>
      <c r="C34" s="242">
        <v>17.5</v>
      </c>
      <c r="D34" s="242">
        <v>17.5</v>
      </c>
      <c r="E34" s="242">
        <v>17.5</v>
      </c>
      <c r="F34" s="242">
        <v>22</v>
      </c>
      <c r="G34" s="242">
        <v>22</v>
      </c>
      <c r="H34" s="242">
        <v>22</v>
      </c>
      <c r="I34" s="242">
        <v>22</v>
      </c>
      <c r="J34" s="242">
        <v>22</v>
      </c>
      <c r="K34" s="242">
        <v>22</v>
      </c>
      <c r="L34" s="242">
        <v>22</v>
      </c>
      <c r="M34" s="242">
        <v>22</v>
      </c>
      <c r="N34" s="242">
        <v>22</v>
      </c>
      <c r="O34" s="242">
        <v>22</v>
      </c>
      <c r="P34" s="242">
        <v>22</v>
      </c>
      <c r="Q34" s="242">
        <v>22</v>
      </c>
      <c r="R34" s="242">
        <v>22</v>
      </c>
      <c r="S34" s="242">
        <v>22</v>
      </c>
      <c r="T34" s="242">
        <v>22</v>
      </c>
      <c r="U34" s="242">
        <v>22</v>
      </c>
      <c r="V34" s="242">
        <v>22</v>
      </c>
      <c r="W34" s="242">
        <v>22</v>
      </c>
      <c r="X34" s="242">
        <v>22</v>
      </c>
      <c r="Y34" s="242">
        <v>22</v>
      </c>
      <c r="Z34" s="242">
        <v>22</v>
      </c>
      <c r="AA34" s="242">
        <v>22</v>
      </c>
      <c r="AB34" s="242">
        <v>22</v>
      </c>
      <c r="AC34" s="242">
        <v>22</v>
      </c>
      <c r="AD34" s="242">
        <v>22</v>
      </c>
      <c r="AE34" s="242">
        <v>22</v>
      </c>
      <c r="AF34" s="242">
        <v>22</v>
      </c>
      <c r="AG34" s="243">
        <v>17.45</v>
      </c>
      <c r="AH34" s="248"/>
      <c r="AI34" s="248"/>
      <c r="AJ34" s="248"/>
      <c r="AK34" s="248"/>
      <c r="AL34" s="248"/>
      <c r="AM34" s="248"/>
      <c r="AN34" s="248"/>
      <c r="AO34" s="248"/>
      <c r="AP34" s="248"/>
      <c r="AQ34" s="248"/>
      <c r="AR34" s="248"/>
      <c r="AS34" s="248"/>
      <c r="AT34" s="248"/>
      <c r="AU34" s="248"/>
      <c r="AV34" s="248"/>
      <c r="AW34" s="248"/>
      <c r="AX34" s="248"/>
      <c r="AY34" s="248"/>
      <c r="AZ34" s="248"/>
      <c r="BA34" s="248"/>
      <c r="BB34" s="248"/>
      <c r="BC34" s="248"/>
      <c r="BD34" s="248"/>
      <c r="BE34" s="248"/>
      <c r="BF34" s="248"/>
      <c r="BG34" s="248"/>
      <c r="BH34" s="248"/>
      <c r="BI34" s="248"/>
      <c r="BJ34" s="248"/>
      <c r="BK34" s="248"/>
      <c r="BL34" s="248"/>
    </row>
    <row r="35" spans="1:64" x14ac:dyDescent="0.2">
      <c r="A35" s="258" t="s">
        <v>56</v>
      </c>
      <c r="B35" s="241">
        <v>11</v>
      </c>
      <c r="C35" s="242">
        <v>15</v>
      </c>
      <c r="D35" s="242">
        <v>15</v>
      </c>
      <c r="E35" s="242">
        <v>15</v>
      </c>
      <c r="F35" s="242">
        <v>18</v>
      </c>
      <c r="G35" s="242">
        <v>18</v>
      </c>
      <c r="H35" s="242">
        <v>18</v>
      </c>
      <c r="I35" s="242">
        <v>18</v>
      </c>
      <c r="J35" s="242">
        <v>18</v>
      </c>
      <c r="K35" s="242">
        <v>18</v>
      </c>
      <c r="L35" s="242">
        <v>18</v>
      </c>
      <c r="M35" s="242">
        <v>18</v>
      </c>
      <c r="N35" s="242">
        <v>18</v>
      </c>
      <c r="O35" s="242">
        <v>18</v>
      </c>
      <c r="P35" s="242">
        <v>18</v>
      </c>
      <c r="Q35" s="242">
        <v>18</v>
      </c>
      <c r="R35" s="242">
        <v>18</v>
      </c>
      <c r="S35" s="242">
        <v>18</v>
      </c>
      <c r="T35" s="242">
        <v>18</v>
      </c>
      <c r="U35" s="242">
        <v>18</v>
      </c>
      <c r="V35" s="242">
        <v>18</v>
      </c>
      <c r="W35" s="242">
        <v>18</v>
      </c>
      <c r="X35" s="242">
        <v>18</v>
      </c>
      <c r="Y35" s="242">
        <v>18</v>
      </c>
      <c r="Z35" s="242">
        <v>18</v>
      </c>
      <c r="AA35" s="242">
        <v>18</v>
      </c>
      <c r="AB35" s="242">
        <v>18</v>
      </c>
      <c r="AC35" s="242">
        <v>18</v>
      </c>
      <c r="AD35" s="242">
        <v>18</v>
      </c>
      <c r="AE35" s="242">
        <v>18</v>
      </c>
      <c r="AF35" s="242">
        <v>18</v>
      </c>
      <c r="AG35" s="243">
        <v>14</v>
      </c>
      <c r="AH35" s="248"/>
      <c r="AI35" s="248"/>
      <c r="AJ35" s="248"/>
      <c r="AK35" s="248"/>
      <c r="AL35" s="248"/>
      <c r="AM35" s="248"/>
      <c r="AN35" s="248"/>
      <c r="AO35" s="248"/>
      <c r="AP35" s="248"/>
      <c r="AQ35" s="248"/>
      <c r="AR35" s="248"/>
      <c r="AS35" s="248"/>
      <c r="AT35" s="248"/>
      <c r="AU35" s="248"/>
      <c r="AV35" s="248"/>
      <c r="AW35" s="248"/>
      <c r="AX35" s="248"/>
      <c r="AY35" s="248"/>
      <c r="AZ35" s="248"/>
      <c r="BA35" s="248"/>
      <c r="BB35" s="248"/>
      <c r="BC35" s="248"/>
      <c r="BD35" s="248"/>
      <c r="BE35" s="248"/>
      <c r="BF35" s="248"/>
      <c r="BG35" s="248"/>
      <c r="BH35" s="248"/>
      <c r="BI35" s="248"/>
      <c r="BJ35" s="248"/>
      <c r="BK35" s="248"/>
      <c r="BL35" s="248"/>
    </row>
    <row r="36" spans="1:64" ht="12" thickBot="1" x14ac:dyDescent="0.25">
      <c r="A36" s="259" t="s">
        <v>60</v>
      </c>
      <c r="B36" s="244">
        <v>11.5</v>
      </c>
      <c r="C36" s="245">
        <v>15.5</v>
      </c>
      <c r="D36" s="245">
        <v>15.5</v>
      </c>
      <c r="E36" s="245">
        <v>15.5</v>
      </c>
      <c r="F36" s="245">
        <v>18.5</v>
      </c>
      <c r="G36" s="245">
        <v>18.5</v>
      </c>
      <c r="H36" s="245">
        <v>18.5</v>
      </c>
      <c r="I36" s="245">
        <v>18.5</v>
      </c>
      <c r="J36" s="245">
        <v>18.5</v>
      </c>
      <c r="K36" s="245">
        <v>18.5</v>
      </c>
      <c r="L36" s="245">
        <v>18.5</v>
      </c>
      <c r="M36" s="245">
        <v>18.5</v>
      </c>
      <c r="N36" s="245">
        <v>18.5</v>
      </c>
      <c r="O36" s="245">
        <v>18.5</v>
      </c>
      <c r="P36" s="245">
        <v>18.5</v>
      </c>
      <c r="Q36" s="245">
        <v>18.5</v>
      </c>
      <c r="R36" s="245">
        <v>18.5</v>
      </c>
      <c r="S36" s="245">
        <v>18.5</v>
      </c>
      <c r="T36" s="245">
        <v>18.5</v>
      </c>
      <c r="U36" s="245">
        <v>18.5</v>
      </c>
      <c r="V36" s="245">
        <v>18.5</v>
      </c>
      <c r="W36" s="245">
        <v>18.5</v>
      </c>
      <c r="X36" s="245">
        <v>18.5</v>
      </c>
      <c r="Y36" s="245">
        <v>18.5</v>
      </c>
      <c r="Z36" s="245">
        <v>33.25</v>
      </c>
      <c r="AA36" s="245">
        <v>18.5</v>
      </c>
      <c r="AB36" s="245">
        <v>18.5</v>
      </c>
      <c r="AC36" s="245">
        <v>18.5</v>
      </c>
      <c r="AD36" s="245">
        <v>18.5</v>
      </c>
      <c r="AE36" s="245">
        <v>18.5</v>
      </c>
      <c r="AF36" s="245">
        <v>18.5</v>
      </c>
      <c r="AG36" s="246">
        <v>14.5</v>
      </c>
      <c r="AH36" s="248"/>
      <c r="AI36" s="248"/>
      <c r="AJ36" s="248"/>
      <c r="AK36" s="248"/>
      <c r="AL36" s="248"/>
      <c r="AM36" s="248"/>
      <c r="AN36" s="248"/>
      <c r="AO36" s="248"/>
      <c r="AP36" s="248"/>
      <c r="AQ36" s="248"/>
      <c r="AR36" s="248"/>
      <c r="AS36" s="248"/>
      <c r="AT36" s="248"/>
      <c r="AU36" s="248"/>
      <c r="AV36" s="248"/>
      <c r="AW36" s="248"/>
      <c r="AX36" s="248"/>
      <c r="AY36" s="248"/>
      <c r="AZ36" s="248"/>
      <c r="BA36" s="248"/>
      <c r="BB36" s="248"/>
      <c r="BC36" s="248"/>
      <c r="BD36" s="248"/>
      <c r="BE36" s="248"/>
      <c r="BF36" s="248"/>
      <c r="BG36" s="248"/>
      <c r="BH36" s="248"/>
      <c r="BI36" s="248"/>
      <c r="BJ36" s="248"/>
      <c r="BK36" s="248"/>
      <c r="BL36" s="248"/>
    </row>
    <row r="37" spans="1:64" x14ac:dyDescent="0.2">
      <c r="B37" s="248"/>
      <c r="C37" s="248"/>
      <c r="D37" s="248"/>
      <c r="E37" s="248"/>
      <c r="F37" s="248"/>
      <c r="G37" s="248"/>
      <c r="H37" s="248"/>
      <c r="I37" s="248"/>
      <c r="J37" s="248"/>
      <c r="K37" s="248"/>
      <c r="L37" s="248"/>
      <c r="M37" s="248"/>
      <c r="N37" s="248"/>
      <c r="O37" s="248"/>
      <c r="P37" s="248"/>
      <c r="Q37" s="248"/>
      <c r="R37" s="248"/>
      <c r="S37" s="248"/>
      <c r="T37" s="248"/>
      <c r="U37" s="248"/>
      <c r="V37" s="248"/>
      <c r="W37" s="248"/>
      <c r="X37" s="248"/>
      <c r="Y37" s="248"/>
      <c r="Z37" s="248"/>
      <c r="AA37" s="248"/>
      <c r="AB37" s="248"/>
      <c r="AC37" s="248"/>
      <c r="AD37" s="248"/>
      <c r="AE37" s="248"/>
      <c r="AF37" s="248"/>
      <c r="AG37" s="248"/>
      <c r="AH37" s="248"/>
      <c r="AI37" s="248"/>
      <c r="AJ37" s="248"/>
      <c r="AK37" s="248"/>
      <c r="AL37" s="248"/>
      <c r="AM37" s="248"/>
      <c r="AN37" s="248"/>
      <c r="AO37" s="248"/>
      <c r="AP37" s="248"/>
      <c r="AQ37" s="248"/>
      <c r="AR37" s="248"/>
      <c r="AS37" s="248"/>
      <c r="AT37" s="248"/>
      <c r="AU37" s="248"/>
      <c r="AV37" s="248"/>
      <c r="AW37" s="248"/>
      <c r="AX37" s="248"/>
      <c r="AY37" s="248"/>
      <c r="AZ37" s="248"/>
      <c r="BA37" s="248"/>
      <c r="BB37" s="248"/>
      <c r="BC37" s="248"/>
      <c r="BD37" s="248"/>
      <c r="BE37" s="248"/>
      <c r="BF37" s="248"/>
      <c r="BG37" s="248"/>
      <c r="BH37" s="248"/>
      <c r="BI37" s="248"/>
      <c r="BJ37" s="248"/>
      <c r="BK37" s="248"/>
      <c r="BL37" s="248"/>
    </row>
    <row r="38" spans="1:64" ht="15.75" thickBot="1" x14ac:dyDescent="0.3">
      <c r="A38" s="235" t="s">
        <v>104</v>
      </c>
      <c r="B38" s="248"/>
      <c r="C38" s="248"/>
      <c r="D38" s="248"/>
      <c r="E38" s="248"/>
      <c r="F38" s="248"/>
      <c r="G38" s="248"/>
      <c r="H38" s="248"/>
      <c r="I38" s="248"/>
      <c r="J38" s="248"/>
      <c r="K38" s="248"/>
      <c r="L38" s="248"/>
      <c r="M38" s="248"/>
      <c r="N38" s="248"/>
      <c r="O38" s="248"/>
      <c r="P38" s="248"/>
      <c r="Q38" s="248"/>
      <c r="R38" s="248"/>
      <c r="S38" s="248"/>
      <c r="T38" s="248"/>
      <c r="U38" s="248"/>
      <c r="V38" s="248"/>
      <c r="W38" s="248"/>
      <c r="X38" s="248"/>
      <c r="Y38" s="248"/>
      <c r="Z38" s="248"/>
      <c r="AA38" s="248"/>
      <c r="AB38" s="248"/>
      <c r="AC38" s="248"/>
      <c r="AD38" s="248"/>
      <c r="AE38" s="248"/>
      <c r="AF38" s="248"/>
      <c r="AG38" s="248"/>
      <c r="AH38" s="248"/>
      <c r="AI38" s="248"/>
      <c r="AJ38" s="248"/>
      <c r="AK38" s="248"/>
      <c r="AL38" s="248"/>
      <c r="AM38" s="248"/>
      <c r="AN38" s="248"/>
      <c r="AO38" s="248"/>
      <c r="AP38" s="248"/>
      <c r="AQ38" s="248"/>
      <c r="AR38" s="248"/>
      <c r="AS38" s="248"/>
      <c r="AT38" s="248"/>
      <c r="AU38" s="248"/>
      <c r="AV38" s="248"/>
      <c r="AW38" s="248"/>
      <c r="AX38" s="248"/>
      <c r="AY38" s="248"/>
      <c r="AZ38" s="248"/>
      <c r="BA38" s="248"/>
      <c r="BB38" s="248"/>
      <c r="BC38" s="248"/>
      <c r="BD38" s="248"/>
      <c r="BE38" s="248"/>
      <c r="BF38" s="248"/>
      <c r="BG38" s="248"/>
      <c r="BH38" s="248"/>
      <c r="BI38" s="248"/>
      <c r="BJ38" s="248"/>
      <c r="BK38" s="248"/>
      <c r="BL38" s="248"/>
    </row>
    <row r="39" spans="1:64" ht="16.5" customHeight="1" thickBot="1" x14ac:dyDescent="0.25">
      <c r="A39" s="260" t="s">
        <v>53</v>
      </c>
      <c r="B39" s="249">
        <v>16.004755020141602</v>
      </c>
      <c r="C39" s="250">
        <v>16.004755020141602</v>
      </c>
      <c r="D39" s="250">
        <v>16.004755020141602</v>
      </c>
      <c r="E39" s="250">
        <v>16.002511978149414</v>
      </c>
      <c r="F39" s="250">
        <v>32.737453460693359</v>
      </c>
      <c r="G39" s="250">
        <v>32.736282348632813</v>
      </c>
      <c r="H39" s="250">
        <v>32.739997863769531</v>
      </c>
      <c r="I39" s="250">
        <v>32.739997863769531</v>
      </c>
      <c r="J39" s="250">
        <v>32.739997863769531</v>
      </c>
      <c r="K39" s="250">
        <v>32.739997863769531</v>
      </c>
      <c r="L39" s="250">
        <v>32.735000610351563</v>
      </c>
      <c r="M39" s="250">
        <v>32.742496490478516</v>
      </c>
      <c r="N39" s="250">
        <v>32.739997863769531</v>
      </c>
      <c r="O39" s="250">
        <v>32.742500305175781</v>
      </c>
      <c r="P39" s="250">
        <v>32.735000610351563</v>
      </c>
      <c r="Q39" s="250">
        <v>32.735000610351563</v>
      </c>
      <c r="R39" s="250">
        <v>32.735000610351563</v>
      </c>
      <c r="S39" s="250">
        <v>32.742500305175781</v>
      </c>
      <c r="T39" s="250">
        <v>32.739997863769531</v>
      </c>
      <c r="U39" s="250">
        <v>32.740001678466797</v>
      </c>
      <c r="V39" s="250">
        <v>32.735000610351563</v>
      </c>
      <c r="W39" s="250">
        <v>32.739997863769531</v>
      </c>
      <c r="X39" s="250">
        <v>32.739997863769531</v>
      </c>
      <c r="Y39" s="250">
        <v>32.739997863769531</v>
      </c>
      <c r="Z39" s="250">
        <v>32.735000610351563</v>
      </c>
      <c r="AA39" s="250">
        <v>32.735000610351563</v>
      </c>
      <c r="AB39" s="250">
        <v>32.735000610351563</v>
      </c>
      <c r="AC39" s="250">
        <v>32.735000610351563</v>
      </c>
      <c r="AD39" s="250">
        <v>32.735000610351563</v>
      </c>
      <c r="AE39" s="250">
        <v>32.735000610351563</v>
      </c>
      <c r="AF39" s="252">
        <v>32.735000610351563</v>
      </c>
      <c r="AG39" s="251">
        <v>16.004194259643555</v>
      </c>
      <c r="AH39" s="248"/>
      <c r="AI39" s="248"/>
      <c r="AJ39" s="248"/>
      <c r="AK39" s="248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8"/>
      <c r="AX39" s="248"/>
      <c r="AY39" s="248"/>
      <c r="AZ39" s="248"/>
      <c r="BA39" s="248"/>
      <c r="BB39" s="248"/>
      <c r="BC39" s="248"/>
      <c r="BD39" s="248"/>
      <c r="BE39" s="248"/>
      <c r="BF39" s="248"/>
      <c r="BG39" s="248"/>
      <c r="BH39" s="248"/>
      <c r="BI39" s="248"/>
      <c r="BJ39" s="248"/>
      <c r="BK39" s="248"/>
      <c r="BL39" s="248"/>
    </row>
    <row r="42" spans="1:64" ht="15.75" thickBot="1" x14ac:dyDescent="0.3">
      <c r="A42" s="235" t="s">
        <v>31</v>
      </c>
    </row>
    <row r="43" spans="1:64" ht="13.5" customHeight="1" x14ac:dyDescent="0.2">
      <c r="A43" s="257" t="s">
        <v>54</v>
      </c>
      <c r="B43" s="238">
        <v>-2</v>
      </c>
      <c r="C43" s="239">
        <v>0</v>
      </c>
      <c r="D43" s="239">
        <v>0</v>
      </c>
      <c r="E43" s="239">
        <v>0</v>
      </c>
      <c r="F43" s="239">
        <v>0</v>
      </c>
      <c r="G43" s="239">
        <v>0</v>
      </c>
      <c r="H43" s="239">
        <v>0</v>
      </c>
      <c r="I43" s="239">
        <v>0</v>
      </c>
      <c r="J43" s="239">
        <v>0</v>
      </c>
      <c r="K43" s="239">
        <v>0</v>
      </c>
      <c r="L43" s="239">
        <v>0</v>
      </c>
      <c r="M43" s="239">
        <v>0</v>
      </c>
      <c r="N43" s="239">
        <v>0</v>
      </c>
      <c r="O43" s="239">
        <v>0</v>
      </c>
      <c r="P43" s="239">
        <v>0</v>
      </c>
      <c r="Q43" s="239">
        <v>0</v>
      </c>
      <c r="R43" s="239">
        <v>0</v>
      </c>
      <c r="S43" s="239">
        <v>0</v>
      </c>
      <c r="T43" s="239">
        <v>0</v>
      </c>
      <c r="U43" s="239">
        <v>0</v>
      </c>
      <c r="V43" s="239">
        <v>0</v>
      </c>
      <c r="W43" s="239">
        <v>0</v>
      </c>
      <c r="X43" s="239">
        <v>0</v>
      </c>
      <c r="Y43" s="239">
        <v>0</v>
      </c>
      <c r="Z43" s="239">
        <v>0</v>
      </c>
      <c r="AA43" s="239">
        <v>-5.75</v>
      </c>
      <c r="AB43" s="239">
        <v>-5.75</v>
      </c>
      <c r="AC43" s="239">
        <v>-5.75</v>
      </c>
      <c r="AD43" s="239">
        <v>-5.75</v>
      </c>
      <c r="AE43" s="239">
        <v>-5.75</v>
      </c>
      <c r="AF43" s="239">
        <v>-5.75</v>
      </c>
      <c r="AG43" s="240">
        <v>0.44999999999999929</v>
      </c>
      <c r="AH43" s="248"/>
      <c r="AI43" s="248"/>
      <c r="AJ43" s="248"/>
      <c r="AK43" s="248"/>
      <c r="AL43" s="248"/>
      <c r="AM43" s="248"/>
      <c r="AN43" s="248"/>
      <c r="AO43" s="248"/>
      <c r="AP43" s="248"/>
      <c r="AQ43" s="248"/>
      <c r="AR43" s="248"/>
      <c r="AS43" s="248"/>
      <c r="AT43" s="248"/>
      <c r="AU43" s="248"/>
      <c r="AV43" s="248"/>
      <c r="AW43" s="248"/>
      <c r="AX43" s="248"/>
      <c r="AY43" s="248"/>
      <c r="AZ43" s="248"/>
      <c r="BA43" s="248"/>
      <c r="BB43" s="248"/>
      <c r="BC43" s="248"/>
      <c r="BD43" s="248"/>
      <c r="BE43" s="248"/>
      <c r="BF43" s="248"/>
      <c r="BG43" s="248"/>
      <c r="BH43" s="248"/>
      <c r="BI43" s="248"/>
      <c r="BJ43" s="248"/>
      <c r="BK43" s="248"/>
      <c r="BL43" s="248"/>
    </row>
    <row r="44" spans="1:64" x14ac:dyDescent="0.2">
      <c r="A44" s="258" t="s">
        <v>55</v>
      </c>
      <c r="B44" s="241">
        <v>-3</v>
      </c>
      <c r="C44" s="242">
        <v>0</v>
      </c>
      <c r="D44" s="242">
        <v>0</v>
      </c>
      <c r="E44" s="242">
        <v>0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  <c r="R44" s="242">
        <v>0</v>
      </c>
      <c r="S44" s="242">
        <v>0</v>
      </c>
      <c r="T44" s="242">
        <v>0</v>
      </c>
      <c r="U44" s="242">
        <v>0</v>
      </c>
      <c r="V44" s="242">
        <v>0</v>
      </c>
      <c r="W44" s="242">
        <v>0</v>
      </c>
      <c r="X44" s="242">
        <v>0</v>
      </c>
      <c r="Y44" s="242">
        <v>0</v>
      </c>
      <c r="Z44" s="242">
        <v>0</v>
      </c>
      <c r="AA44" s="242">
        <v>0</v>
      </c>
      <c r="AB44" s="242">
        <v>0</v>
      </c>
      <c r="AC44" s="242">
        <v>0</v>
      </c>
      <c r="AD44" s="242">
        <v>0</v>
      </c>
      <c r="AE44" s="242">
        <v>0</v>
      </c>
      <c r="AF44" s="242">
        <v>0</v>
      </c>
      <c r="AG44" s="243">
        <v>-5.0000000000000711E-2</v>
      </c>
      <c r="AH44" s="248"/>
      <c r="AI44" s="248"/>
      <c r="AJ44" s="248"/>
      <c r="AK44" s="248"/>
      <c r="AL44" s="248"/>
      <c r="AM44" s="248"/>
      <c r="AN44" s="248"/>
      <c r="AO44" s="248"/>
      <c r="AP44" s="248"/>
      <c r="AQ44" s="248"/>
      <c r="AR44" s="248"/>
      <c r="AS44" s="248"/>
      <c r="AT44" s="248"/>
      <c r="AU44" s="248"/>
      <c r="AV44" s="248"/>
      <c r="AW44" s="248"/>
      <c r="AX44" s="248"/>
      <c r="AY44" s="248"/>
      <c r="AZ44" s="248"/>
      <c r="BA44" s="248"/>
      <c r="BB44" s="248"/>
      <c r="BC44" s="248"/>
      <c r="BD44" s="248"/>
      <c r="BE44" s="248"/>
      <c r="BF44" s="248"/>
      <c r="BG44" s="248"/>
      <c r="BH44" s="248"/>
      <c r="BI44" s="248"/>
      <c r="BJ44" s="248"/>
      <c r="BK44" s="248"/>
      <c r="BL44" s="248"/>
    </row>
    <row r="45" spans="1:64" x14ac:dyDescent="0.2">
      <c r="A45" s="258" t="s">
        <v>57</v>
      </c>
      <c r="B45" s="241">
        <v>-1.07</v>
      </c>
      <c r="C45" s="242">
        <v>0</v>
      </c>
      <c r="D45" s="242">
        <v>0</v>
      </c>
      <c r="E45" s="242">
        <v>0</v>
      </c>
      <c r="F45" s="242">
        <v>-0.75</v>
      </c>
      <c r="G45" s="242">
        <v>-0.75</v>
      </c>
      <c r="H45" s="242">
        <v>-0.75</v>
      </c>
      <c r="I45" s="242">
        <v>-0.75</v>
      </c>
      <c r="J45" s="242">
        <v>-0.75</v>
      </c>
      <c r="K45" s="242">
        <v>-0.75</v>
      </c>
      <c r="L45" s="242">
        <v>-0.75</v>
      </c>
      <c r="M45" s="242">
        <v>-0.75</v>
      </c>
      <c r="N45" s="242">
        <v>-0.75</v>
      </c>
      <c r="O45" s="242">
        <v>-0.75</v>
      </c>
      <c r="P45" s="242">
        <v>-0.75</v>
      </c>
      <c r="Q45" s="242">
        <v>-0.75</v>
      </c>
      <c r="R45" s="242">
        <v>-0.75</v>
      </c>
      <c r="S45" s="242">
        <v>-0.75</v>
      </c>
      <c r="T45" s="242">
        <v>-0.75</v>
      </c>
      <c r="U45" s="242">
        <v>-0.75</v>
      </c>
      <c r="V45" s="242">
        <v>-0.75</v>
      </c>
      <c r="W45" s="242">
        <v>-0.75</v>
      </c>
      <c r="X45" s="242">
        <v>-0.75</v>
      </c>
      <c r="Y45" s="242">
        <v>-0.75</v>
      </c>
      <c r="Z45" s="242">
        <v>-0.75</v>
      </c>
      <c r="AA45" s="242">
        <v>-6.75</v>
      </c>
      <c r="AB45" s="242">
        <v>-6.75</v>
      </c>
      <c r="AC45" s="242">
        <v>-6.75</v>
      </c>
      <c r="AD45" s="242">
        <v>-6.75</v>
      </c>
      <c r="AE45" s="242">
        <v>-6.75</v>
      </c>
      <c r="AF45" s="242">
        <v>-6.75</v>
      </c>
      <c r="AG45" s="243">
        <v>0.22650000000000148</v>
      </c>
      <c r="AH45" s="248"/>
      <c r="AI45" s="248"/>
      <c r="AJ45" s="248"/>
      <c r="AK45" s="248"/>
      <c r="AL45" s="248"/>
      <c r="AM45" s="248"/>
      <c r="AN45" s="248"/>
      <c r="AO45" s="248"/>
      <c r="AP45" s="248"/>
      <c r="AQ45" s="248"/>
      <c r="AR45" s="248"/>
      <c r="AS45" s="248"/>
      <c r="AT45" s="248"/>
      <c r="AU45" s="248"/>
      <c r="AV45" s="248"/>
      <c r="AW45" s="248"/>
      <c r="AX45" s="248"/>
      <c r="AY45" s="248"/>
      <c r="AZ45" s="248"/>
      <c r="BA45" s="248"/>
      <c r="BB45" s="248"/>
      <c r="BC45" s="248"/>
      <c r="BD45" s="248"/>
      <c r="BE45" s="248"/>
      <c r="BF45" s="248"/>
      <c r="BG45" s="248"/>
      <c r="BH45" s="248"/>
      <c r="BI45" s="248"/>
      <c r="BJ45" s="248"/>
      <c r="BK45" s="248"/>
      <c r="BL45" s="248"/>
    </row>
    <row r="46" spans="1:64" x14ac:dyDescent="0.2">
      <c r="A46" s="258" t="s">
        <v>59</v>
      </c>
      <c r="B46" s="241">
        <v>-2.8749992370605</v>
      </c>
      <c r="C46" s="242">
        <v>0</v>
      </c>
      <c r="D46" s="242">
        <v>0</v>
      </c>
      <c r="E46" s="242">
        <v>0</v>
      </c>
      <c r="F46" s="242">
        <v>0</v>
      </c>
      <c r="G46" s="242">
        <v>0</v>
      </c>
      <c r="H46" s="242">
        <v>0</v>
      </c>
      <c r="I46" s="242">
        <v>0</v>
      </c>
      <c r="J46" s="242">
        <v>0</v>
      </c>
      <c r="K46" s="242">
        <v>0</v>
      </c>
      <c r="L46" s="242">
        <v>0</v>
      </c>
      <c r="M46" s="242">
        <v>0</v>
      </c>
      <c r="N46" s="242">
        <v>0</v>
      </c>
      <c r="O46" s="242">
        <v>0</v>
      </c>
      <c r="P46" s="242">
        <v>0</v>
      </c>
      <c r="Q46" s="242">
        <v>0</v>
      </c>
      <c r="R46" s="242">
        <v>0</v>
      </c>
      <c r="S46" s="242">
        <v>0</v>
      </c>
      <c r="T46" s="242">
        <v>0</v>
      </c>
      <c r="U46" s="242">
        <v>0</v>
      </c>
      <c r="V46" s="242">
        <v>0</v>
      </c>
      <c r="W46" s="242">
        <v>0</v>
      </c>
      <c r="X46" s="242">
        <v>0</v>
      </c>
      <c r="Y46" s="242">
        <v>0</v>
      </c>
      <c r="Z46" s="242">
        <v>0</v>
      </c>
      <c r="AA46" s="242">
        <v>0</v>
      </c>
      <c r="AB46" s="242">
        <v>-11.200000762939499</v>
      </c>
      <c r="AC46" s="242">
        <v>-11.200000762939499</v>
      </c>
      <c r="AD46" s="242">
        <v>-11.200000762939499</v>
      </c>
      <c r="AE46" s="242">
        <v>-11.200000762939499</v>
      </c>
      <c r="AF46" s="242">
        <v>-11.200000762939499</v>
      </c>
      <c r="AG46" s="243">
        <v>1.9249885559080582E-2</v>
      </c>
      <c r="AH46" s="248"/>
      <c r="AI46" s="248"/>
      <c r="AJ46" s="248"/>
      <c r="AK46" s="248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8"/>
      <c r="AX46" s="248"/>
      <c r="AY46" s="248"/>
      <c r="AZ46" s="248"/>
      <c r="BA46" s="248"/>
      <c r="BB46" s="248"/>
      <c r="BC46" s="248"/>
      <c r="BD46" s="248"/>
      <c r="BE46" s="248"/>
      <c r="BF46" s="248"/>
      <c r="BG46" s="248"/>
      <c r="BH46" s="248"/>
      <c r="BI46" s="248"/>
      <c r="BJ46" s="248"/>
      <c r="BK46" s="248"/>
      <c r="BL46" s="248"/>
    </row>
    <row r="47" spans="1:64" x14ac:dyDescent="0.2">
      <c r="A47" s="258" t="s">
        <v>58</v>
      </c>
      <c r="B47" s="241">
        <v>5.0000000000000711E-2</v>
      </c>
      <c r="C47" s="242">
        <v>0.25</v>
      </c>
      <c r="D47" s="242">
        <v>0.25</v>
      </c>
      <c r="E47" s="242">
        <v>0.25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  <c r="R47" s="242">
        <v>0</v>
      </c>
      <c r="S47" s="242">
        <v>0</v>
      </c>
      <c r="T47" s="242">
        <v>0</v>
      </c>
      <c r="U47" s="242">
        <v>0</v>
      </c>
      <c r="V47" s="242">
        <v>0</v>
      </c>
      <c r="W47" s="242">
        <v>0</v>
      </c>
      <c r="X47" s="242">
        <v>0</v>
      </c>
      <c r="Y47" s="242">
        <v>0</v>
      </c>
      <c r="Z47" s="242">
        <v>0</v>
      </c>
      <c r="AA47" s="242">
        <v>-8.7000007629394993</v>
      </c>
      <c r="AB47" s="242">
        <v>-8.7000007629394993</v>
      </c>
      <c r="AC47" s="242">
        <v>-8.7000007629394993</v>
      </c>
      <c r="AD47" s="242">
        <v>-8.7000007629394993</v>
      </c>
      <c r="AE47" s="242">
        <v>-8.7000007629394993</v>
      </c>
      <c r="AF47" s="242">
        <v>-8.7000007629394993</v>
      </c>
      <c r="AG47" s="243">
        <v>-0.23199999999999932</v>
      </c>
      <c r="AH47" s="248"/>
      <c r="AI47" s="248"/>
      <c r="AJ47" s="248"/>
      <c r="AK47" s="248"/>
      <c r="AL47" s="248"/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48"/>
      <c r="BA47" s="248"/>
      <c r="BB47" s="248"/>
      <c r="BC47" s="248"/>
      <c r="BD47" s="248"/>
      <c r="BE47" s="248"/>
      <c r="BF47" s="248"/>
      <c r="BG47" s="248"/>
      <c r="BH47" s="248"/>
      <c r="BI47" s="248"/>
      <c r="BJ47" s="248"/>
      <c r="BK47" s="248"/>
      <c r="BL47" s="248"/>
    </row>
    <row r="48" spans="1:64" x14ac:dyDescent="0.2">
      <c r="A48" s="258" t="s">
        <v>56</v>
      </c>
      <c r="B48" s="241">
        <v>-3.5</v>
      </c>
      <c r="C48" s="242">
        <v>0.5</v>
      </c>
      <c r="D48" s="242">
        <v>0.5</v>
      </c>
      <c r="E48" s="242">
        <v>0.5</v>
      </c>
      <c r="F48" s="242">
        <v>-1</v>
      </c>
      <c r="G48" s="242">
        <v>-1</v>
      </c>
      <c r="H48" s="242">
        <v>-1</v>
      </c>
      <c r="I48" s="242">
        <v>-1</v>
      </c>
      <c r="J48" s="242">
        <v>-1</v>
      </c>
      <c r="K48" s="242">
        <v>-1</v>
      </c>
      <c r="L48" s="242">
        <v>-1</v>
      </c>
      <c r="M48" s="242">
        <v>-1</v>
      </c>
      <c r="N48" s="242">
        <v>-1</v>
      </c>
      <c r="O48" s="242">
        <v>-1</v>
      </c>
      <c r="P48" s="242">
        <v>-1</v>
      </c>
      <c r="Q48" s="242">
        <v>-1</v>
      </c>
      <c r="R48" s="242">
        <v>-1</v>
      </c>
      <c r="S48" s="242">
        <v>-1</v>
      </c>
      <c r="T48" s="242">
        <v>-1</v>
      </c>
      <c r="U48" s="242">
        <v>-1</v>
      </c>
      <c r="V48" s="242">
        <v>-1</v>
      </c>
      <c r="W48" s="242">
        <v>-1</v>
      </c>
      <c r="X48" s="242">
        <v>-1</v>
      </c>
      <c r="Y48" s="242">
        <v>-1</v>
      </c>
      <c r="Z48" s="242">
        <v>-1</v>
      </c>
      <c r="AA48" s="242">
        <v>-1</v>
      </c>
      <c r="AB48" s="242">
        <v>-1</v>
      </c>
      <c r="AC48" s="242">
        <v>-1</v>
      </c>
      <c r="AD48" s="242">
        <v>-1</v>
      </c>
      <c r="AE48" s="242">
        <v>-1</v>
      </c>
      <c r="AF48" s="242">
        <v>-1</v>
      </c>
      <c r="AG48" s="243">
        <v>-0.44</v>
      </c>
      <c r="AH48" s="248"/>
      <c r="AI48" s="248"/>
      <c r="AJ48" s="248"/>
      <c r="AK48" s="248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48"/>
      <c r="BA48" s="248"/>
      <c r="BB48" s="248"/>
      <c r="BC48" s="248"/>
      <c r="BD48" s="248"/>
      <c r="BE48" s="248"/>
      <c r="BF48" s="248"/>
      <c r="BG48" s="248"/>
      <c r="BH48" s="248"/>
      <c r="BI48" s="248"/>
      <c r="BJ48" s="248"/>
      <c r="BK48" s="248"/>
      <c r="BL48" s="248"/>
    </row>
    <row r="49" spans="1:64" ht="12" thickBot="1" x14ac:dyDescent="0.25">
      <c r="A49" s="259" t="s">
        <v>60</v>
      </c>
      <c r="B49" s="244">
        <v>-3.5</v>
      </c>
      <c r="C49" s="245">
        <v>0.5</v>
      </c>
      <c r="D49" s="245">
        <v>0.5</v>
      </c>
      <c r="E49" s="245">
        <v>0.5</v>
      </c>
      <c r="F49" s="245">
        <v>-1</v>
      </c>
      <c r="G49" s="245">
        <v>-1</v>
      </c>
      <c r="H49" s="245">
        <v>-1</v>
      </c>
      <c r="I49" s="245">
        <v>-1</v>
      </c>
      <c r="J49" s="245">
        <v>-1</v>
      </c>
      <c r="K49" s="245">
        <v>-1</v>
      </c>
      <c r="L49" s="245">
        <v>-1</v>
      </c>
      <c r="M49" s="245">
        <v>-1</v>
      </c>
      <c r="N49" s="245">
        <v>-1</v>
      </c>
      <c r="O49" s="245">
        <v>-1</v>
      </c>
      <c r="P49" s="245">
        <v>-1</v>
      </c>
      <c r="Q49" s="245">
        <v>-1</v>
      </c>
      <c r="R49" s="245">
        <v>-1</v>
      </c>
      <c r="S49" s="245">
        <v>-1</v>
      </c>
      <c r="T49" s="245">
        <v>-1</v>
      </c>
      <c r="U49" s="245">
        <v>-1</v>
      </c>
      <c r="V49" s="245">
        <v>-1</v>
      </c>
      <c r="W49" s="245">
        <v>-1</v>
      </c>
      <c r="X49" s="245">
        <v>-1</v>
      </c>
      <c r="Y49" s="245">
        <v>-1</v>
      </c>
      <c r="Z49" s="245">
        <v>-1</v>
      </c>
      <c r="AA49" s="245">
        <v>-1</v>
      </c>
      <c r="AB49" s="245">
        <v>-1</v>
      </c>
      <c r="AC49" s="245">
        <v>-1</v>
      </c>
      <c r="AD49" s="245">
        <v>-1</v>
      </c>
      <c r="AE49" s="245">
        <v>-1</v>
      </c>
      <c r="AF49" s="245">
        <v>-1</v>
      </c>
      <c r="AG49" s="246">
        <v>0</v>
      </c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8"/>
      <c r="AS49" s="248"/>
      <c r="AT49" s="248"/>
      <c r="AU49" s="248"/>
      <c r="AV49" s="248"/>
      <c r="AW49" s="248"/>
      <c r="AX49" s="248"/>
      <c r="AY49" s="248"/>
      <c r="AZ49" s="248"/>
      <c r="BA49" s="248"/>
      <c r="BB49" s="248"/>
      <c r="BC49" s="248"/>
      <c r="BD49" s="248"/>
      <c r="BE49" s="248"/>
      <c r="BF49" s="248"/>
      <c r="BG49" s="248"/>
      <c r="BH49" s="248"/>
      <c r="BI49" s="248"/>
      <c r="BJ49" s="248"/>
      <c r="BK49" s="248"/>
      <c r="BL49" s="248"/>
    </row>
    <row r="50" spans="1:64" x14ac:dyDescent="0.2">
      <c r="B50" s="248"/>
      <c r="C50" s="248"/>
      <c r="D50" s="248"/>
      <c r="E50" s="248"/>
      <c r="F50" s="248"/>
      <c r="G50" s="248"/>
      <c r="H50" s="248"/>
      <c r="I50" s="248"/>
      <c r="J50" s="248"/>
      <c r="K50" s="248"/>
      <c r="L50" s="248"/>
      <c r="M50" s="248"/>
      <c r="N50" s="248"/>
      <c r="O50" s="248"/>
      <c r="P50" s="248"/>
      <c r="Q50" s="248"/>
      <c r="R50" s="248"/>
      <c r="S50" s="248"/>
      <c r="T50" s="248"/>
      <c r="U50" s="248"/>
      <c r="V50" s="248"/>
      <c r="W50" s="248"/>
      <c r="X50" s="248"/>
      <c r="Y50" s="248"/>
      <c r="Z50" s="248"/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8"/>
      <c r="AS50" s="248"/>
      <c r="AT50" s="248"/>
      <c r="AU50" s="248"/>
      <c r="AV50" s="248"/>
      <c r="AW50" s="248"/>
      <c r="AX50" s="248"/>
      <c r="AY50" s="248"/>
      <c r="AZ50" s="248"/>
      <c r="BA50" s="248"/>
      <c r="BB50" s="248"/>
      <c r="BC50" s="248"/>
      <c r="BD50" s="248"/>
      <c r="BE50" s="248"/>
      <c r="BF50" s="248"/>
      <c r="BG50" s="248"/>
      <c r="BH50" s="248"/>
      <c r="BI50" s="248"/>
      <c r="BJ50" s="248"/>
      <c r="BK50" s="248"/>
      <c r="BL50" s="248"/>
    </row>
    <row r="51" spans="1:64" ht="15.75" thickBot="1" x14ac:dyDescent="0.3">
      <c r="A51" s="235" t="s">
        <v>95</v>
      </c>
      <c r="B51" s="248"/>
      <c r="C51" s="248"/>
      <c r="D51" s="248"/>
      <c r="E51" s="248"/>
      <c r="F51" s="248"/>
      <c r="G51" s="248"/>
      <c r="H51" s="248"/>
      <c r="I51" s="248"/>
      <c r="J51" s="248"/>
      <c r="K51" s="248"/>
      <c r="L51" s="248"/>
      <c r="M51" s="248"/>
      <c r="N51" s="248"/>
      <c r="O51" s="248"/>
      <c r="P51" s="248"/>
      <c r="Q51" s="248"/>
      <c r="R51" s="248"/>
      <c r="S51" s="248"/>
      <c r="T51" s="248"/>
      <c r="U51" s="248"/>
      <c r="V51" s="248"/>
      <c r="W51" s="248"/>
      <c r="X51" s="248"/>
      <c r="Y51" s="248"/>
      <c r="Z51" s="248"/>
      <c r="AA51" s="248"/>
      <c r="AB51" s="248"/>
      <c r="AC51" s="248"/>
      <c r="AD51" s="248"/>
      <c r="AE51" s="248"/>
      <c r="AF51" s="248"/>
      <c r="AG51" s="248"/>
      <c r="AH51" s="248"/>
      <c r="AI51" s="248"/>
      <c r="AJ51" s="248"/>
      <c r="AK51" s="248"/>
      <c r="AL51" s="248"/>
      <c r="AM51" s="248"/>
      <c r="AN51" s="248"/>
      <c r="AO51" s="248"/>
      <c r="AP51" s="248"/>
      <c r="AQ51" s="248"/>
      <c r="AR51" s="248"/>
      <c r="AS51" s="248"/>
      <c r="AT51" s="248"/>
      <c r="AU51" s="248"/>
      <c r="AV51" s="248"/>
      <c r="AW51" s="248"/>
      <c r="AX51" s="248"/>
      <c r="AY51" s="248"/>
      <c r="AZ51" s="248"/>
      <c r="BA51" s="248"/>
      <c r="BB51" s="248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</row>
    <row r="52" spans="1:64" ht="15.75" customHeight="1" thickBot="1" x14ac:dyDescent="0.25">
      <c r="A52" s="260" t="s">
        <v>53</v>
      </c>
      <c r="B52" s="249">
        <v>-4</v>
      </c>
      <c r="C52" s="250">
        <v>-4</v>
      </c>
      <c r="D52" s="250">
        <v>-4</v>
      </c>
      <c r="E52" s="250">
        <v>-4</v>
      </c>
      <c r="F52" s="250">
        <v>-0.25000030517578153</v>
      </c>
      <c r="G52" s="250">
        <v>-0.25000030517578153</v>
      </c>
      <c r="H52" s="250">
        <v>-0.25000030517578153</v>
      </c>
      <c r="I52" s="250">
        <v>-0.25000030517578153</v>
      </c>
      <c r="J52" s="250">
        <v>-0.25000030517578153</v>
      </c>
      <c r="K52" s="250">
        <v>-0.25000030517578153</v>
      </c>
      <c r="L52" s="250">
        <v>-0.25000030517578153</v>
      </c>
      <c r="M52" s="250">
        <v>-0.25000030517578153</v>
      </c>
      <c r="N52" s="250">
        <v>-0.25000030517578153</v>
      </c>
      <c r="O52" s="250">
        <v>-0.25000030517578153</v>
      </c>
      <c r="P52" s="250">
        <v>-0.25000030517578153</v>
      </c>
      <c r="Q52" s="250">
        <v>-0.25000030517578153</v>
      </c>
      <c r="R52" s="250">
        <v>-0.25000030517578153</v>
      </c>
      <c r="S52" s="250">
        <v>-0.25000030517578153</v>
      </c>
      <c r="T52" s="250">
        <v>-0.25000030517578153</v>
      </c>
      <c r="U52" s="250">
        <v>-0.25000030517578153</v>
      </c>
      <c r="V52" s="250">
        <v>-0.25000030517578153</v>
      </c>
      <c r="W52" s="250">
        <v>-0.25000030517578153</v>
      </c>
      <c r="X52" s="250">
        <v>-0.25000030517578153</v>
      </c>
      <c r="Y52" s="250">
        <v>-0.25000030517578153</v>
      </c>
      <c r="Z52" s="250">
        <v>-0.25000030517578153</v>
      </c>
      <c r="AA52" s="250">
        <v>-0.25000030517578153</v>
      </c>
      <c r="AB52" s="250">
        <v>32.735000610351563</v>
      </c>
      <c r="AC52" s="250">
        <v>32.735000610351563</v>
      </c>
      <c r="AD52" s="250">
        <v>32.735000610351563</v>
      </c>
      <c r="AE52" s="250">
        <v>32.735000610351563</v>
      </c>
      <c r="AF52" s="250">
        <v>32.735000610351563</v>
      </c>
      <c r="AG52" s="251">
        <v>-3.9985671043395996</v>
      </c>
      <c r="AH52" s="248"/>
      <c r="AI52" s="248"/>
      <c r="AJ52" s="248"/>
      <c r="AK52" s="248"/>
      <c r="AL52" s="248"/>
      <c r="AM52" s="248"/>
      <c r="AN52" s="248"/>
      <c r="AO52" s="248"/>
      <c r="AP52" s="248"/>
      <c r="AQ52" s="248"/>
      <c r="AR52" s="248"/>
      <c r="AS52" s="248"/>
      <c r="AT52" s="248"/>
      <c r="AU52" s="248"/>
      <c r="AV52" s="248"/>
      <c r="AW52" s="248"/>
      <c r="AX52" s="248"/>
      <c r="AY52" s="248"/>
      <c r="AZ52" s="248"/>
      <c r="BA52" s="248"/>
      <c r="BB52" s="248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</row>
  </sheetData>
  <pageMargins left="0.75" right="0.75" top="1" bottom="1" header="0.5" footer="0.5"/>
  <pageSetup scale="78" orientation="landscape" horizontalDpi="0" r:id="rId1"/>
  <headerFooter alignWithMargins="0">
    <oddHeader>&amp;C&amp;"Arial,Bold"&amp;10WEST POWER DAILY PEAK AND OFF PEAK PRICES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1">
    <pageSetUpPr fitToPage="1"/>
  </sheetPr>
  <dimension ref="A1:AB42"/>
  <sheetViews>
    <sheetView showGridLines="0" workbookViewId="0"/>
  </sheetViews>
  <sheetFormatPr defaultRowHeight="11.25" x14ac:dyDescent="0.2"/>
  <cols>
    <col min="1" max="1" width="30.85546875" style="73" customWidth="1"/>
    <col min="2" max="11" width="9.140625" style="73" hidden="1" customWidth="1"/>
    <col min="12" max="27" width="9.140625" style="73"/>
    <col min="28" max="28" width="11.42578125" style="73" customWidth="1"/>
    <col min="29" max="16384" width="9.140625" style="73"/>
  </cols>
  <sheetData>
    <row r="1" spans="1:28" ht="45.75" customHeight="1" x14ac:dyDescent="0.2">
      <c r="A1" s="139">
        <v>37221</v>
      </c>
    </row>
    <row r="2" spans="1:28" ht="13.5" thickBot="1" x14ac:dyDescent="0.25">
      <c r="A2" s="75" t="s">
        <v>74</v>
      </c>
      <c r="B2" s="89"/>
      <c r="D2" s="75">
        <v>2001</v>
      </c>
      <c r="F2" s="75"/>
      <c r="G2" s="75">
        <v>2001</v>
      </c>
      <c r="H2" s="75">
        <v>2001</v>
      </c>
      <c r="I2" s="75">
        <v>2001</v>
      </c>
      <c r="J2" s="75">
        <v>2001</v>
      </c>
      <c r="K2" s="75"/>
      <c r="L2" s="75"/>
      <c r="M2" s="75"/>
      <c r="N2" s="75"/>
      <c r="O2" s="75">
        <v>2002</v>
      </c>
      <c r="P2" s="75"/>
      <c r="Q2" s="75"/>
      <c r="R2" s="75"/>
      <c r="S2" s="75"/>
      <c r="T2" s="75"/>
      <c r="U2" s="75"/>
      <c r="V2" s="75">
        <v>2003</v>
      </c>
      <c r="W2" s="75">
        <v>2004</v>
      </c>
      <c r="X2" s="75"/>
      <c r="Y2" s="75"/>
      <c r="Z2" s="75" t="s">
        <v>61</v>
      </c>
      <c r="AA2" s="75"/>
      <c r="AB2" s="75"/>
    </row>
    <row r="3" spans="1:28" ht="13.5" thickBot="1" x14ac:dyDescent="0.25">
      <c r="B3" s="76">
        <v>36739</v>
      </c>
      <c r="C3" s="78">
        <v>36892</v>
      </c>
      <c r="D3" s="78">
        <v>36923</v>
      </c>
      <c r="E3" s="78">
        <v>36951</v>
      </c>
      <c r="F3" s="77">
        <v>36982</v>
      </c>
      <c r="G3" s="78">
        <v>37043</v>
      </c>
      <c r="H3" s="78">
        <v>37073</v>
      </c>
      <c r="I3" s="78">
        <v>37104</v>
      </c>
      <c r="J3" s="78">
        <v>37135</v>
      </c>
      <c r="K3" s="79">
        <v>37165</v>
      </c>
      <c r="L3" s="78">
        <v>37196</v>
      </c>
      <c r="M3" s="79">
        <v>37226</v>
      </c>
      <c r="N3" s="80" t="s">
        <v>62</v>
      </c>
      <c r="O3" s="78">
        <v>37257</v>
      </c>
      <c r="P3" s="79">
        <v>37288</v>
      </c>
      <c r="Q3" s="79">
        <v>37316</v>
      </c>
      <c r="R3" s="266" t="s">
        <v>63</v>
      </c>
      <c r="S3" s="266" t="s">
        <v>64</v>
      </c>
      <c r="T3" s="266" t="s">
        <v>65</v>
      </c>
      <c r="U3" s="266" t="s">
        <v>66</v>
      </c>
      <c r="V3" s="267" t="s">
        <v>67</v>
      </c>
      <c r="W3" s="268" t="s">
        <v>68</v>
      </c>
      <c r="X3" s="269" t="s">
        <v>69</v>
      </c>
      <c r="Y3" s="270" t="s">
        <v>70</v>
      </c>
      <c r="Z3" s="270" t="s">
        <v>71</v>
      </c>
      <c r="AA3" s="270" t="s">
        <v>72</v>
      </c>
      <c r="AB3" s="271" t="s">
        <v>73</v>
      </c>
    </row>
    <row r="4" spans="1:28" ht="12.75" x14ac:dyDescent="0.2">
      <c r="A4" s="75" t="s">
        <v>54</v>
      </c>
      <c r="B4" s="84">
        <v>0</v>
      </c>
      <c r="C4" s="85">
        <v>0</v>
      </c>
      <c r="D4" s="85">
        <v>0</v>
      </c>
      <c r="E4" s="85">
        <v>0</v>
      </c>
      <c r="F4" s="85">
        <v>0</v>
      </c>
      <c r="G4" s="84">
        <v>0</v>
      </c>
      <c r="H4" s="84">
        <v>0</v>
      </c>
      <c r="I4" s="84">
        <v>0</v>
      </c>
      <c r="J4" s="84">
        <v>0</v>
      </c>
      <c r="K4" s="86">
        <v>0</v>
      </c>
      <c r="L4" s="84">
        <v>19.359375</v>
      </c>
      <c r="M4" s="86">
        <v>25.000116279069768</v>
      </c>
      <c r="N4" s="114">
        <v>11.089872819767443</v>
      </c>
      <c r="O4" s="84">
        <v>26.000390243902441</v>
      </c>
      <c r="P4" s="86">
        <v>25</v>
      </c>
      <c r="Q4" s="86">
        <v>24.000097560975611</v>
      </c>
      <c r="R4" s="111">
        <v>18.99980455712452</v>
      </c>
      <c r="S4" s="111">
        <v>30.666536168438611</v>
      </c>
      <c r="T4" s="111">
        <v>27.000039306300931</v>
      </c>
      <c r="U4" s="112">
        <v>25.416635658372517</v>
      </c>
      <c r="V4" s="122">
        <v>26.958335767694724</v>
      </c>
      <c r="W4" s="85">
        <v>26.98434434621522</v>
      </c>
      <c r="X4" s="85">
        <v>28.776385774622305</v>
      </c>
      <c r="Y4" s="111">
        <v>24.872703528674204</v>
      </c>
      <c r="Z4" s="111">
        <v>31.896441015027396</v>
      </c>
      <c r="AA4" s="111">
        <v>29.159013846832568</v>
      </c>
      <c r="AB4" s="112">
        <v>28.676136041289119</v>
      </c>
    </row>
    <row r="5" spans="1:28" ht="12.75" x14ac:dyDescent="0.2">
      <c r="A5" s="75" t="s">
        <v>55</v>
      </c>
      <c r="B5" s="84">
        <v>0</v>
      </c>
      <c r="C5" s="84">
        <v>0</v>
      </c>
      <c r="D5" s="84">
        <v>0</v>
      </c>
      <c r="E5" s="84">
        <v>0</v>
      </c>
      <c r="F5" s="84">
        <v>0</v>
      </c>
      <c r="G5" s="84">
        <v>0</v>
      </c>
      <c r="H5" s="84">
        <v>0</v>
      </c>
      <c r="I5" s="84">
        <v>0</v>
      </c>
      <c r="J5" s="84">
        <v>0</v>
      </c>
      <c r="K5" s="86">
        <v>0</v>
      </c>
      <c r="L5" s="84">
        <v>20.25</v>
      </c>
      <c r="M5" s="86">
        <v>24.999813953488371</v>
      </c>
      <c r="N5" s="114">
        <v>11.312453488372093</v>
      </c>
      <c r="O5" s="84">
        <v>25.499829268292686</v>
      </c>
      <c r="P5" s="86">
        <v>24.5</v>
      </c>
      <c r="Q5" s="86">
        <v>24.499853658536583</v>
      </c>
      <c r="R5" s="86">
        <v>20.333217479674801</v>
      </c>
      <c r="S5" s="86">
        <v>32.166712111736501</v>
      </c>
      <c r="T5" s="86">
        <v>26.833372689326179</v>
      </c>
      <c r="U5" s="114">
        <v>26.041632480753474</v>
      </c>
      <c r="V5" s="113">
        <v>28.529236331166931</v>
      </c>
      <c r="W5" s="84">
        <v>28.550078586559859</v>
      </c>
      <c r="X5" s="84">
        <v>31.002716527627594</v>
      </c>
      <c r="Y5" s="86">
        <v>28.854434209531199</v>
      </c>
      <c r="Z5" s="86">
        <v>35.763359569172877</v>
      </c>
      <c r="AA5" s="86">
        <v>32.971401598348081</v>
      </c>
      <c r="AB5" s="114">
        <v>32.147977976169948</v>
      </c>
    </row>
    <row r="6" spans="1:28" ht="12.75" x14ac:dyDescent="0.2">
      <c r="A6" s="75" t="s">
        <v>57</v>
      </c>
      <c r="B6" s="84">
        <v>0</v>
      </c>
      <c r="C6" s="84">
        <v>0</v>
      </c>
      <c r="D6" s="84">
        <v>0</v>
      </c>
      <c r="E6" s="84">
        <v>0</v>
      </c>
      <c r="F6" s="84">
        <v>0</v>
      </c>
      <c r="G6" s="84">
        <v>0</v>
      </c>
      <c r="H6" s="84">
        <v>0</v>
      </c>
      <c r="I6" s="84">
        <v>0</v>
      </c>
      <c r="J6" s="84">
        <v>0</v>
      </c>
      <c r="K6" s="86">
        <v>0</v>
      </c>
      <c r="L6" s="84">
        <v>19.922499999999999</v>
      </c>
      <c r="M6" s="86">
        <v>25.999697674418606</v>
      </c>
      <c r="N6" s="114">
        <v>11.480549418604651</v>
      </c>
      <c r="O6" s="84">
        <v>26.500341463414639</v>
      </c>
      <c r="P6" s="86">
        <v>25.99966666666667</v>
      </c>
      <c r="Q6" s="86">
        <v>25.5</v>
      </c>
      <c r="R6" s="86">
        <v>25.750095849379548</v>
      </c>
      <c r="S6" s="86">
        <v>32.500099318026152</v>
      </c>
      <c r="T6" s="86">
        <v>28.750338004372889</v>
      </c>
      <c r="U6" s="114">
        <v>28.250133970451415</v>
      </c>
      <c r="V6" s="113">
        <v>29.000087891123993</v>
      </c>
      <c r="W6" s="84">
        <v>29.14915187651388</v>
      </c>
      <c r="X6" s="84">
        <v>29.066108508434258</v>
      </c>
      <c r="Y6" s="86">
        <v>27.515380793056089</v>
      </c>
      <c r="Z6" s="86">
        <v>34.015750528032818</v>
      </c>
      <c r="AA6" s="86">
        <v>29.869031385306563</v>
      </c>
      <c r="AB6" s="114">
        <v>30.116567803707422</v>
      </c>
    </row>
    <row r="7" spans="1:28" ht="12.75" x14ac:dyDescent="0.2">
      <c r="A7" s="75" t="s">
        <v>59</v>
      </c>
      <c r="B7" s="84">
        <v>0</v>
      </c>
      <c r="C7" s="84">
        <v>0</v>
      </c>
      <c r="D7" s="84">
        <v>0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6">
        <v>0</v>
      </c>
      <c r="L7" s="84">
        <v>20.174999427795374</v>
      </c>
      <c r="M7" s="86">
        <v>22.000186046511626</v>
      </c>
      <c r="N7" s="114">
        <v>10.54379636857675</v>
      </c>
      <c r="O7" s="84">
        <v>23.250073170731707</v>
      </c>
      <c r="P7" s="86">
        <v>22.999777777777783</v>
      </c>
      <c r="Q7" s="86">
        <v>22.750195121951222</v>
      </c>
      <c r="R7" s="86">
        <v>24.000082156611043</v>
      </c>
      <c r="S7" s="86">
        <v>31.833522082253793</v>
      </c>
      <c r="T7" s="86">
        <v>26.750046163784535</v>
      </c>
      <c r="U7" s="114">
        <v>26.395916439867403</v>
      </c>
      <c r="V7" s="113">
        <v>27.791687949320096</v>
      </c>
      <c r="W7" s="84">
        <v>28.044196518427853</v>
      </c>
      <c r="X7" s="84">
        <v>27.872058544329043</v>
      </c>
      <c r="Y7" s="86">
        <v>27.686129068274774</v>
      </c>
      <c r="Z7" s="86">
        <v>34.575765420940691</v>
      </c>
      <c r="AA7" s="86">
        <v>27.846083537277934</v>
      </c>
      <c r="AB7" s="114">
        <v>29.495009142705605</v>
      </c>
    </row>
    <row r="8" spans="1:28" ht="12.75" x14ac:dyDescent="0.2">
      <c r="A8" s="75" t="s">
        <v>58</v>
      </c>
      <c r="B8" s="84">
        <v>0</v>
      </c>
      <c r="C8" s="84">
        <v>0</v>
      </c>
      <c r="D8" s="84">
        <v>0</v>
      </c>
      <c r="E8" s="84">
        <v>0</v>
      </c>
      <c r="F8" s="84">
        <v>0</v>
      </c>
      <c r="G8" s="84">
        <v>0</v>
      </c>
      <c r="H8" s="84">
        <v>0</v>
      </c>
      <c r="I8" s="84">
        <v>0</v>
      </c>
      <c r="J8" s="84">
        <v>0</v>
      </c>
      <c r="K8" s="86">
        <v>0</v>
      </c>
      <c r="L8" s="84">
        <v>17.997499999999999</v>
      </c>
      <c r="M8" s="86">
        <v>22.000069767441857</v>
      </c>
      <c r="N8" s="114">
        <v>9.9993924418604649</v>
      </c>
      <c r="O8" s="84">
        <v>23.250073170731707</v>
      </c>
      <c r="P8" s="86">
        <v>22.999777777777783</v>
      </c>
      <c r="Q8" s="86">
        <v>22.750195121951222</v>
      </c>
      <c r="R8" s="86">
        <v>24.000008985879333</v>
      </c>
      <c r="S8" s="86">
        <v>32.500042407457045</v>
      </c>
      <c r="T8" s="86">
        <v>26.750046163784535</v>
      </c>
      <c r="U8" s="114">
        <v>26.562528228485288</v>
      </c>
      <c r="V8" s="113">
        <v>28.000025882567844</v>
      </c>
      <c r="W8" s="84">
        <v>28.150031481371972</v>
      </c>
      <c r="X8" s="84">
        <v>27.284745067192947</v>
      </c>
      <c r="Y8" s="86">
        <v>27.292701066762199</v>
      </c>
      <c r="Z8" s="86">
        <v>34.579371318158437</v>
      </c>
      <c r="AA8" s="86">
        <v>27.308414140638153</v>
      </c>
      <c r="AB8" s="114">
        <v>29.116307898187937</v>
      </c>
    </row>
    <row r="9" spans="1:28" ht="12.75" x14ac:dyDescent="0.2">
      <c r="A9" s="75" t="s">
        <v>56</v>
      </c>
      <c r="B9" s="84">
        <v>0</v>
      </c>
      <c r="C9" s="84">
        <v>0</v>
      </c>
      <c r="D9" s="84">
        <v>0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6">
        <v>0</v>
      </c>
      <c r="L9" s="84">
        <v>15.75</v>
      </c>
      <c r="M9" s="86">
        <v>18.000093023255815</v>
      </c>
      <c r="N9" s="114">
        <v>8.4375232558139537</v>
      </c>
      <c r="O9" s="84">
        <v>19.999634146341464</v>
      </c>
      <c r="P9" s="86">
        <v>19.499777777777783</v>
      </c>
      <c r="Q9" s="86">
        <v>19.500390243902441</v>
      </c>
      <c r="R9" s="86">
        <v>20.333439238339754</v>
      </c>
      <c r="S9" s="86">
        <v>31.833275171982489</v>
      </c>
      <c r="T9" s="86">
        <v>24.833281703438683</v>
      </c>
      <c r="U9" s="114">
        <v>24.166649209108702</v>
      </c>
      <c r="V9" s="113">
        <v>26.125121460167517</v>
      </c>
      <c r="W9" s="84">
        <v>26.376771584867658</v>
      </c>
      <c r="X9" s="84">
        <v>26.605393873667726</v>
      </c>
      <c r="Y9" s="86">
        <v>26.454083114905817</v>
      </c>
      <c r="Z9" s="86">
        <v>31.085031144828903</v>
      </c>
      <c r="AA9" s="86">
        <v>26.87304012150798</v>
      </c>
      <c r="AB9" s="114">
        <v>27.754387063727595</v>
      </c>
    </row>
    <row r="10" spans="1:28" ht="13.5" thickBot="1" x14ac:dyDescent="0.25">
      <c r="A10" s="75" t="s">
        <v>60</v>
      </c>
      <c r="B10" s="87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8">
        <v>0</v>
      </c>
      <c r="L10" s="87">
        <v>16.125</v>
      </c>
      <c r="M10" s="88">
        <v>18.360558139534884</v>
      </c>
      <c r="N10" s="115">
        <v>8.621389534883722</v>
      </c>
      <c r="O10" s="87">
        <v>20.56670731707317</v>
      </c>
      <c r="P10" s="88">
        <v>19.989777777777782</v>
      </c>
      <c r="Q10" s="88">
        <v>19.976731707317075</v>
      </c>
      <c r="R10" s="88">
        <v>21.599645913564402</v>
      </c>
      <c r="S10" s="88">
        <v>34.873508651240364</v>
      </c>
      <c r="T10" s="88">
        <v>25.654788362154644</v>
      </c>
      <c r="U10" s="115">
        <v>25.57642046525385</v>
      </c>
      <c r="V10" s="116">
        <v>27.388419526771909</v>
      </c>
      <c r="W10" s="87">
        <v>27.642629555405403</v>
      </c>
      <c r="X10" s="87">
        <v>27.508638475353052</v>
      </c>
      <c r="Y10" s="88">
        <v>27.5137909593894</v>
      </c>
      <c r="Z10" s="88">
        <v>32.797975407127382</v>
      </c>
      <c r="AA10" s="88">
        <v>27.728987887345845</v>
      </c>
      <c r="AB10" s="115">
        <v>28.887348182303917</v>
      </c>
    </row>
    <row r="14" spans="1:28" ht="15.75" thickBot="1" x14ac:dyDescent="0.3">
      <c r="A14" s="261" t="s">
        <v>75</v>
      </c>
      <c r="D14" s="75">
        <v>2001</v>
      </c>
      <c r="F14" s="75"/>
      <c r="G14" s="75">
        <v>2001</v>
      </c>
      <c r="H14" s="75">
        <v>2001</v>
      </c>
      <c r="I14" s="75">
        <v>2001</v>
      </c>
      <c r="J14" s="75">
        <v>2001</v>
      </c>
      <c r="K14" s="75"/>
      <c r="L14" s="75"/>
      <c r="M14" s="75"/>
      <c r="N14" s="75"/>
      <c r="O14" s="75">
        <v>2002</v>
      </c>
      <c r="P14" s="75"/>
      <c r="Q14" s="75"/>
      <c r="R14" s="75"/>
      <c r="S14" s="75"/>
      <c r="T14" s="74"/>
      <c r="U14" s="75"/>
      <c r="V14" s="75">
        <v>2003</v>
      </c>
      <c r="W14" s="75">
        <v>2004</v>
      </c>
      <c r="X14" s="75"/>
      <c r="Y14" s="75"/>
      <c r="Z14" s="75" t="s">
        <v>61</v>
      </c>
      <c r="AA14" s="75"/>
      <c r="AB14" s="75"/>
    </row>
    <row r="15" spans="1:28" ht="15.75" thickBot="1" x14ac:dyDescent="0.3">
      <c r="A15" s="262" t="s">
        <v>74</v>
      </c>
      <c r="B15" s="76">
        <v>36739</v>
      </c>
      <c r="C15" s="77">
        <v>36892</v>
      </c>
      <c r="D15" s="77">
        <v>36923</v>
      </c>
      <c r="E15" s="77">
        <v>36951</v>
      </c>
      <c r="F15" s="77">
        <v>36982</v>
      </c>
      <c r="G15" s="78">
        <v>37043</v>
      </c>
      <c r="H15" s="78">
        <v>37073</v>
      </c>
      <c r="I15" s="78">
        <v>37104</v>
      </c>
      <c r="J15" s="78">
        <v>37135</v>
      </c>
      <c r="K15" s="79">
        <v>37165</v>
      </c>
      <c r="L15" s="78">
        <v>37196</v>
      </c>
      <c r="M15" s="79">
        <v>37226</v>
      </c>
      <c r="N15" s="80" t="s">
        <v>62</v>
      </c>
      <c r="O15" s="78">
        <v>37257</v>
      </c>
      <c r="P15" s="79">
        <v>37288</v>
      </c>
      <c r="Q15" s="79">
        <v>37316</v>
      </c>
      <c r="R15" s="118" t="s">
        <v>63</v>
      </c>
      <c r="S15" s="118" t="s">
        <v>64</v>
      </c>
      <c r="T15" s="74" t="s">
        <v>65</v>
      </c>
      <c r="U15" s="118" t="s">
        <v>66</v>
      </c>
      <c r="V15" s="82" t="s">
        <v>67</v>
      </c>
      <c r="W15" s="82" t="s">
        <v>68</v>
      </c>
      <c r="X15" s="90" t="s">
        <v>69</v>
      </c>
      <c r="Y15" s="81" t="s">
        <v>70</v>
      </c>
      <c r="Z15" s="81" t="s">
        <v>71</v>
      </c>
      <c r="AA15" s="81" t="s">
        <v>72</v>
      </c>
      <c r="AB15" s="83" t="s">
        <v>73</v>
      </c>
    </row>
    <row r="16" spans="1:28" ht="12.75" x14ac:dyDescent="0.2">
      <c r="A16" s="75" t="s">
        <v>54</v>
      </c>
      <c r="B16" s="119">
        <v>0</v>
      </c>
      <c r="C16" s="92">
        <v>0</v>
      </c>
      <c r="D16" s="92">
        <v>0</v>
      </c>
      <c r="E16" s="92">
        <v>0</v>
      </c>
      <c r="F16" s="92">
        <v>0</v>
      </c>
      <c r="G16" s="91">
        <v>0</v>
      </c>
      <c r="H16" s="91">
        <v>0</v>
      </c>
      <c r="I16" s="91">
        <v>0</v>
      </c>
      <c r="J16" s="91">
        <v>0</v>
      </c>
      <c r="K16" s="93">
        <v>0</v>
      </c>
      <c r="L16" s="91">
        <v>0</v>
      </c>
      <c r="M16" s="93">
        <v>0</v>
      </c>
      <c r="N16" s="104">
        <v>0</v>
      </c>
      <c r="O16" s="91">
        <v>-0.99953658536585266</v>
      </c>
      <c r="P16" s="93">
        <v>3.33333333330188E-4</v>
      </c>
      <c r="Q16" s="93">
        <v>2.439024390454847E-5</v>
      </c>
      <c r="R16" s="98">
        <v>8.1300812979634429E-6</v>
      </c>
      <c r="S16" s="98">
        <v>-0.33337106524911064</v>
      </c>
      <c r="T16" s="93">
        <v>5.9829059829041853E-5</v>
      </c>
      <c r="U16" s="102">
        <v>-0.16659068167605184</v>
      </c>
      <c r="V16" s="98">
        <v>-0.25006867139184052</v>
      </c>
      <c r="W16" s="101">
        <v>-0.24729960555530539</v>
      </c>
      <c r="X16" s="92">
        <v>-0.29666152908001209</v>
      </c>
      <c r="Y16" s="98">
        <v>-0.11663503410754217</v>
      </c>
      <c r="Z16" s="98">
        <v>-0.47454312476928706</v>
      </c>
      <c r="AA16" s="98">
        <v>-0.11494062089435531</v>
      </c>
      <c r="AB16" s="102">
        <v>-0.25069507721278939</v>
      </c>
    </row>
    <row r="17" spans="1:28" ht="12.75" x14ac:dyDescent="0.2">
      <c r="A17" s="75" t="s">
        <v>55</v>
      </c>
      <c r="B17" s="120">
        <v>0</v>
      </c>
      <c r="C17" s="91">
        <v>0</v>
      </c>
      <c r="D17" s="91">
        <v>0</v>
      </c>
      <c r="E17" s="91">
        <v>0</v>
      </c>
      <c r="F17" s="91">
        <v>0</v>
      </c>
      <c r="G17" s="91">
        <v>0</v>
      </c>
      <c r="H17" s="91">
        <v>0</v>
      </c>
      <c r="I17" s="91">
        <v>0</v>
      </c>
      <c r="J17" s="91">
        <v>0</v>
      </c>
      <c r="K17" s="93">
        <v>0</v>
      </c>
      <c r="L17" s="91">
        <v>0</v>
      </c>
      <c r="M17" s="93">
        <v>0</v>
      </c>
      <c r="N17" s="104">
        <v>0</v>
      </c>
      <c r="O17" s="91">
        <v>-1.0002926829268262</v>
      </c>
      <c r="P17" s="93">
        <v>2.2222222222367805E-4</v>
      </c>
      <c r="Q17" s="93">
        <v>2.4390243893890329E-5</v>
      </c>
      <c r="R17" s="93">
        <v>8.1300813015161566E-6</v>
      </c>
      <c r="S17" s="93">
        <v>-0.33311903272878851</v>
      </c>
      <c r="T17" s="93">
        <v>-2.0512820512763597E-4</v>
      </c>
      <c r="U17" s="104">
        <v>-0.16666618025154634</v>
      </c>
      <c r="V17" s="93">
        <v>-0.24996230437922407</v>
      </c>
      <c r="W17" s="103">
        <v>-0.25075467162961118</v>
      </c>
      <c r="X17" s="91">
        <v>-0.29763836176155323</v>
      </c>
      <c r="Y17" s="93">
        <v>-0.1105624040958979</v>
      </c>
      <c r="Z17" s="93">
        <v>-0.48431656259067779</v>
      </c>
      <c r="AA17" s="93">
        <v>-0.10657005859836488</v>
      </c>
      <c r="AB17" s="104">
        <v>-0.24977184676162523</v>
      </c>
    </row>
    <row r="18" spans="1:28" ht="12.75" x14ac:dyDescent="0.2">
      <c r="A18" s="75" t="s">
        <v>57</v>
      </c>
      <c r="B18" s="120">
        <v>0</v>
      </c>
      <c r="C18" s="91">
        <v>0</v>
      </c>
      <c r="D18" s="91">
        <v>0</v>
      </c>
      <c r="E18" s="91">
        <v>0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3">
        <v>0</v>
      </c>
      <c r="L18" s="91">
        <v>0.79749999999999943</v>
      </c>
      <c r="M18" s="93">
        <v>-1.1578139534883682</v>
      </c>
      <c r="N18" s="104">
        <v>-9.0078488372091314E-2</v>
      </c>
      <c r="O18" s="91">
        <v>-1.000024390243901</v>
      </c>
      <c r="P18" s="93">
        <v>-1.0002222222222237</v>
      </c>
      <c r="Q18" s="93">
        <v>-0.99975609756097583</v>
      </c>
      <c r="R18" s="93">
        <v>-0.49999186991870204</v>
      </c>
      <c r="S18" s="93">
        <v>-6.8286726815358634E-5</v>
      </c>
      <c r="T18" s="93">
        <v>2.4557741999586824E-4</v>
      </c>
      <c r="U18" s="104">
        <v>-0.37495387064197772</v>
      </c>
      <c r="V18" s="93">
        <v>-0.24987876772529205</v>
      </c>
      <c r="W18" s="103">
        <v>-0.25011612825578311</v>
      </c>
      <c r="X18" s="91">
        <v>-0.24986372902419873</v>
      </c>
      <c r="Y18" s="93">
        <v>-0.25028925562986615</v>
      </c>
      <c r="Z18" s="93">
        <v>-0.24858877711670857</v>
      </c>
      <c r="AA18" s="93">
        <v>-0.24989732989092417</v>
      </c>
      <c r="AB18" s="104">
        <v>-0.2496597729154395</v>
      </c>
    </row>
    <row r="19" spans="1:28" ht="12.75" x14ac:dyDescent="0.2">
      <c r="A19" s="75" t="s">
        <v>59</v>
      </c>
      <c r="B19" s="120">
        <v>0</v>
      </c>
      <c r="C19" s="91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3">
        <v>0</v>
      </c>
      <c r="L19" s="91">
        <v>0</v>
      </c>
      <c r="M19" s="93">
        <v>0</v>
      </c>
      <c r="N19" s="104">
        <v>0</v>
      </c>
      <c r="O19" s="91">
        <v>-0.99956097560975721</v>
      </c>
      <c r="P19" s="93">
        <v>-1.0005555555555539</v>
      </c>
      <c r="Q19" s="93">
        <v>-0.99953658536585266</v>
      </c>
      <c r="R19" s="93">
        <v>-0.49970817287119829</v>
      </c>
      <c r="S19" s="93">
        <v>1.4309538700274516E-4</v>
      </c>
      <c r="T19" s="93">
        <v>2.468445637049399E-4</v>
      </c>
      <c r="U19" s="104">
        <v>-0.37480065127438422</v>
      </c>
      <c r="V19" s="93">
        <v>-0.24994864429744368</v>
      </c>
      <c r="W19" s="103">
        <v>-0.25002980785816575</v>
      </c>
      <c r="X19" s="91">
        <v>-0.24993898956333638</v>
      </c>
      <c r="Y19" s="93">
        <v>-0.25088213658436942</v>
      </c>
      <c r="Z19" s="93">
        <v>-0.24717682348533998</v>
      </c>
      <c r="AA19" s="93">
        <v>-0.25052872795809122</v>
      </c>
      <c r="AB19" s="104">
        <v>-0.24963166939778247</v>
      </c>
    </row>
    <row r="20" spans="1:28" ht="12.75" x14ac:dyDescent="0.2">
      <c r="A20" s="75" t="s">
        <v>58</v>
      </c>
      <c r="B20" s="120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3">
        <v>0</v>
      </c>
      <c r="L20" s="91">
        <v>0.32750000000000057</v>
      </c>
      <c r="M20" s="93">
        <v>-0.39074418604651484</v>
      </c>
      <c r="N20" s="104">
        <v>-1.5811046511629456E-2</v>
      </c>
      <c r="O20" s="91">
        <v>-0.99956097560975721</v>
      </c>
      <c r="P20" s="93">
        <v>-1.0005555555555539</v>
      </c>
      <c r="Q20" s="93">
        <v>-0.99953658536585266</v>
      </c>
      <c r="R20" s="93">
        <v>-0.49995207531022956</v>
      </c>
      <c r="S20" s="93">
        <v>-7.474909913440797E-5</v>
      </c>
      <c r="T20" s="93">
        <v>1.4428046114289828E-4</v>
      </c>
      <c r="U20" s="104">
        <v>-0.37494172903132039</v>
      </c>
      <c r="V20" s="93">
        <v>-0.24996276496497316</v>
      </c>
      <c r="W20" s="103">
        <v>-0.25071550348047822</v>
      </c>
      <c r="X20" s="91">
        <v>-0.25020371965402788</v>
      </c>
      <c r="Y20" s="93">
        <v>-0.25067266645769593</v>
      </c>
      <c r="Z20" s="93">
        <v>-0.24828860925502028</v>
      </c>
      <c r="AA20" s="93">
        <v>-0.25055333503706123</v>
      </c>
      <c r="AB20" s="104">
        <v>-0.24992958260094511</v>
      </c>
    </row>
    <row r="21" spans="1:28" ht="12.75" x14ac:dyDescent="0.2">
      <c r="A21" s="75" t="s">
        <v>56</v>
      </c>
      <c r="B21" s="120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3">
        <v>0</v>
      </c>
      <c r="L21" s="91">
        <v>0.5625</v>
      </c>
      <c r="M21" s="93">
        <v>-0.99993023255813895</v>
      </c>
      <c r="N21" s="104">
        <v>-0.10935755813953563</v>
      </c>
      <c r="O21" s="91">
        <v>-1.5004146341463418</v>
      </c>
      <c r="P21" s="93">
        <v>-1.5002222222222166</v>
      </c>
      <c r="Q21" s="93">
        <v>-1.4995365853658527</v>
      </c>
      <c r="R21" s="93">
        <v>-1.8335182926829248</v>
      </c>
      <c r="S21" s="93">
        <v>-1.0001769856160045</v>
      </c>
      <c r="T21" s="93">
        <v>-0.49991224408665857</v>
      </c>
      <c r="U21" s="104">
        <v>-1.2084163340742684</v>
      </c>
      <c r="V21" s="93">
        <v>-0.49983096898228396</v>
      </c>
      <c r="W21" s="103">
        <v>-0.50087937333462307</v>
      </c>
      <c r="X21" s="91">
        <v>-0.50091428716556763</v>
      </c>
      <c r="Y21" s="93">
        <v>-0.50089981192344979</v>
      </c>
      <c r="Z21" s="93">
        <v>-0.49733941835012274</v>
      </c>
      <c r="AA21" s="93">
        <v>-0.50066184592806096</v>
      </c>
      <c r="AB21" s="104">
        <v>-0.49995384084181183</v>
      </c>
    </row>
    <row r="22" spans="1:28" ht="13.5" thickBot="1" x14ac:dyDescent="0.25">
      <c r="A22" s="75" t="s">
        <v>60</v>
      </c>
      <c r="B22" s="121">
        <v>0</v>
      </c>
      <c r="C22" s="105">
        <v>0</v>
      </c>
      <c r="D22" s="105">
        <v>0</v>
      </c>
      <c r="E22" s="105">
        <v>0</v>
      </c>
      <c r="F22" s="105">
        <v>0</v>
      </c>
      <c r="G22" s="105">
        <v>0</v>
      </c>
      <c r="H22" s="105">
        <v>0</v>
      </c>
      <c r="I22" s="105">
        <v>0</v>
      </c>
      <c r="J22" s="105">
        <v>0</v>
      </c>
      <c r="K22" s="106">
        <v>0</v>
      </c>
      <c r="L22" s="105">
        <v>0.5625</v>
      </c>
      <c r="M22" s="106">
        <v>-0.99993023255813895</v>
      </c>
      <c r="N22" s="110">
        <v>-0.10935755813953385</v>
      </c>
      <c r="O22" s="105">
        <v>-1.5004146341463418</v>
      </c>
      <c r="P22" s="106">
        <v>-1.5002222222222166</v>
      </c>
      <c r="Q22" s="106">
        <v>-1.4995365853658527</v>
      </c>
      <c r="R22" s="106">
        <v>-1.8335182926829248</v>
      </c>
      <c r="S22" s="106">
        <v>-1.0001769856160081</v>
      </c>
      <c r="T22" s="106">
        <v>-0.49991224408666213</v>
      </c>
      <c r="U22" s="110">
        <v>-1.208416334074272</v>
      </c>
      <c r="V22" s="106">
        <v>-0.49983096898228396</v>
      </c>
      <c r="W22" s="109">
        <v>-0.50087937333461952</v>
      </c>
      <c r="X22" s="105">
        <v>-0.50091428716556763</v>
      </c>
      <c r="Y22" s="106">
        <v>-0.50089981192346045</v>
      </c>
      <c r="Z22" s="106">
        <v>-0.49733941835012274</v>
      </c>
      <c r="AA22" s="106">
        <v>-0.50066184592806451</v>
      </c>
      <c r="AB22" s="110">
        <v>-0.49995384084180117</v>
      </c>
    </row>
    <row r="25" spans="1:28" ht="13.5" thickBot="1" x14ac:dyDescent="0.25">
      <c r="A25" s="182">
        <v>37220</v>
      </c>
      <c r="B25" s="89"/>
      <c r="D25" s="75">
        <v>2001</v>
      </c>
      <c r="F25" s="75"/>
      <c r="G25" s="75">
        <v>2001</v>
      </c>
      <c r="H25" s="75">
        <v>2001</v>
      </c>
      <c r="I25" s="75">
        <v>2001</v>
      </c>
      <c r="J25" s="75">
        <v>2001</v>
      </c>
      <c r="K25" s="75"/>
      <c r="L25" s="75"/>
      <c r="M25" s="75"/>
      <c r="N25" s="75"/>
      <c r="O25" s="75">
        <v>2002</v>
      </c>
      <c r="P25" s="75"/>
      <c r="Q25" s="75"/>
      <c r="R25" s="75"/>
      <c r="S25" s="75"/>
      <c r="T25" s="75"/>
      <c r="U25" s="75"/>
      <c r="V25" s="75">
        <v>2003</v>
      </c>
      <c r="W25" s="75">
        <v>2004</v>
      </c>
      <c r="X25" s="75"/>
      <c r="Y25" s="75"/>
      <c r="Z25" s="75" t="s">
        <v>61</v>
      </c>
      <c r="AA25" s="75"/>
      <c r="AB25" s="75"/>
    </row>
    <row r="26" spans="1:28" ht="15.75" thickBot="1" x14ac:dyDescent="0.3">
      <c r="A26" s="262" t="s">
        <v>74</v>
      </c>
      <c r="B26" s="76">
        <v>36739</v>
      </c>
      <c r="C26" s="78">
        <v>36892</v>
      </c>
      <c r="D26" s="78">
        <v>36923</v>
      </c>
      <c r="E26" s="78">
        <v>36951</v>
      </c>
      <c r="F26" s="78">
        <v>36982</v>
      </c>
      <c r="G26" s="78">
        <v>37043</v>
      </c>
      <c r="H26" s="78">
        <v>37073</v>
      </c>
      <c r="I26" s="78">
        <v>37104</v>
      </c>
      <c r="J26" s="78">
        <v>37135</v>
      </c>
      <c r="K26" s="79">
        <v>37165</v>
      </c>
      <c r="L26" s="78">
        <v>37196</v>
      </c>
      <c r="M26" s="79">
        <v>37226</v>
      </c>
      <c r="N26" s="80" t="s">
        <v>62</v>
      </c>
      <c r="O26" s="78">
        <v>37257</v>
      </c>
      <c r="P26" s="79">
        <v>37288</v>
      </c>
      <c r="Q26" s="79">
        <v>37316</v>
      </c>
      <c r="R26" s="118" t="s">
        <v>63</v>
      </c>
      <c r="S26" s="118" t="s">
        <v>64</v>
      </c>
      <c r="T26" s="118" t="s">
        <v>65</v>
      </c>
      <c r="U26" s="118" t="s">
        <v>66</v>
      </c>
      <c r="V26" s="82" t="s">
        <v>67</v>
      </c>
      <c r="W26" s="82" t="s">
        <v>68</v>
      </c>
      <c r="X26" s="90" t="s">
        <v>69</v>
      </c>
      <c r="Y26" s="81" t="s">
        <v>70</v>
      </c>
      <c r="Z26" s="81" t="s">
        <v>71</v>
      </c>
      <c r="AA26" s="81" t="s">
        <v>72</v>
      </c>
      <c r="AB26" s="83" t="s">
        <v>73</v>
      </c>
    </row>
    <row r="27" spans="1:28" ht="12.75" x14ac:dyDescent="0.2">
      <c r="A27" s="75" t="s">
        <v>54</v>
      </c>
      <c r="B27" s="84">
        <v>0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5">
        <v>0</v>
      </c>
      <c r="I27" s="85">
        <v>0</v>
      </c>
      <c r="J27" s="85">
        <v>0</v>
      </c>
      <c r="K27" s="111">
        <v>0</v>
      </c>
      <c r="L27" s="85">
        <v>19.359375</v>
      </c>
      <c r="M27" s="111">
        <v>25.000116279069768</v>
      </c>
      <c r="N27" s="112">
        <v>11.089872819767443</v>
      </c>
      <c r="O27" s="93">
        <v>26.999926829268293</v>
      </c>
      <c r="P27" s="86">
        <v>24.99966666666667</v>
      </c>
      <c r="Q27" s="86">
        <v>24.000073170731707</v>
      </c>
      <c r="R27" s="86">
        <v>18.999796427043222</v>
      </c>
      <c r="S27" s="86">
        <v>30.999907233687722</v>
      </c>
      <c r="T27" s="86">
        <v>26.999979477241101</v>
      </c>
      <c r="U27" s="86">
        <v>25.583226340048569</v>
      </c>
      <c r="V27" s="113">
        <v>27.208404439086564</v>
      </c>
      <c r="W27" s="86">
        <v>27.231643951770526</v>
      </c>
      <c r="X27" s="85">
        <v>29.073047303702317</v>
      </c>
      <c r="Y27" s="111">
        <v>24.989338562781747</v>
      </c>
      <c r="Z27" s="111">
        <v>32.370984139796683</v>
      </c>
      <c r="AA27" s="111">
        <v>29.273954467726924</v>
      </c>
      <c r="AB27" s="112">
        <v>28.926831118501909</v>
      </c>
    </row>
    <row r="28" spans="1:28" ht="12.75" x14ac:dyDescent="0.2">
      <c r="A28" s="75" t="s">
        <v>55</v>
      </c>
      <c r="B28" s="84">
        <v>0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6">
        <v>0</v>
      </c>
      <c r="L28" s="84">
        <v>20.25</v>
      </c>
      <c r="M28" s="86">
        <v>24.999813953488371</v>
      </c>
      <c r="N28" s="114">
        <v>11.312453488372093</v>
      </c>
      <c r="O28" s="93">
        <v>26.500121951219512</v>
      </c>
      <c r="P28" s="86">
        <v>24.49977777777778</v>
      </c>
      <c r="Q28" s="86">
        <v>24.499829268292689</v>
      </c>
      <c r="R28" s="86">
        <v>20.333209349593499</v>
      </c>
      <c r="S28" s="86">
        <v>32.49983114446529</v>
      </c>
      <c r="T28" s="86">
        <v>26.833577817531307</v>
      </c>
      <c r="U28" s="86">
        <v>26.208298661005021</v>
      </c>
      <c r="V28" s="113">
        <v>28.779198635546155</v>
      </c>
      <c r="W28" s="86">
        <v>28.800833258189471</v>
      </c>
      <c r="X28" s="84">
        <v>31.300354889389148</v>
      </c>
      <c r="Y28" s="86">
        <v>28.964996613627097</v>
      </c>
      <c r="Z28" s="86">
        <v>36.247676131763555</v>
      </c>
      <c r="AA28" s="86">
        <v>33.077971656946445</v>
      </c>
      <c r="AB28" s="114">
        <v>32.397749822931573</v>
      </c>
    </row>
    <row r="29" spans="1:28" ht="12.75" x14ac:dyDescent="0.2">
      <c r="A29" s="75" t="s">
        <v>57</v>
      </c>
      <c r="B29" s="84">
        <v>0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6">
        <v>0</v>
      </c>
      <c r="L29" s="84">
        <v>19.125</v>
      </c>
      <c r="M29" s="86">
        <v>27.157511627906974</v>
      </c>
      <c r="N29" s="114">
        <v>11.570627906976743</v>
      </c>
      <c r="O29" s="93">
        <v>27.50036585365854</v>
      </c>
      <c r="P29" s="86">
        <v>26.999888888888893</v>
      </c>
      <c r="Q29" s="86">
        <v>26.499756097560976</v>
      </c>
      <c r="R29" s="86">
        <v>26.25008771929825</v>
      </c>
      <c r="S29" s="86">
        <v>32.500167604752967</v>
      </c>
      <c r="T29" s="86">
        <v>28.750092426952893</v>
      </c>
      <c r="U29" s="86">
        <v>28.625087841093393</v>
      </c>
      <c r="V29" s="113">
        <v>29.249966658849285</v>
      </c>
      <c r="W29" s="86">
        <v>29.399268004769663</v>
      </c>
      <c r="X29" s="84">
        <v>29.315972237458457</v>
      </c>
      <c r="Y29" s="86">
        <v>27.765670048685955</v>
      </c>
      <c r="Z29" s="86">
        <v>34.264339305149527</v>
      </c>
      <c r="AA29" s="86">
        <v>30.118928715197487</v>
      </c>
      <c r="AB29" s="114">
        <v>30.366227576622862</v>
      </c>
    </row>
    <row r="30" spans="1:28" ht="12.75" x14ac:dyDescent="0.2">
      <c r="A30" s="75" t="s">
        <v>59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6">
        <v>0</v>
      </c>
      <c r="L30" s="84">
        <v>20.174999427795374</v>
      </c>
      <c r="M30" s="86">
        <v>22.000186046511626</v>
      </c>
      <c r="N30" s="114">
        <v>10.54379636857675</v>
      </c>
      <c r="O30" s="93">
        <v>24.249634146341464</v>
      </c>
      <c r="P30" s="86">
        <v>24.000333333333337</v>
      </c>
      <c r="Q30" s="86">
        <v>23.749731707317075</v>
      </c>
      <c r="R30" s="86">
        <v>24.499790329482241</v>
      </c>
      <c r="S30" s="86">
        <v>31.833378986866791</v>
      </c>
      <c r="T30" s="86">
        <v>26.749799319220831</v>
      </c>
      <c r="U30" s="86">
        <v>26.770717091141787</v>
      </c>
      <c r="V30" s="113">
        <v>28.04163659361754</v>
      </c>
      <c r="W30" s="86">
        <v>28.294226326286019</v>
      </c>
      <c r="X30" s="84">
        <v>28.12199753389238</v>
      </c>
      <c r="Y30" s="86">
        <v>27.937011204859143</v>
      </c>
      <c r="Z30" s="86">
        <v>34.822942244426031</v>
      </c>
      <c r="AA30" s="86">
        <v>28.096612265236026</v>
      </c>
      <c r="AB30" s="114">
        <v>29.744640812103388</v>
      </c>
    </row>
    <row r="31" spans="1:28" ht="12.75" x14ac:dyDescent="0.2">
      <c r="A31" s="75" t="s">
        <v>58</v>
      </c>
      <c r="B31" s="84">
        <v>0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6">
        <v>0</v>
      </c>
      <c r="L31" s="84">
        <v>17.670000000000002</v>
      </c>
      <c r="M31" s="86">
        <v>22.390813953488372</v>
      </c>
      <c r="N31" s="114">
        <v>10.015203488372094</v>
      </c>
      <c r="O31" s="93">
        <v>24.249634146341464</v>
      </c>
      <c r="P31" s="86">
        <v>24.000333333333337</v>
      </c>
      <c r="Q31" s="86">
        <v>23.749731707317075</v>
      </c>
      <c r="R31" s="86">
        <v>24.499961061189563</v>
      </c>
      <c r="S31" s="86">
        <v>32.500117156556179</v>
      </c>
      <c r="T31" s="86">
        <v>26.749901883323393</v>
      </c>
      <c r="U31" s="86">
        <v>26.937469957516608</v>
      </c>
      <c r="V31" s="113">
        <v>28.249988647532817</v>
      </c>
      <c r="W31" s="86">
        <v>28.40074698485245</v>
      </c>
      <c r="X31" s="84">
        <v>27.534948786846975</v>
      </c>
      <c r="Y31" s="86">
        <v>27.543373733219894</v>
      </c>
      <c r="Z31" s="86">
        <v>34.827659927413457</v>
      </c>
      <c r="AA31" s="86">
        <v>27.558967475675214</v>
      </c>
      <c r="AB31" s="114">
        <v>29.366237480788882</v>
      </c>
    </row>
    <row r="32" spans="1:28" ht="12.75" x14ac:dyDescent="0.2">
      <c r="A32" s="75" t="s">
        <v>56</v>
      </c>
      <c r="B32" s="84">
        <v>0</v>
      </c>
      <c r="C32" s="84">
        <v>0</v>
      </c>
      <c r="D32" s="84">
        <v>0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6">
        <v>0</v>
      </c>
      <c r="L32" s="84">
        <v>15.1875</v>
      </c>
      <c r="M32" s="86">
        <v>19.000023255813954</v>
      </c>
      <c r="N32" s="114">
        <v>8.5468808139534893</v>
      </c>
      <c r="O32" s="93">
        <v>21.500048780487806</v>
      </c>
      <c r="P32" s="86">
        <v>21</v>
      </c>
      <c r="Q32" s="86">
        <v>20.999926829268293</v>
      </c>
      <c r="R32" s="86">
        <v>22.166957531022678</v>
      </c>
      <c r="S32" s="86">
        <v>32.833452157598494</v>
      </c>
      <c r="T32" s="86">
        <v>25.333193947525341</v>
      </c>
      <c r="U32" s="86">
        <v>25.37506554318297</v>
      </c>
      <c r="V32" s="113">
        <v>26.624952429149801</v>
      </c>
      <c r="W32" s="86">
        <v>26.877650958202281</v>
      </c>
      <c r="X32" s="84">
        <v>27.106308160833294</v>
      </c>
      <c r="Y32" s="86">
        <v>26.954982926829267</v>
      </c>
      <c r="Z32" s="86">
        <v>31.582370563179026</v>
      </c>
      <c r="AA32" s="86">
        <v>27.373701967436041</v>
      </c>
      <c r="AB32" s="114">
        <v>28.254340904569407</v>
      </c>
    </row>
    <row r="33" spans="1:28" ht="13.5" thickBot="1" x14ac:dyDescent="0.25">
      <c r="A33" s="75" t="s">
        <v>60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8">
        <v>0</v>
      </c>
      <c r="L33" s="87">
        <v>15.5625</v>
      </c>
      <c r="M33" s="88">
        <v>19.360488372093023</v>
      </c>
      <c r="N33" s="115">
        <v>8.7307470930232558</v>
      </c>
      <c r="O33" s="106">
        <v>22.067121951219512</v>
      </c>
      <c r="P33" s="88">
        <v>21.49</v>
      </c>
      <c r="Q33" s="88">
        <v>21.476268292682928</v>
      </c>
      <c r="R33" s="88">
        <v>23.433164206247326</v>
      </c>
      <c r="S33" s="88">
        <v>35.873685636856372</v>
      </c>
      <c r="T33" s="88">
        <v>26.154700606241306</v>
      </c>
      <c r="U33" s="88">
        <v>26.784836799328122</v>
      </c>
      <c r="V33" s="116">
        <v>27.888250495754193</v>
      </c>
      <c r="W33" s="88">
        <v>28.143508928740022</v>
      </c>
      <c r="X33" s="87">
        <v>28.00955276251862</v>
      </c>
      <c r="Y33" s="88">
        <v>28.014690771312861</v>
      </c>
      <c r="Z33" s="88">
        <v>33.295314825477504</v>
      </c>
      <c r="AA33" s="88">
        <v>28.229649733273909</v>
      </c>
      <c r="AB33" s="115">
        <v>29.387302023145718</v>
      </c>
    </row>
    <row r="36" spans="1:28" x14ac:dyDescent="0.2">
      <c r="D36" s="117"/>
    </row>
    <row r="37" spans="1:28" x14ac:dyDescent="0.2">
      <c r="D37" s="117"/>
    </row>
    <row r="38" spans="1:28" x14ac:dyDescent="0.2">
      <c r="D38" s="117"/>
    </row>
    <row r="39" spans="1:28" x14ac:dyDescent="0.2">
      <c r="D39" s="117"/>
    </row>
    <row r="40" spans="1:28" x14ac:dyDescent="0.2">
      <c r="D40" s="117"/>
    </row>
    <row r="41" spans="1:28" x14ac:dyDescent="0.2">
      <c r="D41" s="117"/>
    </row>
    <row r="42" spans="1:28" x14ac:dyDescent="0.2">
      <c r="D42" s="117"/>
    </row>
  </sheetData>
  <pageMargins left="0.75" right="0.75" top="1" bottom="1" header="0.5" footer="0.5"/>
  <pageSetup scale="75" orientation="landscape" r:id="rId1"/>
  <headerFooter alignWithMargins="0">
    <oddHeader>&amp;C&amp;"Arial,Bold"&amp;10OFF PEAK 6 BY 8 WEST PRICES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37221</v>
      </c>
      <c r="D1" s="123">
        <v>37221</v>
      </c>
      <c r="J1" s="125" t="s">
        <v>31</v>
      </c>
      <c r="P1" s="123">
        <v>37221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22</v>
      </c>
      <c r="C19" s="124">
        <v>25</v>
      </c>
      <c r="D19" s="124">
        <v>26.25</v>
      </c>
      <c r="E19" s="124">
        <v>26</v>
      </c>
      <c r="F19" s="124">
        <v>24</v>
      </c>
      <c r="H19" s="129">
        <v>0</v>
      </c>
      <c r="I19" s="129">
        <v>0</v>
      </c>
      <c r="J19" s="129">
        <v>0.75</v>
      </c>
      <c r="K19" s="129">
        <v>0.75</v>
      </c>
      <c r="L19" s="129">
        <v>1</v>
      </c>
      <c r="N19" s="124">
        <v>22</v>
      </c>
      <c r="O19" s="124">
        <v>25</v>
      </c>
      <c r="P19" s="124">
        <v>25.5</v>
      </c>
      <c r="Q19" s="124">
        <v>25.25</v>
      </c>
      <c r="R19" s="124">
        <v>23</v>
      </c>
    </row>
    <row r="20" spans="1:18" ht="12.75" customHeight="1" x14ac:dyDescent="0.2">
      <c r="A20" s="128">
        <v>37256</v>
      </c>
      <c r="B20" s="124">
        <v>29.5</v>
      </c>
      <c r="C20" s="124">
        <v>30</v>
      </c>
      <c r="D20" s="124">
        <v>32.75</v>
      </c>
      <c r="E20" s="124">
        <v>30.7</v>
      </c>
      <c r="F20" s="124">
        <v>27.5</v>
      </c>
      <c r="H20" s="129">
        <v>-0.75</v>
      </c>
      <c r="I20" s="129">
        <v>-0.75</v>
      </c>
      <c r="J20" s="129">
        <v>0</v>
      </c>
      <c r="K20" s="129">
        <v>0</v>
      </c>
      <c r="L20" s="129">
        <v>0.25</v>
      </c>
      <c r="N20" s="124">
        <v>30.25</v>
      </c>
      <c r="O20" s="124">
        <v>30.75</v>
      </c>
      <c r="P20" s="124">
        <v>32.75</v>
      </c>
      <c r="Q20" s="124">
        <v>30.7</v>
      </c>
      <c r="R20" s="124">
        <v>27.25</v>
      </c>
    </row>
    <row r="21" spans="1:18" ht="12.75" customHeight="1" x14ac:dyDescent="0.2">
      <c r="A21" s="128">
        <v>37287</v>
      </c>
      <c r="B21" s="124">
        <v>31.75</v>
      </c>
      <c r="C21" s="124">
        <v>32.25</v>
      </c>
      <c r="D21" s="124">
        <v>33.5</v>
      </c>
      <c r="E21" s="124">
        <v>32.6</v>
      </c>
      <c r="F21" s="124">
        <v>29</v>
      </c>
      <c r="H21" s="129">
        <v>-0.5</v>
      </c>
      <c r="I21" s="129">
        <v>-0.5</v>
      </c>
      <c r="J21" s="129">
        <v>-0.75</v>
      </c>
      <c r="K21" s="129">
        <v>0</v>
      </c>
      <c r="L21" s="129">
        <v>-1.25</v>
      </c>
      <c r="N21" s="124">
        <v>32.25</v>
      </c>
      <c r="O21" s="124">
        <v>32.75</v>
      </c>
      <c r="P21" s="124">
        <v>34.25</v>
      </c>
      <c r="Q21" s="124">
        <v>32.6</v>
      </c>
      <c r="R21" s="124">
        <v>30.25</v>
      </c>
    </row>
    <row r="22" spans="1:18" ht="12.75" customHeight="1" x14ac:dyDescent="0.2">
      <c r="A22" s="128">
        <v>37315</v>
      </c>
      <c r="B22" s="124">
        <v>31</v>
      </c>
      <c r="C22" s="124">
        <v>31.5</v>
      </c>
      <c r="D22" s="124">
        <v>32</v>
      </c>
      <c r="E22" s="124">
        <v>31.85</v>
      </c>
      <c r="F22" s="124">
        <v>28.5</v>
      </c>
      <c r="H22" s="129">
        <v>-0.25</v>
      </c>
      <c r="I22" s="129">
        <v>-0.25</v>
      </c>
      <c r="J22" s="129">
        <v>-1.4</v>
      </c>
      <c r="K22" s="129">
        <v>-0.25</v>
      </c>
      <c r="L22" s="129">
        <v>-1.25</v>
      </c>
      <c r="N22" s="124">
        <v>31.25</v>
      </c>
      <c r="O22" s="124">
        <v>31.75</v>
      </c>
      <c r="P22" s="124">
        <v>33.4</v>
      </c>
      <c r="Q22" s="124">
        <v>32.1</v>
      </c>
      <c r="R22" s="124">
        <v>29.75</v>
      </c>
    </row>
    <row r="23" spans="1:18" x14ac:dyDescent="0.2">
      <c r="A23" s="128">
        <v>37346</v>
      </c>
      <c r="B23" s="124">
        <v>30</v>
      </c>
      <c r="C23" s="124">
        <v>30.5</v>
      </c>
      <c r="D23" s="124">
        <v>31.85</v>
      </c>
      <c r="E23" s="124">
        <v>31.5</v>
      </c>
      <c r="F23" s="124">
        <v>28.25</v>
      </c>
      <c r="H23" s="129">
        <v>-0.5</v>
      </c>
      <c r="I23" s="129">
        <v>-0.5</v>
      </c>
      <c r="J23" s="129">
        <v>-1.25</v>
      </c>
      <c r="K23" s="129">
        <v>-0.5</v>
      </c>
      <c r="L23" s="129">
        <v>-1.25</v>
      </c>
      <c r="N23" s="124">
        <v>30.5</v>
      </c>
      <c r="O23" s="124">
        <v>31</v>
      </c>
      <c r="P23" s="124">
        <v>33.1</v>
      </c>
      <c r="Q23" s="124">
        <v>32</v>
      </c>
      <c r="R23" s="124">
        <v>29.5</v>
      </c>
    </row>
    <row r="24" spans="1:18" x14ac:dyDescent="0.2">
      <c r="A24" s="128">
        <v>37376</v>
      </c>
      <c r="B24" s="124">
        <v>27</v>
      </c>
      <c r="C24" s="124">
        <v>29</v>
      </c>
      <c r="D24" s="124">
        <v>29.5</v>
      </c>
      <c r="E24" s="124">
        <v>29.25</v>
      </c>
      <c r="F24" s="124">
        <v>29.25</v>
      </c>
      <c r="H24" s="129">
        <v>-1</v>
      </c>
      <c r="I24" s="129">
        <v>-1</v>
      </c>
      <c r="J24" s="129">
        <v>-0.5</v>
      </c>
      <c r="K24" s="129">
        <v>-1</v>
      </c>
      <c r="L24" s="129">
        <v>-1</v>
      </c>
      <c r="N24" s="124">
        <v>28</v>
      </c>
      <c r="O24" s="124">
        <v>30</v>
      </c>
      <c r="P24" s="124">
        <v>30</v>
      </c>
      <c r="Q24" s="124">
        <v>30.25</v>
      </c>
      <c r="R24" s="124">
        <v>30.25</v>
      </c>
    </row>
    <row r="25" spans="1:18" x14ac:dyDescent="0.2">
      <c r="A25" s="128">
        <v>37407</v>
      </c>
      <c r="B25" s="124">
        <v>25.5</v>
      </c>
      <c r="C25" s="124">
        <v>28</v>
      </c>
      <c r="D25" s="124">
        <v>29</v>
      </c>
      <c r="E25" s="124">
        <v>33.5</v>
      </c>
      <c r="F25" s="124">
        <v>32.25</v>
      </c>
      <c r="H25" s="129">
        <v>-0.5</v>
      </c>
      <c r="I25" s="129">
        <v>-0.5</v>
      </c>
      <c r="J25" s="129">
        <v>-0.5</v>
      </c>
      <c r="K25" s="129">
        <v>-1</v>
      </c>
      <c r="L25" s="129">
        <v>-1</v>
      </c>
      <c r="N25" s="124">
        <v>26</v>
      </c>
      <c r="O25" s="124">
        <v>28.5</v>
      </c>
      <c r="P25" s="124">
        <v>29.5</v>
      </c>
      <c r="Q25" s="124">
        <v>34.5</v>
      </c>
      <c r="R25" s="124">
        <v>33.25</v>
      </c>
    </row>
    <row r="26" spans="1:18" x14ac:dyDescent="0.2">
      <c r="A26" s="128">
        <v>37437</v>
      </c>
      <c r="B26" s="124">
        <v>28</v>
      </c>
      <c r="C26" s="124">
        <v>30.5</v>
      </c>
      <c r="D26" s="124">
        <v>36</v>
      </c>
      <c r="E26" s="124">
        <v>40</v>
      </c>
      <c r="F26" s="124">
        <v>41.25</v>
      </c>
      <c r="H26" s="129">
        <v>0</v>
      </c>
      <c r="I26" s="129">
        <v>0</v>
      </c>
      <c r="J26" s="129">
        <v>-0.5</v>
      </c>
      <c r="K26" s="129">
        <v>-1</v>
      </c>
      <c r="L26" s="129">
        <v>-1</v>
      </c>
      <c r="N26" s="124">
        <v>28</v>
      </c>
      <c r="O26" s="124">
        <v>30.5</v>
      </c>
      <c r="P26" s="124">
        <v>36.5</v>
      </c>
      <c r="Q26" s="124">
        <v>41</v>
      </c>
      <c r="R26" s="124">
        <v>42.25</v>
      </c>
    </row>
    <row r="27" spans="1:18" x14ac:dyDescent="0.2">
      <c r="A27" s="128">
        <v>37468</v>
      </c>
      <c r="B27" s="124">
        <v>41</v>
      </c>
      <c r="C27" s="124">
        <v>44</v>
      </c>
      <c r="D27" s="124">
        <v>48.25</v>
      </c>
      <c r="E27" s="124">
        <v>48</v>
      </c>
      <c r="F27" s="124">
        <v>54.25</v>
      </c>
      <c r="H27" s="129">
        <v>-0.5</v>
      </c>
      <c r="I27" s="129">
        <v>-0.5</v>
      </c>
      <c r="J27" s="129">
        <v>-0.75</v>
      </c>
      <c r="K27" s="129">
        <v>-0.75</v>
      </c>
      <c r="L27" s="129">
        <v>-1</v>
      </c>
      <c r="N27" s="124">
        <v>41.5</v>
      </c>
      <c r="O27" s="124">
        <v>44.5</v>
      </c>
      <c r="P27" s="124">
        <v>49</v>
      </c>
      <c r="Q27" s="124">
        <v>48.75</v>
      </c>
      <c r="R27" s="124">
        <v>55.25</v>
      </c>
    </row>
    <row r="28" spans="1:18" x14ac:dyDescent="0.2">
      <c r="A28" s="128">
        <v>37499</v>
      </c>
      <c r="B28" s="124">
        <v>48.5</v>
      </c>
      <c r="C28" s="124">
        <v>51</v>
      </c>
      <c r="D28" s="124">
        <v>54.5</v>
      </c>
      <c r="E28" s="124">
        <v>55.75</v>
      </c>
      <c r="F28" s="124">
        <v>59.5</v>
      </c>
      <c r="H28" s="129">
        <v>-0.5</v>
      </c>
      <c r="I28" s="129">
        <v>-0.5</v>
      </c>
      <c r="J28" s="129">
        <v>-0.75</v>
      </c>
      <c r="K28" s="129">
        <v>-0.75</v>
      </c>
      <c r="L28" s="129">
        <v>-1</v>
      </c>
      <c r="N28" s="124">
        <v>49</v>
      </c>
      <c r="O28" s="124">
        <v>51.5</v>
      </c>
      <c r="P28" s="124">
        <v>55.25</v>
      </c>
      <c r="Q28" s="124">
        <v>56.5</v>
      </c>
      <c r="R28" s="124">
        <v>60.5</v>
      </c>
    </row>
    <row r="29" spans="1:18" x14ac:dyDescent="0.2">
      <c r="A29" s="128">
        <v>37529</v>
      </c>
      <c r="B29" s="124">
        <v>41</v>
      </c>
      <c r="C29" s="124">
        <v>44.5</v>
      </c>
      <c r="D29" s="124">
        <v>47.25</v>
      </c>
      <c r="E29" s="124">
        <v>46.25</v>
      </c>
      <c r="F29" s="124">
        <v>47.5</v>
      </c>
      <c r="H29" s="129">
        <v>-0.5</v>
      </c>
      <c r="I29" s="129">
        <v>-0.5</v>
      </c>
      <c r="J29" s="129">
        <v>-0.75</v>
      </c>
      <c r="K29" s="129">
        <v>-0.75</v>
      </c>
      <c r="L29" s="129">
        <v>-1</v>
      </c>
      <c r="N29" s="124">
        <v>41.5</v>
      </c>
      <c r="O29" s="124">
        <v>45</v>
      </c>
      <c r="P29" s="124">
        <v>48</v>
      </c>
      <c r="Q29" s="124">
        <v>47</v>
      </c>
      <c r="R29" s="124">
        <v>48.5</v>
      </c>
    </row>
    <row r="30" spans="1:18" x14ac:dyDescent="0.2">
      <c r="A30" s="128">
        <v>37560</v>
      </c>
      <c r="B30" s="124">
        <v>37.5</v>
      </c>
      <c r="C30" s="124">
        <v>38.5</v>
      </c>
      <c r="D30" s="124">
        <v>37.25</v>
      </c>
      <c r="E30" s="124">
        <v>37</v>
      </c>
      <c r="F30" s="124">
        <v>36.5</v>
      </c>
      <c r="H30" s="129">
        <v>-0.5</v>
      </c>
      <c r="I30" s="129">
        <v>-0.5</v>
      </c>
      <c r="J30" s="129">
        <v>-0.25</v>
      </c>
      <c r="K30" s="129">
        <v>-0.75</v>
      </c>
      <c r="L30" s="129">
        <v>-0.5</v>
      </c>
      <c r="N30" s="124">
        <v>38</v>
      </c>
      <c r="O30" s="124">
        <v>39</v>
      </c>
      <c r="P30" s="124">
        <v>37.5</v>
      </c>
      <c r="Q30" s="124">
        <v>37.75</v>
      </c>
      <c r="R30" s="124">
        <v>37</v>
      </c>
    </row>
    <row r="31" spans="1:18" x14ac:dyDescent="0.2">
      <c r="A31" s="128">
        <v>37590</v>
      </c>
      <c r="B31" s="124">
        <v>35.5</v>
      </c>
      <c r="C31" s="124">
        <v>36.5</v>
      </c>
      <c r="D31" s="124">
        <v>38.25</v>
      </c>
      <c r="E31" s="124">
        <v>36</v>
      </c>
      <c r="F31" s="124">
        <v>35</v>
      </c>
      <c r="H31" s="129">
        <v>-0.5</v>
      </c>
      <c r="I31" s="129">
        <v>-0.5</v>
      </c>
      <c r="J31" s="129">
        <v>-0.25</v>
      </c>
      <c r="K31" s="129">
        <v>-0.75</v>
      </c>
      <c r="L31" s="129">
        <v>0</v>
      </c>
      <c r="N31" s="124">
        <v>36</v>
      </c>
      <c r="O31" s="124">
        <v>37</v>
      </c>
      <c r="P31" s="124">
        <v>38.5</v>
      </c>
      <c r="Q31" s="124">
        <v>36.75</v>
      </c>
      <c r="R31" s="124">
        <v>35</v>
      </c>
    </row>
    <row r="32" spans="1:18" x14ac:dyDescent="0.2">
      <c r="A32" s="128">
        <v>37621</v>
      </c>
      <c r="B32" s="124">
        <v>37</v>
      </c>
      <c r="C32" s="124">
        <v>37.5</v>
      </c>
      <c r="D32" s="124">
        <v>39.25</v>
      </c>
      <c r="E32" s="124">
        <v>38</v>
      </c>
      <c r="F32" s="124">
        <v>35.5</v>
      </c>
      <c r="H32" s="129">
        <v>0</v>
      </c>
      <c r="I32" s="129">
        <v>0</v>
      </c>
      <c r="J32" s="129">
        <v>-0.25</v>
      </c>
      <c r="K32" s="129">
        <v>-0.75</v>
      </c>
      <c r="L32" s="129">
        <v>-0.5</v>
      </c>
      <c r="N32" s="124">
        <v>37</v>
      </c>
      <c r="O32" s="124">
        <v>37.5</v>
      </c>
      <c r="P32" s="124">
        <v>39.5</v>
      </c>
      <c r="Q32" s="124">
        <v>38.75</v>
      </c>
      <c r="R32" s="124">
        <v>36</v>
      </c>
    </row>
    <row r="33" spans="1:18" x14ac:dyDescent="0.2">
      <c r="A33" s="128">
        <v>37652</v>
      </c>
      <c r="B33" s="124">
        <v>41.5</v>
      </c>
      <c r="C33" s="124">
        <v>42</v>
      </c>
      <c r="D33" s="124">
        <v>41.75</v>
      </c>
      <c r="E33" s="124">
        <v>39.75</v>
      </c>
      <c r="F33" s="124">
        <v>35.75</v>
      </c>
      <c r="H33" s="129">
        <v>-0.5</v>
      </c>
      <c r="I33" s="129">
        <v>-0.5</v>
      </c>
      <c r="J33" s="129">
        <v>-0.5</v>
      </c>
      <c r="K33" s="129">
        <v>-0.25</v>
      </c>
      <c r="L33" s="129">
        <v>-0.75</v>
      </c>
      <c r="N33" s="124">
        <v>42</v>
      </c>
      <c r="O33" s="124">
        <v>42.5</v>
      </c>
      <c r="P33" s="124">
        <v>42.25</v>
      </c>
      <c r="Q33" s="124">
        <v>40</v>
      </c>
      <c r="R33" s="124">
        <v>36.5</v>
      </c>
    </row>
    <row r="34" spans="1:18" x14ac:dyDescent="0.2">
      <c r="A34" s="128">
        <v>37680</v>
      </c>
      <c r="B34" s="124">
        <v>39.5</v>
      </c>
      <c r="C34" s="124">
        <v>40.25</v>
      </c>
      <c r="D34" s="124">
        <v>39.75</v>
      </c>
      <c r="E34" s="124">
        <v>38.75</v>
      </c>
      <c r="F34" s="124">
        <v>35.75</v>
      </c>
      <c r="H34" s="129">
        <v>-0.5</v>
      </c>
      <c r="I34" s="129">
        <v>-0.5</v>
      </c>
      <c r="J34" s="129">
        <v>-0.75</v>
      </c>
      <c r="K34" s="129">
        <v>-0.75</v>
      </c>
      <c r="L34" s="129">
        <v>-0.75</v>
      </c>
      <c r="N34" s="124">
        <v>40</v>
      </c>
      <c r="O34" s="124">
        <v>40.75</v>
      </c>
      <c r="P34" s="124">
        <v>40.5</v>
      </c>
      <c r="Q34" s="124">
        <v>39.5</v>
      </c>
      <c r="R34" s="124">
        <v>36.5</v>
      </c>
    </row>
    <row r="35" spans="1:18" x14ac:dyDescent="0.2">
      <c r="A35" s="128">
        <v>37711</v>
      </c>
      <c r="B35" s="124">
        <v>38</v>
      </c>
      <c r="C35" s="124">
        <v>39.5</v>
      </c>
      <c r="D35" s="124">
        <v>37.75</v>
      </c>
      <c r="E35" s="124">
        <v>37</v>
      </c>
      <c r="F35" s="124">
        <v>35.75</v>
      </c>
      <c r="H35" s="129">
        <v>0</v>
      </c>
      <c r="I35" s="129">
        <v>0</v>
      </c>
      <c r="J35" s="129">
        <v>-0.75</v>
      </c>
      <c r="K35" s="129">
        <v>-0.75</v>
      </c>
      <c r="L35" s="129">
        <v>-0.75</v>
      </c>
      <c r="N35" s="124">
        <v>38</v>
      </c>
      <c r="O35" s="124">
        <v>39.5</v>
      </c>
      <c r="P35" s="124">
        <v>38.5</v>
      </c>
      <c r="Q35" s="124">
        <v>37.75</v>
      </c>
      <c r="R35" s="124">
        <v>36.5</v>
      </c>
    </row>
    <row r="36" spans="1:18" x14ac:dyDescent="0.2">
      <c r="A36" s="128">
        <v>37741</v>
      </c>
      <c r="B36" s="124">
        <v>33</v>
      </c>
      <c r="C36" s="124">
        <v>36.5</v>
      </c>
      <c r="D36" s="124">
        <v>35.75</v>
      </c>
      <c r="E36" s="124">
        <v>37.5</v>
      </c>
      <c r="F36" s="124">
        <v>34.25</v>
      </c>
      <c r="H36" s="129">
        <v>0</v>
      </c>
      <c r="I36" s="129">
        <v>0</v>
      </c>
      <c r="J36" s="129">
        <v>-0.75</v>
      </c>
      <c r="K36" s="129">
        <v>-1.25</v>
      </c>
      <c r="L36" s="129">
        <v>-0.75</v>
      </c>
      <c r="N36" s="124">
        <v>33</v>
      </c>
      <c r="O36" s="124">
        <v>36.5</v>
      </c>
      <c r="P36" s="124">
        <v>36.5</v>
      </c>
      <c r="Q36" s="124">
        <v>38.75</v>
      </c>
      <c r="R36" s="124">
        <v>35</v>
      </c>
    </row>
    <row r="37" spans="1:18" x14ac:dyDescent="0.2">
      <c r="A37" s="128">
        <v>37772</v>
      </c>
      <c r="B37" s="124">
        <v>29</v>
      </c>
      <c r="C37" s="124">
        <v>32.5</v>
      </c>
      <c r="D37" s="124">
        <v>36.25</v>
      </c>
      <c r="E37" s="124">
        <v>38.25</v>
      </c>
      <c r="F37" s="124">
        <v>35.25</v>
      </c>
      <c r="H37" s="129">
        <v>-0.5</v>
      </c>
      <c r="I37" s="129">
        <v>-0.5</v>
      </c>
      <c r="J37" s="129">
        <v>-0.75</v>
      </c>
      <c r="K37" s="129">
        <v>-1.25</v>
      </c>
      <c r="L37" s="129">
        <v>-0.75</v>
      </c>
      <c r="N37" s="124">
        <v>29.5</v>
      </c>
      <c r="O37" s="124">
        <v>33</v>
      </c>
      <c r="P37" s="124">
        <v>37</v>
      </c>
      <c r="Q37" s="124">
        <v>39.5</v>
      </c>
      <c r="R37" s="124">
        <v>36</v>
      </c>
    </row>
    <row r="38" spans="1:18" x14ac:dyDescent="0.2">
      <c r="A38" s="128">
        <v>37802</v>
      </c>
      <c r="B38" s="124">
        <v>30</v>
      </c>
      <c r="C38" s="124">
        <v>33.75</v>
      </c>
      <c r="D38" s="124">
        <v>41.25</v>
      </c>
      <c r="E38" s="124">
        <v>44.25</v>
      </c>
      <c r="F38" s="124">
        <v>41.75</v>
      </c>
      <c r="H38" s="129">
        <v>-1</v>
      </c>
      <c r="I38" s="129">
        <v>-1</v>
      </c>
      <c r="J38" s="129">
        <v>-0.75</v>
      </c>
      <c r="K38" s="129">
        <v>-1.25</v>
      </c>
      <c r="L38" s="129">
        <v>-0.75</v>
      </c>
      <c r="N38" s="124">
        <v>31</v>
      </c>
      <c r="O38" s="124">
        <v>34.75</v>
      </c>
      <c r="P38" s="124">
        <v>42</v>
      </c>
      <c r="Q38" s="124">
        <v>45.5</v>
      </c>
      <c r="R38" s="124">
        <v>42.5</v>
      </c>
    </row>
    <row r="39" spans="1:18" x14ac:dyDescent="0.2">
      <c r="A39" s="128">
        <v>37833</v>
      </c>
      <c r="B39" s="124">
        <v>46.5</v>
      </c>
      <c r="C39" s="124">
        <v>51</v>
      </c>
      <c r="D39" s="124">
        <v>51.75</v>
      </c>
      <c r="E39" s="124">
        <v>57.25</v>
      </c>
      <c r="F39" s="124">
        <v>53.75</v>
      </c>
      <c r="H39" s="129">
        <v>-0.5</v>
      </c>
      <c r="I39" s="129">
        <v>-0.5</v>
      </c>
      <c r="J39" s="129">
        <v>-0.75</v>
      </c>
      <c r="K39" s="129">
        <v>-0.75</v>
      </c>
      <c r="L39" s="129">
        <v>-0.75</v>
      </c>
      <c r="N39" s="124">
        <v>47</v>
      </c>
      <c r="O39" s="124">
        <v>51.5</v>
      </c>
      <c r="P39" s="124">
        <v>52.5</v>
      </c>
      <c r="Q39" s="124">
        <v>58</v>
      </c>
      <c r="R39" s="124">
        <v>54.5</v>
      </c>
    </row>
    <row r="40" spans="1:18" x14ac:dyDescent="0.2">
      <c r="A40" s="128">
        <v>37864</v>
      </c>
      <c r="B40" s="124">
        <v>54.5</v>
      </c>
      <c r="C40" s="124">
        <v>58</v>
      </c>
      <c r="D40" s="124">
        <v>60.25</v>
      </c>
      <c r="E40" s="124">
        <v>63</v>
      </c>
      <c r="F40" s="124">
        <v>63.75</v>
      </c>
      <c r="H40" s="129">
        <v>-0.5</v>
      </c>
      <c r="I40" s="129">
        <v>-0.5</v>
      </c>
      <c r="J40" s="129">
        <v>-0.75</v>
      </c>
      <c r="K40" s="129">
        <v>-0.75</v>
      </c>
      <c r="L40" s="129">
        <v>-0.75</v>
      </c>
      <c r="N40" s="124">
        <v>55</v>
      </c>
      <c r="O40" s="124">
        <v>58.5</v>
      </c>
      <c r="P40" s="124">
        <v>61</v>
      </c>
      <c r="Q40" s="124">
        <v>63.75</v>
      </c>
      <c r="R40" s="124">
        <v>64.5</v>
      </c>
    </row>
    <row r="41" spans="1:18" x14ac:dyDescent="0.2">
      <c r="A41" s="128">
        <v>37894</v>
      </c>
      <c r="B41" s="124">
        <v>43</v>
      </c>
      <c r="C41" s="124">
        <v>46.5</v>
      </c>
      <c r="D41" s="124">
        <v>55.25</v>
      </c>
      <c r="E41" s="124">
        <v>50</v>
      </c>
      <c r="F41" s="124">
        <v>50.25</v>
      </c>
      <c r="H41" s="129">
        <v>-1</v>
      </c>
      <c r="I41" s="129">
        <v>-1</v>
      </c>
      <c r="J41" s="129">
        <v>-0.75</v>
      </c>
      <c r="K41" s="129">
        <v>-0.75</v>
      </c>
      <c r="L41" s="129">
        <v>-0.75</v>
      </c>
      <c r="N41" s="124">
        <v>44</v>
      </c>
      <c r="O41" s="124">
        <v>47.5</v>
      </c>
      <c r="P41" s="124">
        <v>56</v>
      </c>
      <c r="Q41" s="124">
        <v>50.75</v>
      </c>
      <c r="R41" s="124">
        <v>51</v>
      </c>
    </row>
    <row r="42" spans="1:18" x14ac:dyDescent="0.2">
      <c r="A42" s="128">
        <v>37925</v>
      </c>
      <c r="B42" s="124">
        <v>41</v>
      </c>
      <c r="C42" s="124">
        <v>42.75</v>
      </c>
      <c r="D42" s="124">
        <v>38.75</v>
      </c>
      <c r="E42" s="124">
        <v>38.5</v>
      </c>
      <c r="F42" s="124">
        <v>37.25</v>
      </c>
      <c r="H42" s="129">
        <v>-0.5</v>
      </c>
      <c r="I42" s="129">
        <v>-0.5</v>
      </c>
      <c r="J42" s="129">
        <v>-0.75</v>
      </c>
      <c r="K42" s="129">
        <v>-0.75</v>
      </c>
      <c r="L42" s="129">
        <v>-0.75</v>
      </c>
      <c r="N42" s="124">
        <v>41.5</v>
      </c>
      <c r="O42" s="124">
        <v>43.25</v>
      </c>
      <c r="P42" s="124">
        <v>39.5</v>
      </c>
      <c r="Q42" s="124">
        <v>39.25</v>
      </c>
      <c r="R42" s="124">
        <v>38</v>
      </c>
    </row>
    <row r="43" spans="1:18" x14ac:dyDescent="0.2">
      <c r="A43" s="128">
        <v>37955</v>
      </c>
      <c r="B43" s="124">
        <v>38.5</v>
      </c>
      <c r="C43" s="124">
        <v>39.25</v>
      </c>
      <c r="D43" s="124">
        <v>40.75</v>
      </c>
      <c r="E43" s="124">
        <v>38.25</v>
      </c>
      <c r="F43" s="124">
        <v>36.25</v>
      </c>
      <c r="H43" s="129">
        <v>-0.25</v>
      </c>
      <c r="I43" s="129">
        <v>-0.25</v>
      </c>
      <c r="J43" s="129">
        <v>-0.75</v>
      </c>
      <c r="K43" s="129">
        <v>-0.75</v>
      </c>
      <c r="L43" s="129">
        <v>-0.75</v>
      </c>
      <c r="N43" s="124">
        <v>38.75</v>
      </c>
      <c r="O43" s="124">
        <v>39.5</v>
      </c>
      <c r="P43" s="124">
        <v>41.5</v>
      </c>
      <c r="Q43" s="124">
        <v>39</v>
      </c>
      <c r="R43" s="124">
        <v>37</v>
      </c>
    </row>
    <row r="44" spans="1:18" x14ac:dyDescent="0.2">
      <c r="A44" s="128">
        <v>37986</v>
      </c>
      <c r="B44" s="124">
        <v>40</v>
      </c>
      <c r="C44" s="124">
        <v>40.75</v>
      </c>
      <c r="D44" s="124">
        <v>42.75</v>
      </c>
      <c r="E44" s="124">
        <v>39.5</v>
      </c>
      <c r="F44" s="124">
        <v>35.75</v>
      </c>
      <c r="H44" s="129">
        <v>0</v>
      </c>
      <c r="I44" s="129">
        <v>0</v>
      </c>
      <c r="J44" s="129">
        <v>-0.75</v>
      </c>
      <c r="K44" s="129">
        <v>-0.75</v>
      </c>
      <c r="L44" s="129">
        <v>-0.75</v>
      </c>
      <c r="N44" s="124">
        <v>40</v>
      </c>
      <c r="O44" s="124">
        <v>40.75</v>
      </c>
      <c r="P44" s="124">
        <v>43.5</v>
      </c>
      <c r="Q44" s="124">
        <v>40.25</v>
      </c>
      <c r="R44" s="124">
        <v>36.5</v>
      </c>
    </row>
    <row r="45" spans="1:18" x14ac:dyDescent="0.2">
      <c r="A45" s="128">
        <v>38017</v>
      </c>
      <c r="B45" s="124">
        <v>41.63</v>
      </c>
      <c r="C45" s="124">
        <v>42.39</v>
      </c>
      <c r="D45" s="124">
        <v>42.14</v>
      </c>
      <c r="E45" s="124">
        <v>40.119999999999997</v>
      </c>
      <c r="F45" s="124">
        <v>36.46</v>
      </c>
      <c r="H45" s="129">
        <v>-0.48999999999999488</v>
      </c>
      <c r="I45" s="129">
        <v>-0.49000000000000199</v>
      </c>
      <c r="J45" s="129">
        <v>-0.50999999999999801</v>
      </c>
      <c r="K45" s="129">
        <v>-0.26000000000000512</v>
      </c>
      <c r="L45" s="129">
        <v>-0.75</v>
      </c>
      <c r="N45" s="124">
        <v>42.12</v>
      </c>
      <c r="O45" s="124">
        <v>42.88</v>
      </c>
      <c r="P45" s="124">
        <v>42.65</v>
      </c>
      <c r="Q45" s="124">
        <v>40.380000000000003</v>
      </c>
      <c r="R45" s="124">
        <v>37.21</v>
      </c>
    </row>
    <row r="46" spans="1:18" x14ac:dyDescent="0.2">
      <c r="A46" s="128">
        <v>38046</v>
      </c>
      <c r="B46" s="124">
        <v>39.909999999999997</v>
      </c>
      <c r="C46" s="124">
        <v>40.89</v>
      </c>
      <c r="D46" s="124">
        <v>40.119999999999997</v>
      </c>
      <c r="E46" s="124">
        <v>39.11</v>
      </c>
      <c r="F46" s="124">
        <v>36.46</v>
      </c>
      <c r="H46" s="129">
        <v>-0.49000000000000199</v>
      </c>
      <c r="I46" s="129">
        <v>-0.49000000000000199</v>
      </c>
      <c r="J46" s="129">
        <v>-0.76000000000000512</v>
      </c>
      <c r="K46" s="129">
        <v>-0.75999999999999801</v>
      </c>
      <c r="L46" s="129">
        <v>-0.75</v>
      </c>
      <c r="N46" s="124">
        <v>40.4</v>
      </c>
      <c r="O46" s="124">
        <v>41.38</v>
      </c>
      <c r="P46" s="124">
        <v>40.880000000000003</v>
      </c>
      <c r="Q46" s="124">
        <v>39.869999999999997</v>
      </c>
      <c r="R46" s="124">
        <v>37.21</v>
      </c>
    </row>
    <row r="47" spans="1:18" x14ac:dyDescent="0.2">
      <c r="A47" s="128">
        <v>38077</v>
      </c>
      <c r="B47" s="124">
        <v>38.619999999999997</v>
      </c>
      <c r="C47" s="124">
        <v>40.24</v>
      </c>
      <c r="D47" s="124">
        <v>38.1</v>
      </c>
      <c r="E47" s="124">
        <v>37.340000000000003</v>
      </c>
      <c r="F47" s="124">
        <v>36.46</v>
      </c>
      <c r="H47" s="129">
        <v>-6.0000000000002274E-2</v>
      </c>
      <c r="I47" s="129">
        <v>-5.9999999999995168E-2</v>
      </c>
      <c r="J47" s="129">
        <v>-0.75999999999999801</v>
      </c>
      <c r="K47" s="129">
        <v>-0.75999999999999801</v>
      </c>
      <c r="L47" s="129">
        <v>-0.75</v>
      </c>
      <c r="N47" s="124">
        <v>38.68</v>
      </c>
      <c r="O47" s="124">
        <v>40.299999999999997</v>
      </c>
      <c r="P47" s="124">
        <v>38.86</v>
      </c>
      <c r="Q47" s="124">
        <v>38.1</v>
      </c>
      <c r="R47" s="124">
        <v>37.21</v>
      </c>
    </row>
    <row r="48" spans="1:18" x14ac:dyDescent="0.2">
      <c r="A48" s="128">
        <v>38107</v>
      </c>
      <c r="B48" s="124">
        <v>34.33</v>
      </c>
      <c r="C48" s="124">
        <v>37.67</v>
      </c>
      <c r="D48" s="124">
        <v>36.08</v>
      </c>
      <c r="E48" s="124">
        <v>37.85</v>
      </c>
      <c r="F48" s="124">
        <v>35.07</v>
      </c>
      <c r="H48" s="129">
        <v>-6.0000000000002274E-2</v>
      </c>
      <c r="I48" s="129">
        <v>-5.9999999999995168E-2</v>
      </c>
      <c r="J48" s="129">
        <v>-0.76000000000000512</v>
      </c>
      <c r="K48" s="129">
        <v>-1.26</v>
      </c>
      <c r="L48" s="129">
        <v>-0.75</v>
      </c>
      <c r="N48" s="124">
        <v>34.39</v>
      </c>
      <c r="O48" s="124">
        <v>37.729999999999997</v>
      </c>
      <c r="P48" s="124">
        <v>36.840000000000003</v>
      </c>
      <c r="Q48" s="124">
        <v>39.11</v>
      </c>
      <c r="R48" s="124">
        <v>35.82</v>
      </c>
    </row>
    <row r="49" spans="1:18" x14ac:dyDescent="0.2">
      <c r="A49" s="128">
        <v>38138</v>
      </c>
      <c r="B49" s="124">
        <v>30.89</v>
      </c>
      <c r="C49" s="124">
        <v>34.24</v>
      </c>
      <c r="D49" s="124">
        <v>36.58</v>
      </c>
      <c r="E49" s="124">
        <v>38.6</v>
      </c>
      <c r="F49" s="124">
        <v>35.99</v>
      </c>
      <c r="H49" s="129">
        <v>-0.48999999999999844</v>
      </c>
      <c r="I49" s="129">
        <v>-0.48999999999999488</v>
      </c>
      <c r="J49" s="129">
        <v>-0.76000000000000512</v>
      </c>
      <c r="K49" s="129">
        <v>-1.26</v>
      </c>
      <c r="L49" s="129">
        <v>-0.75999999999999801</v>
      </c>
      <c r="N49" s="124">
        <v>31.38</v>
      </c>
      <c r="O49" s="124">
        <v>34.729999999999997</v>
      </c>
      <c r="P49" s="124">
        <v>37.340000000000003</v>
      </c>
      <c r="Q49" s="124">
        <v>39.86</v>
      </c>
      <c r="R49" s="124">
        <v>36.75</v>
      </c>
    </row>
    <row r="50" spans="1:18" x14ac:dyDescent="0.2">
      <c r="A50" s="128">
        <v>38168</v>
      </c>
      <c r="B50" s="124">
        <v>31.75</v>
      </c>
      <c r="C50" s="124">
        <v>35.31</v>
      </c>
      <c r="D50" s="124">
        <v>41.63</v>
      </c>
      <c r="E50" s="124">
        <v>44.66</v>
      </c>
      <c r="F50" s="124">
        <v>42.02</v>
      </c>
      <c r="H50" s="129">
        <v>-0.92000000000000171</v>
      </c>
      <c r="I50" s="129">
        <v>-0.9199999999999946</v>
      </c>
      <c r="J50" s="129">
        <v>-0.75</v>
      </c>
      <c r="K50" s="129">
        <v>-1.25</v>
      </c>
      <c r="L50" s="129">
        <v>-0.75</v>
      </c>
      <c r="N50" s="124">
        <v>32.67</v>
      </c>
      <c r="O50" s="124">
        <v>36.229999999999997</v>
      </c>
      <c r="P50" s="124">
        <v>42.38</v>
      </c>
      <c r="Q50" s="124">
        <v>45.91</v>
      </c>
      <c r="R50" s="124">
        <v>42.77</v>
      </c>
    </row>
    <row r="51" spans="1:18" x14ac:dyDescent="0.2">
      <c r="A51" s="128">
        <v>38199</v>
      </c>
      <c r="B51" s="124">
        <v>45.92</v>
      </c>
      <c r="C51" s="124">
        <v>50.11</v>
      </c>
      <c r="D51" s="124">
        <v>52.23</v>
      </c>
      <c r="E51" s="124">
        <v>57.78</v>
      </c>
      <c r="F51" s="124">
        <v>53.14</v>
      </c>
      <c r="H51" s="129">
        <v>-0.48999999999999488</v>
      </c>
      <c r="I51" s="129">
        <v>-0.49000000000000199</v>
      </c>
      <c r="J51" s="129">
        <v>-0.74000000000000199</v>
      </c>
      <c r="K51" s="129">
        <v>-0.74000000000000199</v>
      </c>
      <c r="L51" s="129">
        <v>-0.75</v>
      </c>
      <c r="N51" s="124">
        <v>46.41</v>
      </c>
      <c r="O51" s="124">
        <v>50.6</v>
      </c>
      <c r="P51" s="124">
        <v>52.97</v>
      </c>
      <c r="Q51" s="124">
        <v>58.52</v>
      </c>
      <c r="R51" s="124">
        <v>53.89</v>
      </c>
    </row>
    <row r="52" spans="1:18" x14ac:dyDescent="0.2">
      <c r="A52" s="128">
        <v>38230</v>
      </c>
      <c r="B52" s="124">
        <v>52.79</v>
      </c>
      <c r="C52" s="124">
        <v>56.12</v>
      </c>
      <c r="D52" s="124">
        <v>60.8</v>
      </c>
      <c r="E52" s="124">
        <v>63.58</v>
      </c>
      <c r="F52" s="124">
        <v>62.41</v>
      </c>
      <c r="H52" s="129">
        <v>-0.49000000000000199</v>
      </c>
      <c r="I52" s="129">
        <v>-0.49000000000000199</v>
      </c>
      <c r="J52" s="129">
        <v>-0.74000000000000199</v>
      </c>
      <c r="K52" s="129">
        <v>-0.73000000000000398</v>
      </c>
      <c r="L52" s="129">
        <v>-0.75</v>
      </c>
      <c r="N52" s="124">
        <v>53.28</v>
      </c>
      <c r="O52" s="124">
        <v>56.61</v>
      </c>
      <c r="P52" s="124">
        <v>61.54</v>
      </c>
      <c r="Q52" s="124">
        <v>64.31</v>
      </c>
      <c r="R52" s="124">
        <v>63.16</v>
      </c>
    </row>
    <row r="53" spans="1:18" x14ac:dyDescent="0.2">
      <c r="A53" s="128">
        <v>38260</v>
      </c>
      <c r="B53" s="124">
        <v>42.91</v>
      </c>
      <c r="C53" s="124">
        <v>46.25</v>
      </c>
      <c r="D53" s="124">
        <v>55.76</v>
      </c>
      <c r="E53" s="124">
        <v>50.46</v>
      </c>
      <c r="F53" s="124">
        <v>49.9</v>
      </c>
      <c r="H53" s="129">
        <v>-0.92000000000000171</v>
      </c>
      <c r="I53" s="129">
        <v>-0.92000000000000171</v>
      </c>
      <c r="J53" s="129">
        <v>-0.73000000000000398</v>
      </c>
      <c r="K53" s="129">
        <v>-0.72999999999999687</v>
      </c>
      <c r="L53" s="129">
        <v>-0.75</v>
      </c>
      <c r="N53" s="124">
        <v>43.83</v>
      </c>
      <c r="O53" s="124">
        <v>47.17</v>
      </c>
      <c r="P53" s="124">
        <v>56.49</v>
      </c>
      <c r="Q53" s="124">
        <v>51.19</v>
      </c>
      <c r="R53" s="124">
        <v>50.65</v>
      </c>
    </row>
    <row r="54" spans="1:18" x14ac:dyDescent="0.2">
      <c r="A54" s="128">
        <v>38291</v>
      </c>
      <c r="B54" s="124">
        <v>41.2</v>
      </c>
      <c r="C54" s="124">
        <v>43.03</v>
      </c>
      <c r="D54" s="124">
        <v>39.11</v>
      </c>
      <c r="E54" s="124">
        <v>38.85</v>
      </c>
      <c r="F54" s="124">
        <v>37.85</v>
      </c>
      <c r="H54" s="129">
        <v>-0.48999999999999488</v>
      </c>
      <c r="I54" s="129">
        <v>-0.49000000000000199</v>
      </c>
      <c r="J54" s="129">
        <v>-0.73000000000000398</v>
      </c>
      <c r="K54" s="129">
        <v>-0.74000000000000199</v>
      </c>
      <c r="L54" s="129">
        <v>-0.75</v>
      </c>
      <c r="N54" s="124">
        <v>41.69</v>
      </c>
      <c r="O54" s="124">
        <v>43.52</v>
      </c>
      <c r="P54" s="124">
        <v>39.840000000000003</v>
      </c>
      <c r="Q54" s="124">
        <v>39.590000000000003</v>
      </c>
      <c r="R54" s="124">
        <v>38.6</v>
      </c>
    </row>
    <row r="55" spans="1:18" x14ac:dyDescent="0.2">
      <c r="A55" s="128">
        <v>38321</v>
      </c>
      <c r="B55" s="124">
        <v>39.049999999999997</v>
      </c>
      <c r="C55" s="124">
        <v>40.03</v>
      </c>
      <c r="D55" s="124">
        <v>41.12</v>
      </c>
      <c r="E55" s="124">
        <v>38.6</v>
      </c>
      <c r="F55" s="124">
        <v>36.92</v>
      </c>
      <c r="H55" s="129">
        <v>-0.28000000000000114</v>
      </c>
      <c r="I55" s="129">
        <v>-0.28000000000000114</v>
      </c>
      <c r="J55" s="129">
        <v>-0.73000000000000398</v>
      </c>
      <c r="K55" s="129">
        <v>-0.72999999999999687</v>
      </c>
      <c r="L55" s="129">
        <v>-0.75</v>
      </c>
      <c r="N55" s="124">
        <v>39.33</v>
      </c>
      <c r="O55" s="124">
        <v>40.31</v>
      </c>
      <c r="P55" s="124">
        <v>41.85</v>
      </c>
      <c r="Q55" s="124">
        <v>39.33</v>
      </c>
      <c r="R55" s="124">
        <v>37.67</v>
      </c>
    </row>
    <row r="56" spans="1:18" x14ac:dyDescent="0.2">
      <c r="A56" s="128">
        <v>38352</v>
      </c>
      <c r="B56" s="124">
        <v>40.340000000000003</v>
      </c>
      <c r="C56" s="124">
        <v>41.32</v>
      </c>
      <c r="D56" s="124">
        <v>43.14</v>
      </c>
      <c r="E56" s="124">
        <v>39.86</v>
      </c>
      <c r="F56" s="124">
        <v>36.46</v>
      </c>
      <c r="H56" s="129">
        <v>-5.9999999999995168E-2</v>
      </c>
      <c r="I56" s="129">
        <v>-6.0000000000002274E-2</v>
      </c>
      <c r="J56" s="129">
        <v>-0.72999999999999687</v>
      </c>
      <c r="K56" s="129">
        <v>-0.73000000000000398</v>
      </c>
      <c r="L56" s="129">
        <v>-0.75</v>
      </c>
      <c r="N56" s="124">
        <v>40.4</v>
      </c>
      <c r="O56" s="124">
        <v>41.38</v>
      </c>
      <c r="P56" s="124">
        <v>43.87</v>
      </c>
      <c r="Q56" s="124">
        <v>40.590000000000003</v>
      </c>
      <c r="R56" s="124">
        <v>37.21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4.291666666666667</v>
      </c>
      <c r="C58" s="124">
        <v>4.583333333333333</v>
      </c>
      <c r="D58" s="124">
        <v>4.916666666666667</v>
      </c>
      <c r="E58" s="124">
        <v>4.7249999999999996</v>
      </c>
      <c r="F58" s="124">
        <v>4.291666666666667</v>
      </c>
      <c r="H58" s="129">
        <v>-6.25E-2</v>
      </c>
      <c r="I58" s="129">
        <v>-6.25E-2</v>
      </c>
      <c r="J58" s="129">
        <v>6.25E-2</v>
      </c>
      <c r="K58" s="129">
        <v>6.2500000000000888E-2</v>
      </c>
      <c r="L58" s="129">
        <v>0.10416666666666696</v>
      </c>
      <c r="N58" s="124">
        <v>4.354166666666667</v>
      </c>
      <c r="O58" s="124">
        <v>4.645833333333333</v>
      </c>
      <c r="P58" s="124">
        <v>4.854166666666667</v>
      </c>
      <c r="Q58" s="124">
        <v>4.6624999999999996</v>
      </c>
      <c r="R58" s="124">
        <v>4.1875</v>
      </c>
    </row>
    <row r="59" spans="1:18" x14ac:dyDescent="0.2">
      <c r="A59" s="130" t="s">
        <v>81</v>
      </c>
      <c r="B59" s="124">
        <v>34.479166666666664</v>
      </c>
      <c r="C59" s="124">
        <v>36.145833333333336</v>
      </c>
      <c r="D59" s="124">
        <v>38.049999999999997</v>
      </c>
      <c r="E59" s="124">
        <v>38.30833333333333</v>
      </c>
      <c r="F59" s="124">
        <v>38.0625</v>
      </c>
      <c r="H59" s="129">
        <v>-0.4375</v>
      </c>
      <c r="I59" s="129">
        <v>-0.4375</v>
      </c>
      <c r="J59" s="129">
        <v>-0.65833333333333144</v>
      </c>
      <c r="K59" s="129">
        <v>-0.6875</v>
      </c>
      <c r="L59" s="129">
        <v>-0.8958333333333357</v>
      </c>
      <c r="N59" s="124">
        <v>34.916666666666664</v>
      </c>
      <c r="O59" s="124">
        <v>36.583333333333336</v>
      </c>
      <c r="P59" s="124">
        <v>38.708333333333336</v>
      </c>
      <c r="Q59" s="124">
        <v>38.99583333333333</v>
      </c>
      <c r="R59" s="124">
        <v>38.958333333333336</v>
      </c>
    </row>
    <row r="60" spans="1:18" x14ac:dyDescent="0.2">
      <c r="A60" s="130" t="s">
        <v>82</v>
      </c>
      <c r="B60" s="124">
        <v>39.541666666666664</v>
      </c>
      <c r="C60" s="124">
        <v>41.895833333333336</v>
      </c>
      <c r="D60" s="124">
        <v>43.5</v>
      </c>
      <c r="E60" s="124">
        <v>43.5</v>
      </c>
      <c r="F60" s="124">
        <v>41.291666666666664</v>
      </c>
      <c r="H60" s="129">
        <v>-0.4375</v>
      </c>
      <c r="I60" s="129">
        <v>-0.4375</v>
      </c>
      <c r="J60" s="129">
        <v>-0.7291666666666643</v>
      </c>
      <c r="K60" s="129">
        <v>-0.8333333333333357</v>
      </c>
      <c r="L60" s="129">
        <v>-0.75</v>
      </c>
      <c r="N60" s="124">
        <v>39.979166666666664</v>
      </c>
      <c r="O60" s="124">
        <v>42.333333333333336</v>
      </c>
      <c r="P60" s="124">
        <v>44.229166666666664</v>
      </c>
      <c r="Q60" s="124">
        <v>44.333333333333336</v>
      </c>
      <c r="R60" s="124">
        <v>42.041666666666664</v>
      </c>
    </row>
    <row r="61" spans="1:18" x14ac:dyDescent="0.2">
      <c r="A61" s="130" t="s">
        <v>83</v>
      </c>
      <c r="B61" s="124">
        <v>39.945</v>
      </c>
      <c r="C61" s="124">
        <v>42.3</v>
      </c>
      <c r="D61" s="124">
        <v>43.900833333333338</v>
      </c>
      <c r="E61" s="124">
        <v>43.900833333333331</v>
      </c>
      <c r="F61" s="124">
        <v>41.594999999999999</v>
      </c>
      <c r="H61" s="129">
        <v>-0.43666666666665321</v>
      </c>
      <c r="I61" s="129">
        <v>-0.43666666666667453</v>
      </c>
      <c r="J61" s="129">
        <v>-0.72500000000000142</v>
      </c>
      <c r="K61" s="129">
        <v>-0.82916666666666572</v>
      </c>
      <c r="L61" s="129">
        <v>-0.75083333333333258</v>
      </c>
      <c r="N61" s="124">
        <v>40.381666666666653</v>
      </c>
      <c r="O61" s="124">
        <v>42.736666666666672</v>
      </c>
      <c r="P61" s="124">
        <v>44.62583333333334</v>
      </c>
      <c r="Q61" s="124">
        <v>44.73</v>
      </c>
      <c r="R61" s="124">
        <v>42.345833333333331</v>
      </c>
    </row>
    <row r="62" spans="1:18" x14ac:dyDescent="0.2">
      <c r="A62" s="130" t="s">
        <v>84</v>
      </c>
      <c r="B62" s="124">
        <v>40.293333333333329</v>
      </c>
      <c r="C62" s="124">
        <v>42.650833333333331</v>
      </c>
      <c r="D62" s="124">
        <v>44.298333333333339</v>
      </c>
      <c r="E62" s="124">
        <v>44.295833333333327</v>
      </c>
      <c r="F62" s="124">
        <v>41.893333333333338</v>
      </c>
      <c r="H62" s="129">
        <v>-0.43916666666667226</v>
      </c>
      <c r="I62" s="129">
        <v>-0.43583333333333485</v>
      </c>
      <c r="J62" s="129">
        <v>-0.67499999999999716</v>
      </c>
      <c r="K62" s="129">
        <v>-0.78166666666667339</v>
      </c>
      <c r="L62" s="129">
        <v>-0.74916666666666032</v>
      </c>
      <c r="N62" s="124">
        <v>40.732500000000002</v>
      </c>
      <c r="O62" s="124">
        <v>43.086666666666666</v>
      </c>
      <c r="P62" s="124">
        <v>44.973333333333336</v>
      </c>
      <c r="Q62" s="124">
        <v>45.077500000000001</v>
      </c>
      <c r="R62" s="124">
        <v>42.642499999999998</v>
      </c>
    </row>
    <row r="63" spans="1:18" x14ac:dyDescent="0.2">
      <c r="A63" s="130" t="s">
        <v>85</v>
      </c>
      <c r="B63" s="124">
        <v>40.695833333333333</v>
      </c>
      <c r="C63" s="124">
        <v>43.150833333333331</v>
      </c>
      <c r="D63" s="124">
        <v>44.645833333333336</v>
      </c>
      <c r="E63" s="124">
        <v>44.646666666666675</v>
      </c>
      <c r="F63" s="124">
        <v>42.195</v>
      </c>
      <c r="H63" s="129">
        <v>-0.43666666666666742</v>
      </c>
      <c r="I63" s="129">
        <v>-0.43916666666667226</v>
      </c>
      <c r="J63" s="129">
        <v>-0.62749999999999773</v>
      </c>
      <c r="K63" s="129">
        <v>-0.72999999999998977</v>
      </c>
      <c r="L63" s="129">
        <v>-0.75166666666667226</v>
      </c>
      <c r="N63" s="124">
        <v>41.1325</v>
      </c>
      <c r="O63" s="124">
        <v>43.59</v>
      </c>
      <c r="P63" s="124">
        <v>45.273333333333333</v>
      </c>
      <c r="Q63" s="124">
        <v>45.376666666666665</v>
      </c>
      <c r="R63" s="124">
        <v>42.946666666666665</v>
      </c>
    </row>
    <row r="64" spans="1:18" x14ac:dyDescent="0.2">
      <c r="A64" s="130" t="s">
        <v>86</v>
      </c>
      <c r="B64" s="124">
        <v>41.096666666666664</v>
      </c>
      <c r="C64" s="124">
        <v>43.902500000000003</v>
      </c>
      <c r="D64" s="124">
        <v>44.990833333333335</v>
      </c>
      <c r="E64" s="124">
        <v>44.991666666666667</v>
      </c>
      <c r="F64" s="124">
        <v>42.495833333333337</v>
      </c>
      <c r="H64" s="129">
        <v>-0.43666666666666742</v>
      </c>
      <c r="I64" s="129">
        <v>-0.43750000000000711</v>
      </c>
      <c r="J64" s="129">
        <v>-0.57916666666666572</v>
      </c>
      <c r="K64" s="129">
        <v>-0.68250000000000455</v>
      </c>
      <c r="L64" s="129">
        <v>-0.74833333333332774</v>
      </c>
      <c r="N64" s="124">
        <v>41.533333333333331</v>
      </c>
      <c r="O64" s="124">
        <v>44.34</v>
      </c>
      <c r="P64" s="124">
        <v>45.57</v>
      </c>
      <c r="Q64" s="124">
        <v>45.674166666666672</v>
      </c>
      <c r="R64" s="124">
        <v>43.244166666666665</v>
      </c>
    </row>
    <row r="65" spans="1:18" x14ac:dyDescent="0.2">
      <c r="A65" s="130" t="s">
        <v>87</v>
      </c>
      <c r="B65" s="124">
        <v>41.594166666666666</v>
      </c>
      <c r="C65" s="124">
        <v>44.652500000000003</v>
      </c>
      <c r="D65" s="124">
        <v>45.237499999999997</v>
      </c>
      <c r="E65" s="124">
        <v>45.237499999999997</v>
      </c>
      <c r="F65" s="124">
        <v>42.794166666666676</v>
      </c>
      <c r="H65" s="129">
        <v>-0.44000000000000483</v>
      </c>
      <c r="I65" s="129">
        <v>-0.43916666666665805</v>
      </c>
      <c r="J65" s="129">
        <v>-0.58000000000001251</v>
      </c>
      <c r="K65" s="129">
        <v>-0.68416666666665549</v>
      </c>
      <c r="L65" s="129">
        <v>-0.74916666666665321</v>
      </c>
      <c r="N65" s="124">
        <v>42.034166666666671</v>
      </c>
      <c r="O65" s="124">
        <v>45.091666666666661</v>
      </c>
      <c r="P65" s="124">
        <v>45.817500000000003</v>
      </c>
      <c r="Q65" s="124">
        <v>45.92166666666666</v>
      </c>
      <c r="R65" s="124">
        <v>43.543333333333329</v>
      </c>
    </row>
    <row r="66" spans="1:18" x14ac:dyDescent="0.2">
      <c r="A66" s="130" t="s">
        <v>88</v>
      </c>
      <c r="B66" s="124">
        <v>42.096666666666671</v>
      </c>
      <c r="C66" s="124">
        <v>45.502499999999998</v>
      </c>
      <c r="D66" s="124">
        <v>45.4375</v>
      </c>
      <c r="E66" s="124">
        <v>45.438333333333325</v>
      </c>
      <c r="F66" s="124">
        <v>43.092500000000001</v>
      </c>
      <c r="H66" s="129">
        <v>-0.43666666666666742</v>
      </c>
      <c r="I66" s="129">
        <v>-0.4375</v>
      </c>
      <c r="J66" s="129">
        <v>-0.57833333333334025</v>
      </c>
      <c r="K66" s="129">
        <v>-0.6841666666666768</v>
      </c>
      <c r="L66" s="129">
        <v>-0.75333333333333741</v>
      </c>
      <c r="N66" s="124">
        <v>42.533333333333339</v>
      </c>
      <c r="O66" s="124">
        <v>45.94</v>
      </c>
      <c r="P66" s="124">
        <v>46.01583333333334</v>
      </c>
      <c r="Q66" s="124">
        <v>46.122500000000002</v>
      </c>
      <c r="R66" s="124">
        <v>43.845833333333331</v>
      </c>
    </row>
    <row r="67" spans="1:18" x14ac:dyDescent="0.2">
      <c r="A67" s="130" t="s">
        <v>89</v>
      </c>
      <c r="B67" s="124">
        <v>42.594166666666666</v>
      </c>
      <c r="C67" s="124">
        <v>46.352499999999999</v>
      </c>
      <c r="D67" s="124">
        <v>45.638333333333343</v>
      </c>
      <c r="E67" s="124">
        <v>45.64</v>
      </c>
      <c r="F67" s="124">
        <v>43.396666666666668</v>
      </c>
      <c r="H67" s="129">
        <v>-0.44000000000000483</v>
      </c>
      <c r="I67" s="129">
        <v>-0.4375</v>
      </c>
      <c r="J67" s="129">
        <v>-0.57833333333331893</v>
      </c>
      <c r="K67" s="129">
        <v>-0.68249999999999034</v>
      </c>
      <c r="L67" s="129">
        <v>-0.74750000000000227</v>
      </c>
      <c r="N67" s="124">
        <v>43.034166666666671</v>
      </c>
      <c r="O67" s="124">
        <v>46.79</v>
      </c>
      <c r="P67" s="124">
        <v>46.216666666666661</v>
      </c>
      <c r="Q67" s="124">
        <v>46.322499999999998</v>
      </c>
      <c r="R67" s="124">
        <v>44.144166666666671</v>
      </c>
    </row>
    <row r="68" spans="1:18" x14ac:dyDescent="0.2">
      <c r="A68" s="128"/>
      <c r="H68" s="129"/>
      <c r="I68" s="129"/>
      <c r="J68" s="129"/>
      <c r="K68" s="129"/>
      <c r="L68" s="129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4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>
    <pageSetUpPr fitToPage="1"/>
  </sheetPr>
  <dimension ref="A1:R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6" width="9.140625" style="124"/>
    <col min="7" max="16384" width="9.140625" style="125"/>
  </cols>
  <sheetData>
    <row r="1" spans="1:18" ht="45.75" customHeight="1" x14ac:dyDescent="0.2">
      <c r="A1" s="273">
        <v>37221</v>
      </c>
      <c r="D1" s="123">
        <v>37221</v>
      </c>
      <c r="J1" s="125" t="s">
        <v>31</v>
      </c>
      <c r="P1" s="123">
        <v>37221</v>
      </c>
    </row>
    <row r="2" spans="1:18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H2" s="127" t="s">
        <v>76</v>
      </c>
      <c r="I2" s="127" t="s">
        <v>55</v>
      </c>
      <c r="J2" s="127" t="s">
        <v>77</v>
      </c>
      <c r="K2" s="127" t="s">
        <v>78</v>
      </c>
      <c r="L2" s="127" t="s">
        <v>79</v>
      </c>
      <c r="N2" s="127" t="s">
        <v>76</v>
      </c>
      <c r="O2" s="127" t="s">
        <v>55</v>
      </c>
      <c r="P2" s="127" t="s">
        <v>77</v>
      </c>
      <c r="Q2" s="127" t="s">
        <v>78</v>
      </c>
      <c r="R2" s="127" t="s">
        <v>79</v>
      </c>
    </row>
    <row r="3" spans="1:18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H3" s="129">
        <v>0</v>
      </c>
      <c r="I3" s="129">
        <v>0</v>
      </c>
      <c r="J3" s="129">
        <v>0</v>
      </c>
      <c r="K3" s="129">
        <v>0</v>
      </c>
      <c r="L3" s="129">
        <v>0</v>
      </c>
      <c r="N3" s="124">
        <v>0</v>
      </c>
      <c r="O3" s="124">
        <v>0</v>
      </c>
      <c r="P3" s="124">
        <v>0</v>
      </c>
      <c r="Q3" s="124">
        <v>0</v>
      </c>
      <c r="R3" s="124">
        <v>0</v>
      </c>
    </row>
    <row r="4" spans="1:18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H4" s="129">
        <v>0</v>
      </c>
      <c r="I4" s="129">
        <v>0</v>
      </c>
      <c r="J4" s="129">
        <v>0</v>
      </c>
      <c r="K4" s="129">
        <v>0</v>
      </c>
      <c r="L4" s="129">
        <v>0</v>
      </c>
      <c r="N4" s="124">
        <v>0</v>
      </c>
      <c r="O4" s="124">
        <v>0</v>
      </c>
      <c r="P4" s="124">
        <v>0</v>
      </c>
      <c r="Q4" s="124">
        <v>0</v>
      </c>
      <c r="R4" s="124">
        <v>0</v>
      </c>
    </row>
    <row r="5" spans="1:18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H5" s="129">
        <v>0</v>
      </c>
      <c r="I5" s="129">
        <v>0</v>
      </c>
      <c r="J5" s="129">
        <v>0</v>
      </c>
      <c r="K5" s="129">
        <v>0</v>
      </c>
      <c r="L5" s="129">
        <v>0</v>
      </c>
      <c r="N5" s="124">
        <v>0</v>
      </c>
      <c r="O5" s="124">
        <v>0</v>
      </c>
      <c r="P5" s="124">
        <v>0</v>
      </c>
      <c r="Q5" s="124">
        <v>0</v>
      </c>
      <c r="R5" s="124">
        <v>0</v>
      </c>
    </row>
    <row r="6" spans="1:18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H6" s="129">
        <v>0</v>
      </c>
      <c r="I6" s="129">
        <v>0</v>
      </c>
      <c r="J6" s="129">
        <v>0</v>
      </c>
      <c r="K6" s="129">
        <v>0</v>
      </c>
      <c r="L6" s="129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</row>
    <row r="7" spans="1:18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H7" s="129">
        <v>0</v>
      </c>
      <c r="I7" s="129">
        <v>0</v>
      </c>
      <c r="J7" s="129">
        <v>0</v>
      </c>
      <c r="K7" s="129">
        <v>0</v>
      </c>
      <c r="L7" s="129">
        <v>0</v>
      </c>
      <c r="N7" s="124">
        <v>0</v>
      </c>
      <c r="O7" s="124">
        <v>0</v>
      </c>
      <c r="P7" s="124">
        <v>0</v>
      </c>
      <c r="Q7" s="124">
        <v>0</v>
      </c>
      <c r="R7" s="124">
        <v>0</v>
      </c>
    </row>
    <row r="8" spans="1:18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H8" s="129">
        <v>0</v>
      </c>
      <c r="I8" s="129">
        <v>0</v>
      </c>
      <c r="J8" s="129">
        <v>0</v>
      </c>
      <c r="K8" s="129">
        <v>0</v>
      </c>
      <c r="L8" s="129">
        <v>0</v>
      </c>
      <c r="N8" s="124">
        <v>0</v>
      </c>
      <c r="O8" s="124">
        <v>0</v>
      </c>
      <c r="P8" s="124">
        <v>0</v>
      </c>
      <c r="Q8" s="124">
        <v>0</v>
      </c>
      <c r="R8" s="124">
        <v>0</v>
      </c>
    </row>
    <row r="9" spans="1:18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H9" s="129">
        <v>0</v>
      </c>
      <c r="I9" s="129">
        <v>0</v>
      </c>
      <c r="J9" s="129">
        <v>0</v>
      </c>
      <c r="K9" s="129">
        <v>0</v>
      </c>
      <c r="L9" s="129">
        <v>0</v>
      </c>
      <c r="N9" s="124">
        <v>0</v>
      </c>
      <c r="O9" s="124">
        <v>0</v>
      </c>
      <c r="P9" s="124">
        <v>0</v>
      </c>
      <c r="Q9" s="124">
        <v>0</v>
      </c>
      <c r="R9" s="124">
        <v>0</v>
      </c>
    </row>
    <row r="10" spans="1:18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H10" s="129">
        <v>0</v>
      </c>
      <c r="I10" s="129">
        <v>0</v>
      </c>
      <c r="J10" s="129">
        <v>0</v>
      </c>
      <c r="K10" s="129">
        <v>0</v>
      </c>
      <c r="L10" s="129">
        <v>0</v>
      </c>
      <c r="N10" s="124">
        <v>0</v>
      </c>
      <c r="O10" s="124">
        <v>0</v>
      </c>
      <c r="P10" s="124">
        <v>0</v>
      </c>
      <c r="Q10" s="124">
        <v>0</v>
      </c>
      <c r="R10" s="124">
        <v>0</v>
      </c>
    </row>
    <row r="11" spans="1:18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H11" s="129">
        <v>0</v>
      </c>
      <c r="I11" s="129">
        <v>0</v>
      </c>
      <c r="J11" s="129">
        <v>0</v>
      </c>
      <c r="K11" s="129">
        <v>0</v>
      </c>
      <c r="L11" s="129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</row>
    <row r="12" spans="1:18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H12" s="129">
        <v>0</v>
      </c>
      <c r="I12" s="129">
        <v>0</v>
      </c>
      <c r="J12" s="129">
        <v>0</v>
      </c>
      <c r="K12" s="129">
        <v>0</v>
      </c>
      <c r="L12" s="129">
        <v>0</v>
      </c>
      <c r="N12" s="124">
        <v>0</v>
      </c>
      <c r="O12" s="124">
        <v>0</v>
      </c>
      <c r="P12" s="124">
        <v>0</v>
      </c>
      <c r="Q12" s="124">
        <v>0</v>
      </c>
      <c r="R12" s="124">
        <v>0</v>
      </c>
    </row>
    <row r="13" spans="1:18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H13" s="129">
        <v>0</v>
      </c>
      <c r="I13" s="129">
        <v>0</v>
      </c>
      <c r="J13" s="129">
        <v>0</v>
      </c>
      <c r="K13" s="129">
        <v>0</v>
      </c>
      <c r="L13" s="129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0</v>
      </c>
    </row>
    <row r="14" spans="1:18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H14" s="129">
        <v>0</v>
      </c>
      <c r="I14" s="129">
        <v>0</v>
      </c>
      <c r="J14" s="129">
        <v>0</v>
      </c>
      <c r="K14" s="129">
        <v>0</v>
      </c>
      <c r="L14" s="129">
        <v>0</v>
      </c>
      <c r="N14" s="124">
        <v>0</v>
      </c>
      <c r="O14" s="124">
        <v>0</v>
      </c>
      <c r="P14" s="124">
        <v>0</v>
      </c>
      <c r="Q14" s="124">
        <v>0</v>
      </c>
      <c r="R14" s="124">
        <v>0</v>
      </c>
    </row>
    <row r="15" spans="1:18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H15" s="129">
        <v>0</v>
      </c>
      <c r="I15" s="129">
        <v>0</v>
      </c>
      <c r="J15" s="129">
        <v>0</v>
      </c>
      <c r="K15" s="129">
        <v>0</v>
      </c>
      <c r="L15" s="129">
        <v>0</v>
      </c>
      <c r="N15" s="124">
        <v>0</v>
      </c>
      <c r="O15" s="124">
        <v>0</v>
      </c>
      <c r="P15" s="124">
        <v>0</v>
      </c>
      <c r="Q15" s="124">
        <v>0</v>
      </c>
      <c r="R15" s="124">
        <v>0</v>
      </c>
    </row>
    <row r="16" spans="1:18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H16" s="129">
        <v>0</v>
      </c>
      <c r="I16" s="129">
        <v>0</v>
      </c>
      <c r="J16" s="129">
        <v>0</v>
      </c>
      <c r="K16" s="129">
        <v>0</v>
      </c>
      <c r="L16" s="129">
        <v>0</v>
      </c>
      <c r="N16" s="124">
        <v>0</v>
      </c>
      <c r="O16" s="124">
        <v>0</v>
      </c>
      <c r="P16" s="124">
        <v>0</v>
      </c>
      <c r="Q16" s="124">
        <v>0</v>
      </c>
      <c r="R16" s="124">
        <v>0</v>
      </c>
    </row>
    <row r="17" spans="1:18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H17" s="129">
        <v>0</v>
      </c>
      <c r="I17" s="129">
        <v>0</v>
      </c>
      <c r="J17" s="129">
        <v>0</v>
      </c>
      <c r="K17" s="129">
        <v>0</v>
      </c>
      <c r="L17" s="129">
        <v>0</v>
      </c>
      <c r="N17" s="124">
        <v>0</v>
      </c>
      <c r="O17" s="124">
        <v>0</v>
      </c>
      <c r="P17" s="124">
        <v>0</v>
      </c>
      <c r="Q17" s="124">
        <v>0</v>
      </c>
      <c r="R17" s="124">
        <v>0</v>
      </c>
    </row>
    <row r="18" spans="1:18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H18" s="129">
        <v>0</v>
      </c>
      <c r="I18" s="129">
        <v>0</v>
      </c>
      <c r="J18" s="129">
        <v>0</v>
      </c>
      <c r="K18" s="129">
        <v>0</v>
      </c>
      <c r="L18" s="129">
        <v>0</v>
      </c>
      <c r="N18" s="124">
        <v>0</v>
      </c>
      <c r="O18" s="124">
        <v>0</v>
      </c>
      <c r="P18" s="124">
        <v>0</v>
      </c>
      <c r="Q18" s="124">
        <v>0</v>
      </c>
      <c r="R18" s="124">
        <v>0</v>
      </c>
    </row>
    <row r="19" spans="1:18" ht="12.75" customHeight="1" x14ac:dyDescent="0.2">
      <c r="A19" s="128">
        <v>37225</v>
      </c>
      <c r="B19" s="124">
        <v>19</v>
      </c>
      <c r="C19" s="124">
        <v>20</v>
      </c>
      <c r="D19" s="124">
        <v>20</v>
      </c>
      <c r="E19" s="124">
        <v>17.5</v>
      </c>
      <c r="F19" s="124">
        <v>15</v>
      </c>
      <c r="H19" s="129">
        <v>0</v>
      </c>
      <c r="I19" s="129">
        <v>0</v>
      </c>
      <c r="J19" s="129">
        <v>0</v>
      </c>
      <c r="K19" s="129">
        <v>0.25</v>
      </c>
      <c r="L19" s="129">
        <v>0.5</v>
      </c>
      <c r="N19" s="124">
        <v>19</v>
      </c>
      <c r="O19" s="124">
        <v>20</v>
      </c>
      <c r="P19" s="124">
        <v>20</v>
      </c>
      <c r="Q19" s="124">
        <v>17.25</v>
      </c>
      <c r="R19" s="124">
        <v>14.5</v>
      </c>
    </row>
    <row r="20" spans="1:18" ht="12.75" customHeight="1" x14ac:dyDescent="0.2">
      <c r="A20" s="128">
        <v>37256</v>
      </c>
      <c r="B20" s="124">
        <v>23.355</v>
      </c>
      <c r="C20" s="124">
        <v>23.282</v>
      </c>
      <c r="D20" s="124">
        <v>26.557000000000002</v>
      </c>
      <c r="E20" s="124">
        <v>21.613</v>
      </c>
      <c r="F20" s="124">
        <v>16.984000000000002</v>
      </c>
      <c r="H20" s="129">
        <v>0</v>
      </c>
      <c r="I20" s="129">
        <v>0</v>
      </c>
      <c r="J20" s="129">
        <v>-1.6059999999999981</v>
      </c>
      <c r="K20" s="129">
        <v>-0.54200000000000159</v>
      </c>
      <c r="L20" s="129">
        <v>-1.3870000000000005</v>
      </c>
      <c r="N20" s="124">
        <v>23.355</v>
      </c>
      <c r="O20" s="124">
        <v>23.282</v>
      </c>
      <c r="P20" s="124">
        <v>28.163</v>
      </c>
      <c r="Q20" s="124">
        <v>22.155000000000001</v>
      </c>
      <c r="R20" s="124">
        <v>18.371000000000002</v>
      </c>
    </row>
    <row r="21" spans="1:18" ht="12.75" customHeight="1" x14ac:dyDescent="0.2">
      <c r="A21" s="128">
        <v>37287</v>
      </c>
      <c r="B21" s="124">
        <v>26.706</v>
      </c>
      <c r="C21" s="124">
        <v>25.923000000000002</v>
      </c>
      <c r="D21" s="124">
        <v>26.944000000000003</v>
      </c>
      <c r="E21" s="124">
        <v>22.863</v>
      </c>
      <c r="F21" s="124">
        <v>19.434999999999999</v>
      </c>
      <c r="H21" s="129">
        <v>-1.2010000000000005</v>
      </c>
      <c r="I21" s="129">
        <v>-1.2019999999999982</v>
      </c>
      <c r="J21" s="129">
        <v>-1.1409999999999982</v>
      </c>
      <c r="K21" s="129">
        <v>-1.3219999999999992</v>
      </c>
      <c r="L21" s="129">
        <v>-1.6820000000000022</v>
      </c>
      <c r="N21" s="124">
        <v>27.907</v>
      </c>
      <c r="O21" s="124">
        <v>27.125</v>
      </c>
      <c r="P21" s="124">
        <v>28.085000000000001</v>
      </c>
      <c r="Q21" s="124">
        <v>24.184999999999999</v>
      </c>
      <c r="R21" s="124">
        <v>21.117000000000001</v>
      </c>
    </row>
    <row r="22" spans="1:18" ht="12.75" customHeight="1" x14ac:dyDescent="0.2">
      <c r="A22" s="128">
        <v>37315</v>
      </c>
      <c r="B22" s="124">
        <v>25.5</v>
      </c>
      <c r="C22" s="124">
        <v>24.75</v>
      </c>
      <c r="D22" s="124">
        <v>26.571000000000002</v>
      </c>
      <c r="E22" s="124">
        <v>22.746000000000002</v>
      </c>
      <c r="F22" s="124">
        <v>18.964000000000002</v>
      </c>
      <c r="H22" s="129">
        <v>5.3999999999998494E-2</v>
      </c>
      <c r="I22" s="129">
        <v>5.3999999999998494E-2</v>
      </c>
      <c r="J22" s="129">
        <v>-0.98600000000000065</v>
      </c>
      <c r="K22" s="129">
        <v>-1.2330000000000005</v>
      </c>
      <c r="L22" s="129">
        <v>-1.6609999999999978</v>
      </c>
      <c r="N22" s="124">
        <v>25.446000000000002</v>
      </c>
      <c r="O22" s="124">
        <v>24.696000000000002</v>
      </c>
      <c r="P22" s="124">
        <v>27.557000000000002</v>
      </c>
      <c r="Q22" s="124">
        <v>23.979000000000003</v>
      </c>
      <c r="R22" s="124">
        <v>20.625</v>
      </c>
    </row>
    <row r="23" spans="1:18" x14ac:dyDescent="0.2">
      <c r="A23" s="128">
        <v>37346</v>
      </c>
      <c r="B23" s="124">
        <v>24.484000000000002</v>
      </c>
      <c r="C23" s="124">
        <v>25.024000000000001</v>
      </c>
      <c r="D23" s="124">
        <v>26.02</v>
      </c>
      <c r="E23" s="124">
        <v>22.468</v>
      </c>
      <c r="F23" s="124">
        <v>18.956</v>
      </c>
      <c r="H23" s="129">
        <v>0.12100000000000222</v>
      </c>
      <c r="I23" s="129">
        <v>0.12099999999999866</v>
      </c>
      <c r="J23" s="129">
        <v>-1.02</v>
      </c>
      <c r="K23" s="129">
        <v>-1.2010000000000005</v>
      </c>
      <c r="L23" s="129">
        <v>-1.6810000000000009</v>
      </c>
      <c r="N23" s="124">
        <v>24.363</v>
      </c>
      <c r="O23" s="124">
        <v>24.903000000000002</v>
      </c>
      <c r="P23" s="124">
        <v>27.04</v>
      </c>
      <c r="Q23" s="124">
        <v>23.669</v>
      </c>
      <c r="R23" s="124">
        <v>20.637</v>
      </c>
    </row>
    <row r="24" spans="1:18" x14ac:dyDescent="0.2">
      <c r="A24" s="128">
        <v>37376</v>
      </c>
      <c r="B24" s="124">
        <v>19.933</v>
      </c>
      <c r="C24" s="124">
        <v>20.8</v>
      </c>
      <c r="D24" s="124">
        <v>24.817</v>
      </c>
      <c r="E24" s="124">
        <v>22.967000000000002</v>
      </c>
      <c r="F24" s="124">
        <v>19.483000000000001</v>
      </c>
      <c r="H24" s="129">
        <v>0.19999999999999929</v>
      </c>
      <c r="I24" s="129">
        <v>0.19999999999999929</v>
      </c>
      <c r="J24" s="129">
        <v>9.9999999999997868E-2</v>
      </c>
      <c r="K24" s="129">
        <v>-1.0659999999999989</v>
      </c>
      <c r="L24" s="129">
        <v>-1.7</v>
      </c>
      <c r="N24" s="124">
        <v>19.733000000000001</v>
      </c>
      <c r="O24" s="124">
        <v>20.6</v>
      </c>
      <c r="P24" s="124">
        <v>24.717000000000002</v>
      </c>
      <c r="Q24" s="124">
        <v>24.033000000000001</v>
      </c>
      <c r="R24" s="124">
        <v>21.183</v>
      </c>
    </row>
    <row r="25" spans="1:18" x14ac:dyDescent="0.2">
      <c r="A25" s="128">
        <v>37407</v>
      </c>
      <c r="B25" s="124">
        <v>17.637</v>
      </c>
      <c r="C25" s="124">
        <v>19.016000000000002</v>
      </c>
      <c r="D25" s="124">
        <v>27.371000000000002</v>
      </c>
      <c r="E25" s="124">
        <v>23.306000000000001</v>
      </c>
      <c r="F25" s="124">
        <v>18.649000000000001</v>
      </c>
      <c r="H25" s="129">
        <v>0.12099999999999866</v>
      </c>
      <c r="I25" s="129">
        <v>0.12100000000000222</v>
      </c>
      <c r="J25" s="129">
        <v>0.12100000000000222</v>
      </c>
      <c r="K25" s="129">
        <v>-0.42000000000000171</v>
      </c>
      <c r="L25" s="129">
        <v>-1.7429999999999986</v>
      </c>
      <c r="N25" s="124">
        <v>17.516000000000002</v>
      </c>
      <c r="O25" s="124">
        <v>18.895</v>
      </c>
      <c r="P25" s="124">
        <v>27.25</v>
      </c>
      <c r="Q25" s="124">
        <v>23.726000000000003</v>
      </c>
      <c r="R25" s="124">
        <v>20.391999999999999</v>
      </c>
    </row>
    <row r="26" spans="1:18" x14ac:dyDescent="0.2">
      <c r="A26" s="128">
        <v>37437</v>
      </c>
      <c r="B26" s="124">
        <v>18.333000000000002</v>
      </c>
      <c r="C26" s="124">
        <v>19.708000000000002</v>
      </c>
      <c r="D26" s="124">
        <v>27</v>
      </c>
      <c r="E26" s="124">
        <v>24</v>
      </c>
      <c r="F26" s="124">
        <v>17.688000000000002</v>
      </c>
      <c r="H26" s="129">
        <v>0</v>
      </c>
      <c r="I26" s="129">
        <v>0</v>
      </c>
      <c r="J26" s="129">
        <v>-1.875</v>
      </c>
      <c r="K26" s="129">
        <v>0.25</v>
      </c>
      <c r="L26" s="129">
        <v>-3.0829999999999984</v>
      </c>
      <c r="N26" s="124">
        <v>18.333000000000002</v>
      </c>
      <c r="O26" s="124">
        <v>19.708000000000002</v>
      </c>
      <c r="P26" s="124">
        <v>28.875</v>
      </c>
      <c r="Q26" s="124">
        <v>23.75</v>
      </c>
      <c r="R26" s="124">
        <v>20.771000000000001</v>
      </c>
    </row>
    <row r="27" spans="1:18" x14ac:dyDescent="0.2">
      <c r="A27" s="128">
        <v>37468</v>
      </c>
      <c r="B27" s="124">
        <v>28.434999999999999</v>
      </c>
      <c r="C27" s="124">
        <v>29.694000000000003</v>
      </c>
      <c r="D27" s="124">
        <v>30.649000000000001</v>
      </c>
      <c r="E27" s="124">
        <v>32.032000000000004</v>
      </c>
      <c r="F27" s="124">
        <v>28.536000000000001</v>
      </c>
      <c r="H27" s="129">
        <v>-1.2020000000000017</v>
      </c>
      <c r="I27" s="129">
        <v>-1.200999999999997</v>
      </c>
      <c r="J27" s="129">
        <v>0.18100000000000094</v>
      </c>
      <c r="K27" s="129">
        <v>0.18100000000000094</v>
      </c>
      <c r="L27" s="129">
        <v>-1.0809999999999995</v>
      </c>
      <c r="N27" s="124">
        <v>29.637</v>
      </c>
      <c r="O27" s="124">
        <v>30.895</v>
      </c>
      <c r="P27" s="124">
        <v>30.468</v>
      </c>
      <c r="Q27" s="124">
        <v>31.851000000000003</v>
      </c>
      <c r="R27" s="124">
        <v>29.617000000000001</v>
      </c>
    </row>
    <row r="28" spans="1:18" x14ac:dyDescent="0.2">
      <c r="A28" s="128">
        <v>37499</v>
      </c>
      <c r="B28" s="124">
        <v>32.129000000000005</v>
      </c>
      <c r="C28" s="124">
        <v>33.532000000000004</v>
      </c>
      <c r="D28" s="124">
        <v>31.597000000000001</v>
      </c>
      <c r="E28" s="124">
        <v>32.613</v>
      </c>
      <c r="F28" s="124">
        <v>31.887</v>
      </c>
      <c r="H28" s="129">
        <v>9.7000000000001307E-2</v>
      </c>
      <c r="I28" s="129">
        <v>9.7000000000001307E-2</v>
      </c>
      <c r="J28" s="129">
        <v>0.14499999999999999</v>
      </c>
      <c r="K28" s="129">
        <v>0.14499999999999602</v>
      </c>
      <c r="L28" s="129">
        <v>-1.0649999999999999</v>
      </c>
      <c r="N28" s="124">
        <v>32.032000000000004</v>
      </c>
      <c r="O28" s="124">
        <v>33.435000000000002</v>
      </c>
      <c r="P28" s="124">
        <v>31.452000000000002</v>
      </c>
      <c r="Q28" s="124">
        <v>32.468000000000004</v>
      </c>
      <c r="R28" s="124">
        <v>32.951999999999998</v>
      </c>
    </row>
    <row r="29" spans="1:18" x14ac:dyDescent="0.2">
      <c r="A29" s="128">
        <v>37529</v>
      </c>
      <c r="B29" s="124">
        <v>29.7</v>
      </c>
      <c r="C29" s="124">
        <v>30.75</v>
      </c>
      <c r="D29" s="124">
        <v>30.625</v>
      </c>
      <c r="E29" s="124">
        <v>28.125</v>
      </c>
      <c r="F29" s="124">
        <v>27.05</v>
      </c>
      <c r="H29" s="129">
        <v>0.14999999999999858</v>
      </c>
      <c r="I29" s="129">
        <v>0.14999999999999858</v>
      </c>
      <c r="J29" s="129">
        <v>0.22500000000000142</v>
      </c>
      <c r="K29" s="129">
        <v>0.22500000000000142</v>
      </c>
      <c r="L29" s="129">
        <v>-1.1000000000000001</v>
      </c>
      <c r="N29" s="124">
        <v>29.55</v>
      </c>
      <c r="O29" s="124">
        <v>30.6</v>
      </c>
      <c r="P29" s="124">
        <v>30.4</v>
      </c>
      <c r="Q29" s="124">
        <v>27.9</v>
      </c>
      <c r="R29" s="124">
        <v>28.15</v>
      </c>
    </row>
    <row r="30" spans="1:18" x14ac:dyDescent="0.2">
      <c r="A30" s="128">
        <v>37560</v>
      </c>
      <c r="B30" s="124">
        <v>27.968</v>
      </c>
      <c r="C30" s="124">
        <v>29.661000000000001</v>
      </c>
      <c r="D30" s="124">
        <v>27.387</v>
      </c>
      <c r="E30" s="124">
        <v>26.492000000000001</v>
      </c>
      <c r="F30" s="124">
        <v>25.016000000000002</v>
      </c>
      <c r="H30" s="129">
        <v>9.6999999999997755E-2</v>
      </c>
      <c r="I30" s="129">
        <v>9.6000000000000085E-2</v>
      </c>
      <c r="J30" s="129">
        <v>4.7999999999998266E-2</v>
      </c>
      <c r="K30" s="129">
        <v>0.14499999999999999</v>
      </c>
      <c r="L30" s="129">
        <v>-0.53200000000000003</v>
      </c>
      <c r="N30" s="124">
        <v>27.871000000000002</v>
      </c>
      <c r="O30" s="124">
        <v>29.565000000000001</v>
      </c>
      <c r="P30" s="124">
        <v>27.339000000000002</v>
      </c>
      <c r="Q30" s="124">
        <v>26.347000000000001</v>
      </c>
      <c r="R30" s="124">
        <v>25.548000000000002</v>
      </c>
    </row>
    <row r="31" spans="1:18" x14ac:dyDescent="0.2">
      <c r="A31" s="128">
        <v>37590</v>
      </c>
      <c r="B31" s="124">
        <v>24.458000000000002</v>
      </c>
      <c r="C31" s="124">
        <v>22.875</v>
      </c>
      <c r="D31" s="124">
        <v>28.438000000000002</v>
      </c>
      <c r="E31" s="124">
        <v>24.667000000000002</v>
      </c>
      <c r="F31" s="124">
        <v>23.917000000000002</v>
      </c>
      <c r="H31" s="129">
        <v>0.125</v>
      </c>
      <c r="I31" s="129">
        <v>0.125</v>
      </c>
      <c r="J31" s="129">
        <v>6.3000000000002387E-2</v>
      </c>
      <c r="K31" s="129">
        <v>0.18799999999999883</v>
      </c>
      <c r="L31" s="129">
        <v>-0.66600000000000037</v>
      </c>
      <c r="N31" s="124">
        <v>24.333000000000002</v>
      </c>
      <c r="O31" s="124">
        <v>22.75</v>
      </c>
      <c r="P31" s="124">
        <v>28.375</v>
      </c>
      <c r="Q31" s="124">
        <v>24.479000000000003</v>
      </c>
      <c r="R31" s="124">
        <v>24.583000000000002</v>
      </c>
    </row>
    <row r="32" spans="1:18" x14ac:dyDescent="0.2">
      <c r="A32" s="128">
        <v>37621</v>
      </c>
      <c r="B32" s="124">
        <v>28.097000000000001</v>
      </c>
      <c r="C32" s="124">
        <v>26.565000000000001</v>
      </c>
      <c r="D32" s="124">
        <v>30.565000000000001</v>
      </c>
      <c r="E32" s="124">
        <v>28.153000000000002</v>
      </c>
      <c r="F32" s="124">
        <v>23.677</v>
      </c>
      <c r="H32" s="129">
        <v>0</v>
      </c>
      <c r="I32" s="129">
        <v>0</v>
      </c>
      <c r="J32" s="129">
        <v>7.3000000000000398E-2</v>
      </c>
      <c r="K32" s="129">
        <v>0.21800000000000352</v>
      </c>
      <c r="L32" s="129">
        <v>-0.54900000000000304</v>
      </c>
      <c r="N32" s="124">
        <v>28.097000000000001</v>
      </c>
      <c r="O32" s="124">
        <v>26.565000000000001</v>
      </c>
      <c r="P32" s="124">
        <v>30.492000000000001</v>
      </c>
      <c r="Q32" s="124">
        <v>27.934999999999999</v>
      </c>
      <c r="R32" s="124">
        <v>24.226000000000003</v>
      </c>
    </row>
    <row r="33" spans="1:18" x14ac:dyDescent="0.2">
      <c r="A33" s="128">
        <v>37652</v>
      </c>
      <c r="B33" s="124">
        <v>29.637</v>
      </c>
      <c r="C33" s="124">
        <v>28.194000000000003</v>
      </c>
      <c r="D33" s="124">
        <v>28.914999999999999</v>
      </c>
      <c r="E33" s="124">
        <v>25.762</v>
      </c>
      <c r="F33" s="124">
        <v>23.423000000000002</v>
      </c>
      <c r="H33" s="129">
        <v>0.12099999999999866</v>
      </c>
      <c r="I33" s="129">
        <v>0.12100000000000222</v>
      </c>
      <c r="J33" s="129">
        <v>-0.21000000000000085</v>
      </c>
      <c r="K33" s="129">
        <v>-0.27</v>
      </c>
      <c r="L33" s="129">
        <v>-0.48</v>
      </c>
      <c r="N33" s="124">
        <v>29.516000000000002</v>
      </c>
      <c r="O33" s="124">
        <v>28.073</v>
      </c>
      <c r="P33" s="124">
        <v>29.125</v>
      </c>
      <c r="Q33" s="124">
        <v>26.032</v>
      </c>
      <c r="R33" s="124">
        <v>23.903000000000002</v>
      </c>
    </row>
    <row r="34" spans="1:18" x14ac:dyDescent="0.2">
      <c r="A34" s="128">
        <v>37680</v>
      </c>
      <c r="B34" s="124">
        <v>26.25</v>
      </c>
      <c r="C34" s="124">
        <v>25.768000000000001</v>
      </c>
      <c r="D34" s="124">
        <v>27.161000000000001</v>
      </c>
      <c r="E34" s="124">
        <v>25.446000000000002</v>
      </c>
      <c r="F34" s="124">
        <v>23.518000000000001</v>
      </c>
      <c r="H34" s="129">
        <v>0.10699999999999932</v>
      </c>
      <c r="I34" s="129">
        <v>0.10699999999999932</v>
      </c>
      <c r="J34" s="129">
        <v>-0.16</v>
      </c>
      <c r="K34" s="129">
        <v>-0.16100000000000136</v>
      </c>
      <c r="L34" s="129">
        <v>-0.48199999999999932</v>
      </c>
      <c r="N34" s="124">
        <v>26.143000000000001</v>
      </c>
      <c r="O34" s="124">
        <v>25.661000000000001</v>
      </c>
      <c r="P34" s="124">
        <v>27.321000000000002</v>
      </c>
      <c r="Q34" s="124">
        <v>25.607000000000003</v>
      </c>
      <c r="R34" s="124">
        <v>24</v>
      </c>
    </row>
    <row r="35" spans="1:18" x14ac:dyDescent="0.2">
      <c r="A35" s="128">
        <v>37711</v>
      </c>
      <c r="B35" s="124">
        <v>23.871000000000002</v>
      </c>
      <c r="C35" s="124">
        <v>24.169</v>
      </c>
      <c r="D35" s="124">
        <v>26.246000000000002</v>
      </c>
      <c r="E35" s="124">
        <v>25.105</v>
      </c>
      <c r="F35" s="124">
        <v>22.762</v>
      </c>
      <c r="H35" s="129">
        <v>-1.3230000000000004</v>
      </c>
      <c r="I35" s="129">
        <v>-1.3230000000000004</v>
      </c>
      <c r="J35" s="129">
        <v>-0.14899999999999736</v>
      </c>
      <c r="K35" s="129">
        <v>-0.14900000000000091</v>
      </c>
      <c r="L35" s="129">
        <v>-0.48</v>
      </c>
      <c r="N35" s="124">
        <v>25.194000000000003</v>
      </c>
      <c r="O35" s="124">
        <v>25.492000000000001</v>
      </c>
      <c r="P35" s="124">
        <v>26.395</v>
      </c>
      <c r="Q35" s="124">
        <v>25.254000000000001</v>
      </c>
      <c r="R35" s="124">
        <v>23.242000000000001</v>
      </c>
    </row>
    <row r="36" spans="1:18" x14ac:dyDescent="0.2">
      <c r="A36" s="128">
        <v>37741</v>
      </c>
      <c r="B36" s="124">
        <v>22.533000000000001</v>
      </c>
      <c r="C36" s="124">
        <v>24.683</v>
      </c>
      <c r="D36" s="124">
        <v>24.833000000000002</v>
      </c>
      <c r="E36" s="124">
        <v>25.117000000000001</v>
      </c>
      <c r="F36" s="124">
        <v>22.6</v>
      </c>
      <c r="H36" s="129">
        <v>0</v>
      </c>
      <c r="I36" s="129">
        <v>0</v>
      </c>
      <c r="J36" s="129">
        <v>-0.16699999999999804</v>
      </c>
      <c r="K36" s="129">
        <v>-6.5999999999998948E-2</v>
      </c>
      <c r="L36" s="129">
        <v>-0.48300000000000054</v>
      </c>
      <c r="N36" s="124">
        <v>22.533000000000001</v>
      </c>
      <c r="O36" s="124">
        <v>24.683</v>
      </c>
      <c r="P36" s="124">
        <v>25</v>
      </c>
      <c r="Q36" s="124">
        <v>25.183</v>
      </c>
      <c r="R36" s="124">
        <v>23.083000000000002</v>
      </c>
    </row>
    <row r="37" spans="1:18" x14ac:dyDescent="0.2">
      <c r="A37" s="128">
        <v>37772</v>
      </c>
      <c r="B37" s="124">
        <v>15.468</v>
      </c>
      <c r="C37" s="124">
        <v>18.589000000000002</v>
      </c>
      <c r="D37" s="124">
        <v>25.617000000000001</v>
      </c>
      <c r="E37" s="124">
        <v>24.802</v>
      </c>
      <c r="F37" s="124">
        <v>22.222000000000001</v>
      </c>
      <c r="H37" s="129">
        <v>0.12099999999999866</v>
      </c>
      <c r="I37" s="129">
        <v>0.12100000000000222</v>
      </c>
      <c r="J37" s="129">
        <v>-0.14900000000000091</v>
      </c>
      <c r="K37" s="129">
        <v>-2.8999999999999915E-2</v>
      </c>
      <c r="L37" s="129">
        <v>-0.48</v>
      </c>
      <c r="N37" s="124">
        <v>15.347000000000001</v>
      </c>
      <c r="O37" s="124">
        <v>18.468</v>
      </c>
      <c r="P37" s="124">
        <v>25.766000000000002</v>
      </c>
      <c r="Q37" s="124">
        <v>24.831</v>
      </c>
      <c r="R37" s="124">
        <v>22.702000000000002</v>
      </c>
    </row>
    <row r="38" spans="1:18" x14ac:dyDescent="0.2">
      <c r="A38" s="128">
        <v>37802</v>
      </c>
      <c r="B38" s="124">
        <v>19.167000000000002</v>
      </c>
      <c r="C38" s="124">
        <v>22.896000000000001</v>
      </c>
      <c r="D38" s="124">
        <v>27.354000000000003</v>
      </c>
      <c r="E38" s="124">
        <v>25.271000000000001</v>
      </c>
      <c r="F38" s="124">
        <v>22.563000000000002</v>
      </c>
      <c r="H38" s="129">
        <v>0.25</v>
      </c>
      <c r="I38" s="129">
        <v>0.25</v>
      </c>
      <c r="J38" s="129">
        <v>-0.14599999999999724</v>
      </c>
      <c r="K38" s="129">
        <v>-2.1000000000000796E-2</v>
      </c>
      <c r="L38" s="129">
        <v>-0.4789999999999992</v>
      </c>
      <c r="N38" s="124">
        <v>18.917000000000002</v>
      </c>
      <c r="O38" s="124">
        <v>22.646000000000001</v>
      </c>
      <c r="P38" s="124">
        <v>27.5</v>
      </c>
      <c r="Q38" s="124">
        <v>25.292000000000002</v>
      </c>
      <c r="R38" s="124">
        <v>23.042000000000002</v>
      </c>
    </row>
    <row r="39" spans="1:18" x14ac:dyDescent="0.2">
      <c r="A39" s="128">
        <v>37833</v>
      </c>
      <c r="B39" s="124">
        <v>30.411000000000001</v>
      </c>
      <c r="C39" s="124">
        <v>31.968</v>
      </c>
      <c r="D39" s="124">
        <v>30.133000000000003</v>
      </c>
      <c r="E39" s="124">
        <v>28.141000000000002</v>
      </c>
      <c r="F39" s="124">
        <v>27.664999999999999</v>
      </c>
      <c r="H39" s="129">
        <v>-2.5240000000000009</v>
      </c>
      <c r="I39" s="129">
        <v>-2.5240000000000045</v>
      </c>
      <c r="J39" s="129">
        <v>-0.14899999999999736</v>
      </c>
      <c r="K39" s="129">
        <v>-0.14899999999999736</v>
      </c>
      <c r="L39" s="129">
        <v>-0.48</v>
      </c>
      <c r="N39" s="124">
        <v>32.935000000000002</v>
      </c>
      <c r="O39" s="124">
        <v>34.492000000000004</v>
      </c>
      <c r="P39" s="124">
        <v>30.282</v>
      </c>
      <c r="Q39" s="124">
        <v>28.29</v>
      </c>
      <c r="R39" s="124">
        <v>28.145</v>
      </c>
    </row>
    <row r="40" spans="1:18" x14ac:dyDescent="0.2">
      <c r="A40" s="128">
        <v>37864</v>
      </c>
      <c r="B40" s="124">
        <v>33.104999999999997</v>
      </c>
      <c r="C40" s="124">
        <v>34.704999999999998</v>
      </c>
      <c r="D40" s="124">
        <v>30.06</v>
      </c>
      <c r="E40" s="124">
        <v>32.04</v>
      </c>
      <c r="F40" s="124">
        <v>30.536000000000001</v>
      </c>
      <c r="H40" s="129">
        <v>0.12099999999999511</v>
      </c>
      <c r="I40" s="129">
        <v>0.12099999999999511</v>
      </c>
      <c r="J40" s="129">
        <v>-0.15000000000000213</v>
      </c>
      <c r="K40" s="129">
        <v>-0.14999999999999858</v>
      </c>
      <c r="L40" s="129">
        <v>-0.48</v>
      </c>
      <c r="N40" s="124">
        <v>32.984000000000002</v>
      </c>
      <c r="O40" s="124">
        <v>34.584000000000003</v>
      </c>
      <c r="P40" s="124">
        <v>30.21</v>
      </c>
      <c r="Q40" s="124">
        <v>32.19</v>
      </c>
      <c r="R40" s="124">
        <v>31.016000000000002</v>
      </c>
    </row>
    <row r="41" spans="1:18" x14ac:dyDescent="0.2">
      <c r="A41" s="128">
        <v>37894</v>
      </c>
      <c r="B41" s="124">
        <v>31.917000000000002</v>
      </c>
      <c r="C41" s="124">
        <v>33.375</v>
      </c>
      <c r="D41" s="124">
        <v>29.188000000000002</v>
      </c>
      <c r="E41" s="124">
        <v>30.5</v>
      </c>
      <c r="F41" s="124">
        <v>29.104000000000003</v>
      </c>
      <c r="H41" s="129">
        <v>0.25</v>
      </c>
      <c r="I41" s="129">
        <v>0.25</v>
      </c>
      <c r="J41" s="129">
        <v>-0.14499999999999999</v>
      </c>
      <c r="K41" s="129">
        <v>-0.1460000000000008</v>
      </c>
      <c r="L41" s="129">
        <v>-0.4789999999999992</v>
      </c>
      <c r="N41" s="124">
        <v>31.667000000000002</v>
      </c>
      <c r="O41" s="124">
        <v>33.125</v>
      </c>
      <c r="P41" s="124">
        <v>29.333000000000002</v>
      </c>
      <c r="Q41" s="124">
        <v>30.646000000000001</v>
      </c>
      <c r="R41" s="124">
        <v>29.583000000000002</v>
      </c>
    </row>
    <row r="42" spans="1:18" x14ac:dyDescent="0.2">
      <c r="A42" s="128">
        <v>37925</v>
      </c>
      <c r="B42" s="124">
        <v>27.29</v>
      </c>
      <c r="C42" s="124">
        <v>29.153000000000002</v>
      </c>
      <c r="D42" s="124">
        <v>28.04</v>
      </c>
      <c r="E42" s="124">
        <v>24.629000000000001</v>
      </c>
      <c r="F42" s="124">
        <v>25.815000000000001</v>
      </c>
      <c r="H42" s="129">
        <v>9.5999999999996533E-2</v>
      </c>
      <c r="I42" s="129">
        <v>9.7000000000001307E-2</v>
      </c>
      <c r="J42" s="129">
        <v>-0.17000000000000171</v>
      </c>
      <c r="K42" s="129">
        <v>-0.16900000000000048</v>
      </c>
      <c r="L42" s="129">
        <v>-0.48300000000000054</v>
      </c>
      <c r="N42" s="124">
        <v>27.194000000000003</v>
      </c>
      <c r="O42" s="124">
        <v>29.056000000000001</v>
      </c>
      <c r="P42" s="124">
        <v>28.21</v>
      </c>
      <c r="Q42" s="124">
        <v>24.798000000000002</v>
      </c>
      <c r="R42" s="124">
        <v>26.298000000000002</v>
      </c>
    </row>
    <row r="43" spans="1:18" x14ac:dyDescent="0.2">
      <c r="A43" s="128">
        <v>37955</v>
      </c>
      <c r="B43" s="124">
        <v>23.45</v>
      </c>
      <c r="C43" s="124">
        <v>25.675000000000001</v>
      </c>
      <c r="D43" s="124">
        <v>26.975000000000001</v>
      </c>
      <c r="E43" s="124">
        <v>23.875</v>
      </c>
      <c r="F43" s="124">
        <v>21.675000000000001</v>
      </c>
      <c r="H43" s="129">
        <v>7.4999999999999289E-2</v>
      </c>
      <c r="I43" s="129">
        <v>7.4999999999999289E-2</v>
      </c>
      <c r="J43" s="129">
        <v>-0.125</v>
      </c>
      <c r="K43" s="129">
        <v>-0.125</v>
      </c>
      <c r="L43" s="129">
        <v>-0.47499999999999787</v>
      </c>
      <c r="N43" s="124">
        <v>23.375</v>
      </c>
      <c r="O43" s="124">
        <v>25.6</v>
      </c>
      <c r="P43" s="124">
        <v>27.1</v>
      </c>
      <c r="Q43" s="124">
        <v>24</v>
      </c>
      <c r="R43" s="124">
        <v>22.15</v>
      </c>
    </row>
    <row r="44" spans="1:18" x14ac:dyDescent="0.2">
      <c r="A44" s="128">
        <v>37986</v>
      </c>
      <c r="B44" s="124">
        <v>30</v>
      </c>
      <c r="C44" s="124">
        <v>32.133000000000003</v>
      </c>
      <c r="D44" s="124">
        <v>29.335000000000001</v>
      </c>
      <c r="E44" s="124">
        <v>27.476000000000003</v>
      </c>
      <c r="F44" s="124">
        <v>22.762</v>
      </c>
      <c r="H44" s="129">
        <v>0</v>
      </c>
      <c r="I44" s="129">
        <v>0</v>
      </c>
      <c r="J44" s="129">
        <v>-0.14900000000000091</v>
      </c>
      <c r="K44" s="129">
        <v>-0.14899999999999736</v>
      </c>
      <c r="L44" s="129">
        <v>-0.48</v>
      </c>
      <c r="N44" s="124">
        <v>30</v>
      </c>
      <c r="O44" s="124">
        <v>32.133000000000003</v>
      </c>
      <c r="P44" s="124">
        <v>29.484000000000002</v>
      </c>
      <c r="Q44" s="124">
        <v>27.625</v>
      </c>
      <c r="R44" s="124">
        <v>23.242000000000001</v>
      </c>
    </row>
    <row r="45" spans="1:18" x14ac:dyDescent="0.2">
      <c r="A45" s="128">
        <v>38017</v>
      </c>
      <c r="B45" s="124">
        <v>28.614000000000001</v>
      </c>
      <c r="C45" s="124">
        <v>27.795000000000002</v>
      </c>
      <c r="D45" s="124">
        <v>29.019000000000002</v>
      </c>
      <c r="E45" s="124">
        <v>25.858000000000001</v>
      </c>
      <c r="F45" s="124">
        <v>23.979000000000003</v>
      </c>
      <c r="H45" s="129">
        <v>6.5999999999998948E-2</v>
      </c>
      <c r="I45" s="129">
        <v>6.5999999999998948E-2</v>
      </c>
      <c r="J45" s="129">
        <v>-0.20799999999999841</v>
      </c>
      <c r="K45" s="129">
        <v>-0.26699999999999946</v>
      </c>
      <c r="L45" s="129">
        <v>-0.49299999999999855</v>
      </c>
      <c r="N45" s="124">
        <v>28.548000000000002</v>
      </c>
      <c r="O45" s="124">
        <v>27.729000000000003</v>
      </c>
      <c r="P45" s="124">
        <v>29.227</v>
      </c>
      <c r="Q45" s="124">
        <v>26.125</v>
      </c>
      <c r="R45" s="124">
        <v>24.472000000000001</v>
      </c>
    </row>
    <row r="46" spans="1:18" x14ac:dyDescent="0.2">
      <c r="A46" s="128">
        <v>38046</v>
      </c>
      <c r="B46" s="124">
        <v>25.774000000000001</v>
      </c>
      <c r="C46" s="124">
        <v>25.682000000000002</v>
      </c>
      <c r="D46" s="124">
        <v>27.131</v>
      </c>
      <c r="E46" s="124">
        <v>25.375</v>
      </c>
      <c r="F46" s="124">
        <v>23.936</v>
      </c>
      <c r="H46" s="129">
        <v>5.9999999999998721E-2</v>
      </c>
      <c r="I46" s="129">
        <v>6.0000000000002274E-2</v>
      </c>
      <c r="J46" s="129">
        <v>-0.14000000000000057</v>
      </c>
      <c r="K46" s="129">
        <v>-0.14000000000000057</v>
      </c>
      <c r="L46" s="129">
        <v>-0.47800000000000153</v>
      </c>
      <c r="N46" s="124">
        <v>25.714000000000002</v>
      </c>
      <c r="O46" s="124">
        <v>25.622</v>
      </c>
      <c r="P46" s="124">
        <v>27.271000000000001</v>
      </c>
      <c r="Q46" s="124">
        <v>25.515000000000001</v>
      </c>
      <c r="R46" s="124">
        <v>24.414000000000001</v>
      </c>
    </row>
    <row r="47" spans="1:18" x14ac:dyDescent="0.2">
      <c r="A47" s="128">
        <v>38077</v>
      </c>
      <c r="B47" s="124">
        <v>24.291</v>
      </c>
      <c r="C47" s="124">
        <v>24.884</v>
      </c>
      <c r="D47" s="124">
        <v>26.454999999999998</v>
      </c>
      <c r="E47" s="124">
        <v>25.344000000000001</v>
      </c>
      <c r="F47" s="124">
        <v>23.64</v>
      </c>
      <c r="H47" s="129">
        <v>-1.0710000000000015</v>
      </c>
      <c r="I47" s="129">
        <v>-1.07</v>
      </c>
      <c r="J47" s="129">
        <v>-0.16800000000000281</v>
      </c>
      <c r="K47" s="129">
        <v>-0.16799999999999926</v>
      </c>
      <c r="L47" s="129">
        <v>-0.48400000000000176</v>
      </c>
      <c r="N47" s="124">
        <v>25.362000000000002</v>
      </c>
      <c r="O47" s="124">
        <v>25.954000000000001</v>
      </c>
      <c r="P47" s="124">
        <v>26.623000000000001</v>
      </c>
      <c r="Q47" s="124">
        <v>25.512</v>
      </c>
      <c r="R47" s="124">
        <v>24.124000000000002</v>
      </c>
    </row>
    <row r="48" spans="1:18" x14ac:dyDescent="0.2">
      <c r="A48" s="128">
        <v>38107</v>
      </c>
      <c r="B48" s="124">
        <v>23.091000000000001</v>
      </c>
      <c r="C48" s="124">
        <v>25.133000000000003</v>
      </c>
      <c r="D48" s="124">
        <v>24.932000000000002</v>
      </c>
      <c r="E48" s="124">
        <v>25.224</v>
      </c>
      <c r="F48" s="124">
        <v>23.373000000000001</v>
      </c>
      <c r="H48" s="129">
        <v>-3.8000000000000256E-2</v>
      </c>
      <c r="I48" s="129">
        <v>-3.8999999999997925E-2</v>
      </c>
      <c r="J48" s="129">
        <v>-0.16499999999999915</v>
      </c>
      <c r="K48" s="129">
        <v>-6.5000000000001279E-2</v>
      </c>
      <c r="L48" s="129">
        <v>-0.48400000000000176</v>
      </c>
      <c r="N48" s="124">
        <v>23.129000000000001</v>
      </c>
      <c r="O48" s="124">
        <v>25.172000000000001</v>
      </c>
      <c r="P48" s="124">
        <v>25.097000000000001</v>
      </c>
      <c r="Q48" s="124">
        <v>25.289000000000001</v>
      </c>
      <c r="R48" s="124">
        <v>23.857000000000003</v>
      </c>
    </row>
    <row r="49" spans="1:18" x14ac:dyDescent="0.2">
      <c r="A49" s="128">
        <v>38138</v>
      </c>
      <c r="B49" s="124">
        <v>17.068000000000001</v>
      </c>
      <c r="C49" s="124">
        <v>19.896000000000001</v>
      </c>
      <c r="D49" s="124">
        <v>25.625</v>
      </c>
      <c r="E49" s="124">
        <v>24.704999999999998</v>
      </c>
      <c r="F49" s="124">
        <v>22.827999999999999</v>
      </c>
      <c r="H49" s="129">
        <v>8.6999999999999744E-2</v>
      </c>
      <c r="I49" s="129">
        <v>7.3000000000000398E-2</v>
      </c>
      <c r="J49" s="129">
        <v>-0.12600000000000122</v>
      </c>
      <c r="K49" s="129">
        <v>1.8999999999998352E-2</v>
      </c>
      <c r="L49" s="129">
        <v>-0.47300000000000253</v>
      </c>
      <c r="N49" s="124">
        <v>16.981000000000002</v>
      </c>
      <c r="O49" s="124">
        <v>19.823</v>
      </c>
      <c r="P49" s="124">
        <v>25.751000000000001</v>
      </c>
      <c r="Q49" s="124">
        <v>24.686</v>
      </c>
      <c r="R49" s="124">
        <v>23.301000000000002</v>
      </c>
    </row>
    <row r="50" spans="1:18" x14ac:dyDescent="0.2">
      <c r="A50" s="128">
        <v>38168</v>
      </c>
      <c r="B50" s="124">
        <v>20.567</v>
      </c>
      <c r="C50" s="124">
        <v>23.857000000000003</v>
      </c>
      <c r="D50" s="124">
        <v>27.647000000000002</v>
      </c>
      <c r="E50" s="124">
        <v>25.774999999999999</v>
      </c>
      <c r="F50" s="124">
        <v>23.567</v>
      </c>
      <c r="H50" s="129">
        <v>0.12099999999999866</v>
      </c>
      <c r="I50" s="129">
        <v>0.13300000000000267</v>
      </c>
      <c r="J50" s="129">
        <v>-0.16699999999999804</v>
      </c>
      <c r="K50" s="129">
        <v>-6.6000000000002501E-2</v>
      </c>
      <c r="L50" s="129">
        <v>-0.48300000000000054</v>
      </c>
      <c r="N50" s="124">
        <v>20.446000000000002</v>
      </c>
      <c r="O50" s="124">
        <v>23.724</v>
      </c>
      <c r="P50" s="124">
        <v>27.814</v>
      </c>
      <c r="Q50" s="124">
        <v>25.841000000000001</v>
      </c>
      <c r="R50" s="124">
        <v>24.05</v>
      </c>
    </row>
    <row r="51" spans="1:18" x14ac:dyDescent="0.2">
      <c r="A51" s="128">
        <v>38199</v>
      </c>
      <c r="B51" s="124">
        <v>29.533000000000001</v>
      </c>
      <c r="C51" s="124">
        <v>31.046000000000003</v>
      </c>
      <c r="D51" s="124">
        <v>30.242000000000001</v>
      </c>
      <c r="E51" s="124">
        <v>28.238000000000003</v>
      </c>
      <c r="F51" s="124">
        <v>27.099</v>
      </c>
      <c r="H51" s="129">
        <v>-2.1039999999999992</v>
      </c>
      <c r="I51" s="129">
        <v>-2.1159999999999961</v>
      </c>
      <c r="J51" s="129">
        <v>-0.1509999999999998</v>
      </c>
      <c r="K51" s="129">
        <v>-0.1509999999999998</v>
      </c>
      <c r="L51" s="129">
        <v>-0.48</v>
      </c>
      <c r="N51" s="124">
        <v>31.637</v>
      </c>
      <c r="O51" s="124">
        <v>33.161999999999999</v>
      </c>
      <c r="P51" s="124">
        <v>30.393000000000001</v>
      </c>
      <c r="Q51" s="124">
        <v>28.389000000000003</v>
      </c>
      <c r="R51" s="124">
        <v>27.579000000000001</v>
      </c>
    </row>
    <row r="52" spans="1:18" x14ac:dyDescent="0.2">
      <c r="A52" s="128">
        <v>38230</v>
      </c>
      <c r="B52" s="124">
        <v>31.733000000000001</v>
      </c>
      <c r="C52" s="124">
        <v>33.268000000000001</v>
      </c>
      <c r="D52" s="124">
        <v>30.152000000000001</v>
      </c>
      <c r="E52" s="124">
        <v>32.151000000000003</v>
      </c>
      <c r="F52" s="124">
        <v>29.234000000000002</v>
      </c>
      <c r="H52" s="129">
        <v>6.5999999999998948E-2</v>
      </c>
      <c r="I52" s="129">
        <v>5.1999999999999602E-2</v>
      </c>
      <c r="J52" s="129">
        <v>-0.15200000000000102</v>
      </c>
      <c r="K52" s="129">
        <v>-0.15399999999999636</v>
      </c>
      <c r="L52" s="129">
        <v>-0.48</v>
      </c>
      <c r="N52" s="124">
        <v>31.667000000000002</v>
      </c>
      <c r="O52" s="124">
        <v>33.216000000000001</v>
      </c>
      <c r="P52" s="124">
        <v>30.304000000000002</v>
      </c>
      <c r="Q52" s="124">
        <v>32.305</v>
      </c>
      <c r="R52" s="124">
        <v>29.714000000000002</v>
      </c>
    </row>
    <row r="53" spans="1:18" x14ac:dyDescent="0.2">
      <c r="A53" s="128">
        <v>38260</v>
      </c>
      <c r="B53" s="124">
        <v>30.899000000000001</v>
      </c>
      <c r="C53" s="124">
        <v>32.317</v>
      </c>
      <c r="D53" s="124">
        <v>29.287000000000003</v>
      </c>
      <c r="E53" s="124">
        <v>30.612000000000002</v>
      </c>
      <c r="F53" s="124">
        <v>28.364999999999998</v>
      </c>
      <c r="H53" s="129">
        <v>0.16300000000000026</v>
      </c>
      <c r="I53" s="129">
        <v>0.1629999999999967</v>
      </c>
      <c r="J53" s="129">
        <v>-0.1509999999999998</v>
      </c>
      <c r="K53" s="129">
        <v>-0.1509999999999998</v>
      </c>
      <c r="L53" s="129">
        <v>-0.47900000000000276</v>
      </c>
      <c r="N53" s="124">
        <v>30.736000000000001</v>
      </c>
      <c r="O53" s="124">
        <v>32.154000000000003</v>
      </c>
      <c r="P53" s="124">
        <v>29.438000000000002</v>
      </c>
      <c r="Q53" s="124">
        <v>30.763000000000002</v>
      </c>
      <c r="R53" s="124">
        <v>28.844000000000001</v>
      </c>
    </row>
    <row r="54" spans="1:18" x14ac:dyDescent="0.2">
      <c r="A54" s="128">
        <v>38291</v>
      </c>
      <c r="B54" s="124">
        <v>27.024999999999999</v>
      </c>
      <c r="C54" s="124">
        <v>28.804000000000002</v>
      </c>
      <c r="D54" s="124">
        <v>28.099</v>
      </c>
      <c r="E54" s="124">
        <v>24.512</v>
      </c>
      <c r="F54" s="124">
        <v>25.878</v>
      </c>
      <c r="H54" s="129">
        <v>6.5999999999998948E-2</v>
      </c>
      <c r="I54" s="129">
        <v>5.1999999999999602E-2</v>
      </c>
      <c r="J54" s="129">
        <v>-0.15399999999999991</v>
      </c>
      <c r="K54" s="129">
        <v>-0.1509999999999998</v>
      </c>
      <c r="L54" s="129">
        <v>-0.48</v>
      </c>
      <c r="N54" s="124">
        <v>26.959</v>
      </c>
      <c r="O54" s="124">
        <v>28.752000000000002</v>
      </c>
      <c r="P54" s="124">
        <v>28.253</v>
      </c>
      <c r="Q54" s="124">
        <v>24.663</v>
      </c>
      <c r="R54" s="124">
        <v>26.358000000000001</v>
      </c>
    </row>
    <row r="55" spans="1:18" x14ac:dyDescent="0.2">
      <c r="A55" s="128">
        <v>38321</v>
      </c>
      <c r="B55" s="124">
        <v>24.278000000000002</v>
      </c>
      <c r="C55" s="124">
        <v>26.273</v>
      </c>
      <c r="D55" s="124">
        <v>27.24</v>
      </c>
      <c r="E55" s="124">
        <v>24.19</v>
      </c>
      <c r="F55" s="124">
        <v>22.783000000000001</v>
      </c>
      <c r="H55" s="129">
        <v>1.699999999999946E-2</v>
      </c>
      <c r="I55" s="129">
        <v>1.699999999999946E-2</v>
      </c>
      <c r="J55" s="129">
        <v>-0.15100000000000335</v>
      </c>
      <c r="K55" s="129">
        <v>-0.16400000000000148</v>
      </c>
      <c r="L55" s="129">
        <v>-0.48</v>
      </c>
      <c r="N55" s="124">
        <v>24.261000000000003</v>
      </c>
      <c r="O55" s="124">
        <v>26.256</v>
      </c>
      <c r="P55" s="124">
        <v>27.391000000000002</v>
      </c>
      <c r="Q55" s="124">
        <v>24.354000000000003</v>
      </c>
      <c r="R55" s="124">
        <v>23.263000000000002</v>
      </c>
    </row>
    <row r="56" spans="1:18" x14ac:dyDescent="0.2">
      <c r="A56" s="128">
        <v>38352</v>
      </c>
      <c r="B56" s="124">
        <v>29.521000000000001</v>
      </c>
      <c r="C56" s="124">
        <v>31.479000000000003</v>
      </c>
      <c r="D56" s="124">
        <v>29.439</v>
      </c>
      <c r="E56" s="124">
        <v>27.587</v>
      </c>
      <c r="F56" s="124">
        <v>23.49</v>
      </c>
      <c r="H56" s="129">
        <v>-3.8000000000000256E-2</v>
      </c>
      <c r="I56" s="129">
        <v>-5.1999999999999602E-2</v>
      </c>
      <c r="J56" s="129">
        <v>-0.15399999999999991</v>
      </c>
      <c r="K56" s="129">
        <v>-0.15399999999999991</v>
      </c>
      <c r="L56" s="129">
        <v>-0.48</v>
      </c>
      <c r="N56" s="124">
        <v>29.559000000000001</v>
      </c>
      <c r="O56" s="124">
        <v>31.531000000000002</v>
      </c>
      <c r="P56" s="124">
        <v>29.593</v>
      </c>
      <c r="Q56" s="124">
        <v>27.741</v>
      </c>
      <c r="R56" s="124">
        <v>23.97</v>
      </c>
    </row>
    <row r="57" spans="1:18" x14ac:dyDescent="0.2">
      <c r="A57" s="128"/>
      <c r="H57" s="129"/>
      <c r="I57" s="129"/>
      <c r="J57" s="129"/>
      <c r="K57" s="129"/>
      <c r="L57" s="129"/>
    </row>
    <row r="58" spans="1:18" x14ac:dyDescent="0.2">
      <c r="A58" s="130" t="s">
        <v>80</v>
      </c>
      <c r="B58" s="124">
        <v>3.5295833333333335</v>
      </c>
      <c r="C58" s="124">
        <v>3.6068333333333329</v>
      </c>
      <c r="D58" s="124">
        <v>3.87975</v>
      </c>
      <c r="E58" s="124">
        <v>3.2594166666666666</v>
      </c>
      <c r="F58" s="124">
        <v>2.6653333333333333</v>
      </c>
      <c r="H58" s="129">
        <v>0</v>
      </c>
      <c r="I58" s="129">
        <v>0</v>
      </c>
      <c r="J58" s="129">
        <v>-0.13383333333333303</v>
      </c>
      <c r="K58" s="129">
        <v>-2.4333333333333318E-2</v>
      </c>
      <c r="L58" s="129">
        <v>-7.3916666666666853E-2</v>
      </c>
      <c r="N58" s="124">
        <v>3.5295833333333335</v>
      </c>
      <c r="O58" s="124">
        <v>3.6068333333333329</v>
      </c>
      <c r="P58" s="124">
        <v>4.0135833333333331</v>
      </c>
      <c r="Q58" s="124">
        <v>3.2837499999999999</v>
      </c>
      <c r="R58" s="124">
        <v>2.7392500000000002</v>
      </c>
    </row>
    <row r="59" spans="1:18" x14ac:dyDescent="0.2">
      <c r="A59" s="130" t="s">
        <v>81</v>
      </c>
      <c r="B59" s="124">
        <v>25.281666666666663</v>
      </c>
      <c r="C59" s="124">
        <v>25.691500000000005</v>
      </c>
      <c r="D59" s="124">
        <v>28.165333333333333</v>
      </c>
      <c r="E59" s="124">
        <v>25.869333333333334</v>
      </c>
      <c r="F59" s="124">
        <v>22.771500000000003</v>
      </c>
      <c r="H59" s="129">
        <v>-0.11983333333333945</v>
      </c>
      <c r="I59" s="129">
        <v>-0.1199166666666649</v>
      </c>
      <c r="J59" s="129">
        <v>-0.33883333333333354</v>
      </c>
      <c r="K59" s="129">
        <v>-0.32416666666666671</v>
      </c>
      <c r="L59" s="129">
        <v>-1.378583333333335</v>
      </c>
      <c r="N59" s="124">
        <v>25.401500000000002</v>
      </c>
      <c r="O59" s="124">
        <v>25.81141666666667</v>
      </c>
      <c r="P59" s="124">
        <v>28.504166666666666</v>
      </c>
      <c r="Q59" s="124">
        <v>26.1935</v>
      </c>
      <c r="R59" s="124">
        <v>24.150083333333338</v>
      </c>
    </row>
    <row r="60" spans="1:18" x14ac:dyDescent="0.2">
      <c r="A60" s="130" t="s">
        <v>82</v>
      </c>
      <c r="B60" s="124">
        <v>26.091583333333332</v>
      </c>
      <c r="C60" s="124">
        <v>27.608999999999998</v>
      </c>
      <c r="D60" s="124">
        <v>27.821416666666668</v>
      </c>
      <c r="E60" s="124">
        <v>26.513666666666666</v>
      </c>
      <c r="F60" s="124">
        <v>24.553750000000001</v>
      </c>
      <c r="H60" s="129">
        <v>-0.22550000000000026</v>
      </c>
      <c r="I60" s="129">
        <v>-0.22541666666666771</v>
      </c>
      <c r="J60" s="129">
        <v>-0.15574999999999761</v>
      </c>
      <c r="K60" s="129">
        <v>-0.13200000000000145</v>
      </c>
      <c r="L60" s="129">
        <v>-0.48008333333332942</v>
      </c>
      <c r="N60" s="124">
        <v>26.317083333333333</v>
      </c>
      <c r="O60" s="124">
        <v>27.834416666666666</v>
      </c>
      <c r="P60" s="124">
        <v>27.977166666666665</v>
      </c>
      <c r="Q60" s="124">
        <v>26.645666666666667</v>
      </c>
      <c r="R60" s="124">
        <v>25.033833333333334</v>
      </c>
    </row>
    <row r="61" spans="1:18" x14ac:dyDescent="0.2">
      <c r="A61" s="130" t="s">
        <v>83</v>
      </c>
      <c r="B61" s="124">
        <v>26.032833333333333</v>
      </c>
      <c r="C61" s="124">
        <v>27.53616666666667</v>
      </c>
      <c r="D61" s="124">
        <v>27.939000000000004</v>
      </c>
      <c r="E61" s="124">
        <v>26.630916666666664</v>
      </c>
      <c r="F61" s="124">
        <v>24.847666666666669</v>
      </c>
      <c r="H61" s="129">
        <v>-0.21708333333333485</v>
      </c>
      <c r="I61" s="129">
        <v>-0.22174999999999301</v>
      </c>
      <c r="J61" s="129">
        <v>-0.15724999999999767</v>
      </c>
      <c r="K61" s="129">
        <v>-0.13433333333333408</v>
      </c>
      <c r="L61" s="129">
        <v>-0.48116666666666674</v>
      </c>
      <c r="N61" s="124">
        <v>26.249916666666667</v>
      </c>
      <c r="O61" s="124">
        <v>27.757916666666663</v>
      </c>
      <c r="P61" s="124">
        <v>28.096250000000001</v>
      </c>
      <c r="Q61" s="124">
        <v>26.765249999999998</v>
      </c>
      <c r="R61" s="124">
        <v>25.328833333333336</v>
      </c>
    </row>
    <row r="62" spans="1:18" x14ac:dyDescent="0.2">
      <c r="A62" s="130" t="s">
        <v>84</v>
      </c>
      <c r="B62" s="124">
        <v>26.549416666666662</v>
      </c>
      <c r="C62" s="124">
        <v>27.923416666666668</v>
      </c>
      <c r="D62" s="124">
        <v>28.070249999999998</v>
      </c>
      <c r="E62" s="124">
        <v>26.734666666666669</v>
      </c>
      <c r="F62" s="124">
        <v>25.125083333333336</v>
      </c>
      <c r="H62" s="129">
        <v>-0.22741666666667726</v>
      </c>
      <c r="I62" s="129">
        <v>-0.22799999999999798</v>
      </c>
      <c r="J62" s="129">
        <v>-0.16958333333332831</v>
      </c>
      <c r="K62" s="129">
        <v>-0.14541666666665876</v>
      </c>
      <c r="L62" s="129">
        <v>-0.48024999999999451</v>
      </c>
      <c r="N62" s="124">
        <v>26.776833333333339</v>
      </c>
      <c r="O62" s="124">
        <v>28.151416666666666</v>
      </c>
      <c r="P62" s="124">
        <v>28.239833333333326</v>
      </c>
      <c r="Q62" s="124">
        <v>26.880083333333328</v>
      </c>
      <c r="R62" s="124">
        <v>25.605333333333331</v>
      </c>
    </row>
    <row r="63" spans="1:18" x14ac:dyDescent="0.2">
      <c r="A63" s="130" t="s">
        <v>85</v>
      </c>
      <c r="B63" s="124">
        <v>26.916250000000002</v>
      </c>
      <c r="C63" s="124">
        <v>28.277416666666671</v>
      </c>
      <c r="D63" s="124">
        <v>28.168499999999995</v>
      </c>
      <c r="E63" s="124">
        <v>26.837666666666664</v>
      </c>
      <c r="F63" s="124">
        <v>25.375499999999999</v>
      </c>
      <c r="H63" s="129">
        <v>-0.23099999999999454</v>
      </c>
      <c r="I63" s="129">
        <v>-0.23149999999999338</v>
      </c>
      <c r="J63" s="129">
        <v>-0.17983333333334528</v>
      </c>
      <c r="K63" s="129">
        <v>-0.15866666666667228</v>
      </c>
      <c r="L63" s="129">
        <v>-0.47850000000000392</v>
      </c>
      <c r="N63" s="124">
        <v>27.14725</v>
      </c>
      <c r="O63" s="124">
        <v>28.508916666666664</v>
      </c>
      <c r="P63" s="124">
        <v>28.34833333333334</v>
      </c>
      <c r="Q63" s="124">
        <v>26.996333333333336</v>
      </c>
      <c r="R63" s="124">
        <v>25.854000000000003</v>
      </c>
    </row>
    <row r="64" spans="1:18" x14ac:dyDescent="0.2">
      <c r="A64" s="130" t="s">
        <v>86</v>
      </c>
      <c r="B64" s="124">
        <v>27.227166666666665</v>
      </c>
      <c r="C64" s="124">
        <v>28.729166666666668</v>
      </c>
      <c r="D64" s="124">
        <v>28.251166666666666</v>
      </c>
      <c r="E64" s="124">
        <v>26.9635</v>
      </c>
      <c r="F64" s="124">
        <v>25.610583333333338</v>
      </c>
      <c r="H64" s="129">
        <v>-0.23058333333333536</v>
      </c>
      <c r="I64" s="129">
        <v>-0.23166666666666913</v>
      </c>
      <c r="J64" s="129">
        <v>-0.19166666666667354</v>
      </c>
      <c r="K64" s="129">
        <v>-0.16816666666667146</v>
      </c>
      <c r="L64" s="129">
        <v>-0.48166666666666558</v>
      </c>
      <c r="N64" s="124">
        <v>27.457750000000001</v>
      </c>
      <c r="O64" s="124">
        <v>28.960833333333337</v>
      </c>
      <c r="P64" s="124">
        <v>28.44283333333334</v>
      </c>
      <c r="Q64" s="124">
        <v>27.131666666666671</v>
      </c>
      <c r="R64" s="124">
        <v>26.092250000000003</v>
      </c>
    </row>
    <row r="65" spans="1:18" x14ac:dyDescent="0.2">
      <c r="A65" s="130" t="s">
        <v>87</v>
      </c>
      <c r="B65" s="124">
        <v>27.403916666666671</v>
      </c>
      <c r="C65" s="124">
        <v>29.514000000000006</v>
      </c>
      <c r="D65" s="124">
        <v>28.464000000000002</v>
      </c>
      <c r="E65" s="124">
        <v>27.159749999999999</v>
      </c>
      <c r="F65" s="124">
        <v>25.84941666666667</v>
      </c>
      <c r="H65" s="129">
        <v>-0.22508333333333397</v>
      </c>
      <c r="I65" s="129">
        <v>-0.22299999999999187</v>
      </c>
      <c r="J65" s="129">
        <v>-0.19166666666666288</v>
      </c>
      <c r="K65" s="129">
        <v>-0.16758333333333297</v>
      </c>
      <c r="L65" s="129">
        <v>-0.48041666666665961</v>
      </c>
      <c r="N65" s="124">
        <v>27.629000000000005</v>
      </c>
      <c r="O65" s="124">
        <v>29.736999999999998</v>
      </c>
      <c r="P65" s="124">
        <v>28.655666666666665</v>
      </c>
      <c r="Q65" s="124">
        <v>27.327333333333332</v>
      </c>
      <c r="R65" s="124">
        <v>26.32983333333333</v>
      </c>
    </row>
    <row r="66" spans="1:18" x14ac:dyDescent="0.2">
      <c r="A66" s="130" t="s">
        <v>88</v>
      </c>
      <c r="B66" s="124">
        <v>27.607666666666663</v>
      </c>
      <c r="C66" s="124">
        <v>30.30991666666667</v>
      </c>
      <c r="D66" s="124">
        <v>28.687000000000001</v>
      </c>
      <c r="E66" s="124">
        <v>27.389499999999998</v>
      </c>
      <c r="F66" s="124">
        <v>26.131</v>
      </c>
      <c r="H66" s="129">
        <v>-0.22558333333333991</v>
      </c>
      <c r="I66" s="129">
        <v>-0.22299999999999898</v>
      </c>
      <c r="J66" s="129">
        <v>-0.19283333333333275</v>
      </c>
      <c r="K66" s="129">
        <v>-0.16758333333334008</v>
      </c>
      <c r="L66" s="129">
        <v>-0.47708333333333641</v>
      </c>
      <c r="N66" s="124">
        <v>27.833250000000003</v>
      </c>
      <c r="O66" s="124">
        <v>30.532916666666669</v>
      </c>
      <c r="P66" s="124">
        <v>28.879833333333334</v>
      </c>
      <c r="Q66" s="124">
        <v>27.557083333333338</v>
      </c>
      <c r="R66" s="124">
        <v>26.608083333333337</v>
      </c>
    </row>
    <row r="67" spans="1:18" x14ac:dyDescent="0.2">
      <c r="A67" s="130" t="s">
        <v>89</v>
      </c>
      <c r="B67" s="124">
        <v>27.827083333333331</v>
      </c>
      <c r="C67" s="124">
        <v>31.495333333333338</v>
      </c>
      <c r="D67" s="124">
        <v>28.913250000000001</v>
      </c>
      <c r="E67" s="124">
        <v>27.599666666666668</v>
      </c>
      <c r="F67" s="124">
        <v>26.39266666666667</v>
      </c>
      <c r="H67" s="129">
        <v>-0.2238333333333351</v>
      </c>
      <c r="I67" s="129">
        <v>-0.22099999999998943</v>
      </c>
      <c r="J67" s="129">
        <v>-0.19174999999999898</v>
      </c>
      <c r="K67" s="129">
        <v>-0.1702500000000029</v>
      </c>
      <c r="L67" s="129">
        <v>-0.4808333333333259</v>
      </c>
      <c r="N67" s="124">
        <v>28.050916666666666</v>
      </c>
      <c r="O67" s="124">
        <v>31.716333333333328</v>
      </c>
      <c r="P67" s="124">
        <v>29.105</v>
      </c>
      <c r="Q67" s="124">
        <v>27.769916666666671</v>
      </c>
      <c r="R67" s="124">
        <v>26.873499999999996</v>
      </c>
    </row>
    <row r="68" spans="1:18" x14ac:dyDescent="0.2">
      <c r="A68" s="128"/>
    </row>
    <row r="69" spans="1:18" x14ac:dyDescent="0.2">
      <c r="A69" s="128"/>
    </row>
    <row r="70" spans="1:18" x14ac:dyDescent="0.2">
      <c r="A70" s="128"/>
    </row>
    <row r="71" spans="1:18" x14ac:dyDescent="0.2">
      <c r="A71" s="128"/>
    </row>
    <row r="72" spans="1:18" x14ac:dyDescent="0.2">
      <c r="A72" s="128"/>
    </row>
    <row r="73" spans="1:18" x14ac:dyDescent="0.2">
      <c r="A73" s="128"/>
    </row>
    <row r="74" spans="1:18" x14ac:dyDescent="0.2">
      <c r="A74" s="128"/>
    </row>
    <row r="75" spans="1:18" x14ac:dyDescent="0.2">
      <c r="A75" s="128"/>
    </row>
    <row r="76" spans="1:18" x14ac:dyDescent="0.2">
      <c r="A76" s="128"/>
    </row>
    <row r="77" spans="1:18" x14ac:dyDescent="0.2">
      <c r="A77" s="128"/>
    </row>
    <row r="78" spans="1:18" x14ac:dyDescent="0.2">
      <c r="A78" s="128"/>
    </row>
    <row r="79" spans="1:18" x14ac:dyDescent="0.2">
      <c r="A79" s="128"/>
    </row>
    <row r="80" spans="1:18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rintOptions horizontalCentered="1"/>
  <pageMargins left="0.75" right="0.75" top="1" bottom="1" header="0.5" footer="0.5"/>
  <pageSetup scale="61" orientation="landscape" r:id="rId1"/>
  <headerFooter alignWithMargins="0">
    <oddHeader>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Button 1">
              <controlPr defaultSize="0" print="0" autoFill="0" autoPict="0" macro="[4]!PublishPowerWestPricePeak">
                <anchor moveWithCells="1" sizeWithCells="1">
                  <from>
                    <xdr:col>0</xdr:col>
                    <xdr:colOff>0</xdr:colOff>
                    <xdr:row>0</xdr:row>
                    <xdr:rowOff>57150</xdr:rowOff>
                  </from>
                  <to>
                    <xdr:col>0</xdr:col>
                    <xdr:colOff>0</xdr:colOff>
                    <xdr:row>0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096"/>
  <sheetViews>
    <sheetView workbookViewId="0">
      <selection sqref="A1:IV65536"/>
    </sheetView>
  </sheetViews>
  <sheetFormatPr defaultRowHeight="11.25" x14ac:dyDescent="0.2"/>
  <cols>
    <col min="1" max="1" width="9.140625" style="125"/>
    <col min="2" max="7" width="9.140625" style="124"/>
    <col min="8" max="16384" width="9.140625" style="125"/>
  </cols>
  <sheetData>
    <row r="1" spans="1:21" ht="45.75" customHeight="1" x14ac:dyDescent="0.2">
      <c r="A1" s="273">
        <v>37221</v>
      </c>
      <c r="D1" s="123">
        <v>37221</v>
      </c>
      <c r="K1" s="247" t="s">
        <v>31</v>
      </c>
      <c r="R1" s="123">
        <v>37221</v>
      </c>
    </row>
    <row r="2" spans="1:21" s="127" customFormat="1" x14ac:dyDescent="0.2">
      <c r="A2" s="126"/>
      <c r="B2" s="272" t="s">
        <v>76</v>
      </c>
      <c r="C2" s="272" t="s">
        <v>55</v>
      </c>
      <c r="D2" s="272" t="s">
        <v>77</v>
      </c>
      <c r="E2" s="272" t="s">
        <v>78</v>
      </c>
      <c r="F2" s="272" t="s">
        <v>79</v>
      </c>
      <c r="G2" s="272" t="s">
        <v>60</v>
      </c>
      <c r="I2" s="127" t="s">
        <v>76</v>
      </c>
      <c r="J2" s="127" t="s">
        <v>55</v>
      </c>
      <c r="K2" s="127" t="s">
        <v>77</v>
      </c>
      <c r="L2" s="127" t="s">
        <v>78</v>
      </c>
      <c r="M2" s="127" t="s">
        <v>79</v>
      </c>
      <c r="N2" s="127" t="s">
        <v>60</v>
      </c>
      <c r="P2" s="127" t="s">
        <v>76</v>
      </c>
      <c r="Q2" s="127" t="s">
        <v>55</v>
      </c>
      <c r="R2" s="127" t="s">
        <v>77</v>
      </c>
      <c r="S2" s="127" t="s">
        <v>78</v>
      </c>
      <c r="T2" s="127" t="s">
        <v>79</v>
      </c>
      <c r="U2" s="127" t="s">
        <v>60</v>
      </c>
    </row>
    <row r="3" spans="1:21" hidden="1" x14ac:dyDescent="0.2">
      <c r="A3" s="128">
        <v>36708</v>
      </c>
      <c r="B3" s="124">
        <v>0</v>
      </c>
      <c r="C3" s="124">
        <v>0</v>
      </c>
      <c r="D3" s="124">
        <v>0</v>
      </c>
      <c r="E3" s="124">
        <v>0</v>
      </c>
      <c r="F3" s="124">
        <v>0</v>
      </c>
      <c r="I3" s="129">
        <v>0</v>
      </c>
      <c r="J3" s="129">
        <v>0</v>
      </c>
      <c r="K3" s="129">
        <v>0</v>
      </c>
      <c r="L3" s="129">
        <v>0</v>
      </c>
      <c r="M3" s="129">
        <v>0</v>
      </c>
      <c r="N3" s="129">
        <v>0</v>
      </c>
      <c r="O3" s="129"/>
      <c r="P3" s="124">
        <v>0</v>
      </c>
      <c r="Q3" s="124">
        <v>0</v>
      </c>
      <c r="R3" s="124">
        <v>0</v>
      </c>
      <c r="S3" s="124">
        <v>0</v>
      </c>
      <c r="T3" s="124">
        <v>0</v>
      </c>
    </row>
    <row r="4" spans="1:21" hidden="1" x14ac:dyDescent="0.2">
      <c r="A4" s="128">
        <v>36769</v>
      </c>
      <c r="B4" s="124">
        <v>0</v>
      </c>
      <c r="C4" s="124">
        <v>0</v>
      </c>
      <c r="D4" s="124">
        <v>0</v>
      </c>
      <c r="E4" s="124">
        <v>0</v>
      </c>
      <c r="F4" s="124">
        <v>0</v>
      </c>
      <c r="G4" s="124">
        <v>0</v>
      </c>
      <c r="I4" s="129">
        <v>0</v>
      </c>
      <c r="J4" s="129">
        <v>0</v>
      </c>
      <c r="K4" s="129">
        <v>0</v>
      </c>
      <c r="L4" s="129">
        <v>0</v>
      </c>
      <c r="M4" s="129">
        <v>0</v>
      </c>
      <c r="N4" s="129">
        <v>0</v>
      </c>
      <c r="O4" s="129"/>
      <c r="P4" s="124">
        <v>0</v>
      </c>
      <c r="Q4" s="124">
        <v>0</v>
      </c>
      <c r="R4" s="124">
        <v>0</v>
      </c>
      <c r="S4" s="124">
        <v>0</v>
      </c>
      <c r="T4" s="124">
        <v>0</v>
      </c>
    </row>
    <row r="5" spans="1:21" hidden="1" x14ac:dyDescent="0.2">
      <c r="A5" s="128">
        <v>36799</v>
      </c>
      <c r="B5" s="124">
        <v>0</v>
      </c>
      <c r="C5" s="124">
        <v>0</v>
      </c>
      <c r="D5" s="124">
        <v>0</v>
      </c>
      <c r="E5" s="124">
        <v>0</v>
      </c>
      <c r="F5" s="124">
        <v>0</v>
      </c>
      <c r="G5" s="124">
        <v>0</v>
      </c>
      <c r="I5" s="129">
        <v>0</v>
      </c>
      <c r="J5" s="129">
        <v>0</v>
      </c>
      <c r="K5" s="129">
        <v>0</v>
      </c>
      <c r="L5" s="129">
        <v>0</v>
      </c>
      <c r="M5" s="129">
        <v>0</v>
      </c>
      <c r="N5" s="129">
        <v>0</v>
      </c>
      <c r="O5" s="129"/>
      <c r="P5" s="124">
        <v>0</v>
      </c>
      <c r="Q5" s="124">
        <v>0</v>
      </c>
      <c r="R5" s="124">
        <v>0</v>
      </c>
      <c r="S5" s="124">
        <v>0</v>
      </c>
      <c r="T5" s="124">
        <v>0</v>
      </c>
    </row>
    <row r="6" spans="1:21" hidden="1" x14ac:dyDescent="0.2">
      <c r="A6" s="128">
        <v>36830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I6" s="129">
        <v>0</v>
      </c>
      <c r="J6" s="129">
        <v>0</v>
      </c>
      <c r="K6" s="129">
        <v>0</v>
      </c>
      <c r="L6" s="129">
        <v>0</v>
      </c>
      <c r="M6" s="129">
        <v>0</v>
      </c>
      <c r="N6" s="129">
        <v>0</v>
      </c>
      <c r="O6" s="129"/>
      <c r="P6" s="124">
        <v>0</v>
      </c>
      <c r="Q6" s="124">
        <v>0</v>
      </c>
      <c r="R6" s="124">
        <v>0</v>
      </c>
      <c r="S6" s="124">
        <v>0</v>
      </c>
      <c r="T6" s="124">
        <v>0</v>
      </c>
    </row>
    <row r="7" spans="1:21" hidden="1" x14ac:dyDescent="0.2">
      <c r="A7" s="128">
        <v>36860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0</v>
      </c>
      <c r="I7" s="129">
        <v>0</v>
      </c>
      <c r="J7" s="129">
        <v>0</v>
      </c>
      <c r="K7" s="129">
        <v>0</v>
      </c>
      <c r="L7" s="129">
        <v>0</v>
      </c>
      <c r="M7" s="129">
        <v>0</v>
      </c>
      <c r="N7" s="129">
        <v>0</v>
      </c>
      <c r="O7" s="129"/>
      <c r="P7" s="124">
        <v>0</v>
      </c>
      <c r="Q7" s="124">
        <v>0</v>
      </c>
      <c r="R7" s="124">
        <v>0</v>
      </c>
      <c r="S7" s="124">
        <v>0</v>
      </c>
      <c r="T7" s="124">
        <v>0</v>
      </c>
    </row>
    <row r="8" spans="1:21" hidden="1" x14ac:dyDescent="0.2">
      <c r="A8" s="128">
        <v>36891</v>
      </c>
      <c r="B8" s="124">
        <v>0</v>
      </c>
      <c r="C8" s="124">
        <v>0</v>
      </c>
      <c r="D8" s="124">
        <v>0</v>
      </c>
      <c r="E8" s="124">
        <v>0</v>
      </c>
      <c r="F8" s="124">
        <v>0</v>
      </c>
      <c r="G8" s="124">
        <v>0</v>
      </c>
      <c r="I8" s="129">
        <v>0</v>
      </c>
      <c r="J8" s="129">
        <v>0</v>
      </c>
      <c r="K8" s="129">
        <v>0</v>
      </c>
      <c r="L8" s="129">
        <v>0</v>
      </c>
      <c r="M8" s="129">
        <v>0</v>
      </c>
      <c r="N8" s="129">
        <v>0</v>
      </c>
      <c r="O8" s="129"/>
      <c r="P8" s="124">
        <v>0</v>
      </c>
      <c r="Q8" s="124">
        <v>0</v>
      </c>
      <c r="R8" s="124">
        <v>0</v>
      </c>
      <c r="S8" s="124">
        <v>0</v>
      </c>
      <c r="T8" s="124">
        <v>0</v>
      </c>
    </row>
    <row r="9" spans="1:21" hidden="1" x14ac:dyDescent="0.2">
      <c r="A9" s="128">
        <v>36922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I9" s="129">
        <v>0</v>
      </c>
      <c r="J9" s="129">
        <v>0</v>
      </c>
      <c r="K9" s="129">
        <v>0</v>
      </c>
      <c r="L9" s="129">
        <v>0</v>
      </c>
      <c r="M9" s="129">
        <v>0</v>
      </c>
      <c r="N9" s="129">
        <v>0</v>
      </c>
      <c r="O9" s="129"/>
      <c r="P9" s="124">
        <v>0</v>
      </c>
      <c r="Q9" s="124">
        <v>0</v>
      </c>
      <c r="R9" s="124">
        <v>0</v>
      </c>
      <c r="S9" s="124">
        <v>0</v>
      </c>
      <c r="T9" s="124">
        <v>0</v>
      </c>
    </row>
    <row r="10" spans="1:21" hidden="1" x14ac:dyDescent="0.2">
      <c r="A10" s="128">
        <v>36950</v>
      </c>
      <c r="B10" s="124">
        <v>0</v>
      </c>
      <c r="C10" s="124">
        <v>0</v>
      </c>
      <c r="D10" s="124">
        <v>0</v>
      </c>
      <c r="E10" s="124">
        <v>0</v>
      </c>
      <c r="F10" s="124">
        <v>0</v>
      </c>
      <c r="G10" s="124">
        <v>0</v>
      </c>
      <c r="I10" s="129">
        <v>0</v>
      </c>
      <c r="J10" s="129">
        <v>0</v>
      </c>
      <c r="K10" s="129">
        <v>0</v>
      </c>
      <c r="L10" s="129">
        <v>0</v>
      </c>
      <c r="M10" s="129">
        <v>0</v>
      </c>
      <c r="N10" s="129">
        <v>0</v>
      </c>
      <c r="O10" s="129"/>
      <c r="P10" s="124">
        <v>0</v>
      </c>
      <c r="Q10" s="124">
        <v>0</v>
      </c>
      <c r="R10" s="124">
        <v>0</v>
      </c>
      <c r="S10" s="124">
        <v>0</v>
      </c>
      <c r="T10" s="124">
        <v>0</v>
      </c>
    </row>
    <row r="11" spans="1:21" hidden="1" x14ac:dyDescent="0.2">
      <c r="A11" s="128">
        <v>36981</v>
      </c>
      <c r="B11" s="124">
        <v>0</v>
      </c>
      <c r="C11" s="124">
        <v>0</v>
      </c>
      <c r="D11" s="124">
        <v>0</v>
      </c>
      <c r="E11" s="124">
        <v>0</v>
      </c>
      <c r="F11" s="124">
        <v>0</v>
      </c>
      <c r="G11" s="124">
        <v>0</v>
      </c>
      <c r="I11" s="129">
        <v>0</v>
      </c>
      <c r="J11" s="129">
        <v>0</v>
      </c>
      <c r="K11" s="129">
        <v>0</v>
      </c>
      <c r="L11" s="129">
        <v>0</v>
      </c>
      <c r="M11" s="129">
        <v>0</v>
      </c>
      <c r="N11" s="129">
        <v>0</v>
      </c>
      <c r="O11" s="129"/>
      <c r="P11" s="124">
        <v>0</v>
      </c>
      <c r="Q11" s="124">
        <v>0</v>
      </c>
      <c r="R11" s="124">
        <v>0</v>
      </c>
      <c r="S11" s="124">
        <v>0</v>
      </c>
      <c r="T11" s="124">
        <v>0</v>
      </c>
    </row>
    <row r="12" spans="1:21" hidden="1" x14ac:dyDescent="0.2">
      <c r="A12" s="128">
        <v>37011</v>
      </c>
      <c r="B12" s="124">
        <v>0</v>
      </c>
      <c r="C12" s="124">
        <v>0</v>
      </c>
      <c r="D12" s="124">
        <v>0</v>
      </c>
      <c r="E12" s="124">
        <v>0</v>
      </c>
      <c r="F12" s="124">
        <v>0</v>
      </c>
      <c r="G12" s="124">
        <v>0</v>
      </c>
      <c r="I12" s="129">
        <v>0</v>
      </c>
      <c r="J12" s="129">
        <v>0</v>
      </c>
      <c r="K12" s="129">
        <v>0</v>
      </c>
      <c r="L12" s="129">
        <v>0</v>
      </c>
      <c r="M12" s="129">
        <v>0</v>
      </c>
      <c r="N12" s="129">
        <v>0</v>
      </c>
      <c r="O12" s="129"/>
      <c r="P12" s="124">
        <v>0</v>
      </c>
      <c r="Q12" s="124">
        <v>0</v>
      </c>
      <c r="R12" s="124">
        <v>0</v>
      </c>
      <c r="S12" s="124">
        <v>0</v>
      </c>
      <c r="T12" s="124">
        <v>0</v>
      </c>
    </row>
    <row r="13" spans="1:21" ht="12.75" hidden="1" customHeight="1" x14ac:dyDescent="0.2">
      <c r="A13" s="128">
        <v>37042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I13" s="129">
        <v>0</v>
      </c>
      <c r="J13" s="129">
        <v>0</v>
      </c>
      <c r="K13" s="129">
        <v>0</v>
      </c>
      <c r="L13" s="129">
        <v>0</v>
      </c>
      <c r="M13" s="129">
        <v>0</v>
      </c>
      <c r="N13" s="129">
        <v>0</v>
      </c>
      <c r="O13" s="129"/>
      <c r="P13" s="124">
        <v>0</v>
      </c>
      <c r="Q13" s="124">
        <v>0</v>
      </c>
      <c r="R13" s="124">
        <v>0</v>
      </c>
      <c r="S13" s="124">
        <v>0</v>
      </c>
      <c r="T13" s="124">
        <v>0</v>
      </c>
    </row>
    <row r="14" spans="1:21" ht="12.75" hidden="1" customHeight="1" x14ac:dyDescent="0.2">
      <c r="A14" s="128">
        <v>37072</v>
      </c>
      <c r="B14" s="124">
        <v>0</v>
      </c>
      <c r="C14" s="124">
        <v>0</v>
      </c>
      <c r="D14" s="124">
        <v>0</v>
      </c>
      <c r="E14" s="124">
        <v>0</v>
      </c>
      <c r="F14" s="124">
        <v>0</v>
      </c>
      <c r="G14" s="124">
        <v>0</v>
      </c>
      <c r="I14" s="129">
        <v>0</v>
      </c>
      <c r="J14" s="129">
        <v>0</v>
      </c>
      <c r="K14" s="129">
        <v>0</v>
      </c>
      <c r="L14" s="129">
        <v>0</v>
      </c>
      <c r="M14" s="129">
        <v>0</v>
      </c>
      <c r="N14" s="129">
        <v>0</v>
      </c>
      <c r="O14" s="129"/>
      <c r="P14" s="124">
        <v>0</v>
      </c>
      <c r="Q14" s="124">
        <v>0</v>
      </c>
      <c r="R14" s="124">
        <v>0</v>
      </c>
      <c r="S14" s="124">
        <v>0</v>
      </c>
      <c r="T14" s="124">
        <v>0</v>
      </c>
    </row>
    <row r="15" spans="1:21" ht="12.75" hidden="1" customHeight="1" x14ac:dyDescent="0.2">
      <c r="A15" s="128">
        <v>37103</v>
      </c>
      <c r="B15" s="124">
        <v>0</v>
      </c>
      <c r="C15" s="124">
        <v>0</v>
      </c>
      <c r="D15" s="124">
        <v>0</v>
      </c>
      <c r="E15" s="124">
        <v>0</v>
      </c>
      <c r="F15" s="124">
        <v>0</v>
      </c>
      <c r="G15" s="124">
        <v>0</v>
      </c>
      <c r="I15" s="129">
        <v>0</v>
      </c>
      <c r="J15" s="129">
        <v>0</v>
      </c>
      <c r="K15" s="129">
        <v>0</v>
      </c>
      <c r="L15" s="129">
        <v>0</v>
      </c>
      <c r="M15" s="129">
        <v>0</v>
      </c>
      <c r="N15" s="129">
        <v>0</v>
      </c>
      <c r="O15" s="129"/>
      <c r="P15" s="124">
        <v>0</v>
      </c>
      <c r="Q15" s="124">
        <v>0</v>
      </c>
      <c r="R15" s="124">
        <v>0</v>
      </c>
      <c r="S15" s="124">
        <v>0</v>
      </c>
      <c r="T15" s="124">
        <v>0</v>
      </c>
    </row>
    <row r="16" spans="1:21" ht="12.75" hidden="1" customHeight="1" x14ac:dyDescent="0.2">
      <c r="A16" s="128">
        <v>37134</v>
      </c>
      <c r="B16" s="124">
        <v>0</v>
      </c>
      <c r="C16" s="124">
        <v>0</v>
      </c>
      <c r="D16" s="124">
        <v>0</v>
      </c>
      <c r="E16" s="124">
        <v>0</v>
      </c>
      <c r="F16" s="124">
        <v>0</v>
      </c>
      <c r="G16" s="124">
        <v>0</v>
      </c>
      <c r="I16" s="129">
        <v>0</v>
      </c>
      <c r="J16" s="129">
        <v>0</v>
      </c>
      <c r="K16" s="129">
        <v>0</v>
      </c>
      <c r="L16" s="129">
        <v>0</v>
      </c>
      <c r="M16" s="129">
        <v>0</v>
      </c>
      <c r="N16" s="129">
        <v>0</v>
      </c>
      <c r="O16" s="129"/>
      <c r="P16" s="124">
        <v>0</v>
      </c>
      <c r="Q16" s="124">
        <v>0</v>
      </c>
      <c r="R16" s="124">
        <v>0</v>
      </c>
      <c r="S16" s="124">
        <v>0</v>
      </c>
      <c r="T16" s="124">
        <v>0</v>
      </c>
    </row>
    <row r="17" spans="1:20" ht="12.75" hidden="1" customHeight="1" x14ac:dyDescent="0.2">
      <c r="A17" s="128">
        <v>37164</v>
      </c>
      <c r="B17" s="124">
        <v>0</v>
      </c>
      <c r="C17" s="124">
        <v>0</v>
      </c>
      <c r="D17" s="124">
        <v>0</v>
      </c>
      <c r="E17" s="124">
        <v>0</v>
      </c>
      <c r="F17" s="124">
        <v>0</v>
      </c>
      <c r="G17" s="124">
        <v>0</v>
      </c>
      <c r="I17" s="129">
        <v>0</v>
      </c>
      <c r="J17" s="129">
        <v>0</v>
      </c>
      <c r="K17" s="129">
        <v>0</v>
      </c>
      <c r="L17" s="129">
        <v>0</v>
      </c>
      <c r="M17" s="129">
        <v>0</v>
      </c>
      <c r="N17" s="129">
        <v>0</v>
      </c>
      <c r="O17" s="129"/>
      <c r="P17" s="124">
        <v>0</v>
      </c>
      <c r="Q17" s="124">
        <v>0</v>
      </c>
      <c r="R17" s="124">
        <v>0</v>
      </c>
      <c r="S17" s="124">
        <v>0</v>
      </c>
      <c r="T17" s="124">
        <v>0</v>
      </c>
    </row>
    <row r="18" spans="1:20" ht="12.75" hidden="1" customHeight="1" x14ac:dyDescent="0.2">
      <c r="A18" s="128">
        <v>37195</v>
      </c>
      <c r="B18" s="124">
        <v>0</v>
      </c>
      <c r="C18" s="124">
        <v>0</v>
      </c>
      <c r="D18" s="124">
        <v>0</v>
      </c>
      <c r="E18" s="124">
        <v>0</v>
      </c>
      <c r="F18" s="124">
        <v>0</v>
      </c>
      <c r="G18" s="124">
        <v>0</v>
      </c>
      <c r="I18" s="129">
        <v>0</v>
      </c>
      <c r="J18" s="129">
        <v>0</v>
      </c>
      <c r="K18" s="129">
        <v>0</v>
      </c>
      <c r="L18" s="129">
        <v>0</v>
      </c>
      <c r="M18" s="129">
        <v>0</v>
      </c>
      <c r="N18" s="129">
        <v>0</v>
      </c>
      <c r="O18" s="129"/>
      <c r="P18" s="124">
        <v>0</v>
      </c>
      <c r="Q18" s="124">
        <v>0</v>
      </c>
      <c r="R18" s="124">
        <v>0</v>
      </c>
      <c r="S18" s="124">
        <v>0</v>
      </c>
      <c r="T18" s="124">
        <v>0</v>
      </c>
    </row>
    <row r="19" spans="1:20" ht="12.75" customHeight="1" x14ac:dyDescent="0.2">
      <c r="A19" s="128">
        <v>37225</v>
      </c>
      <c r="B19" s="124">
        <v>19.359375</v>
      </c>
      <c r="C19" s="124">
        <v>20.25</v>
      </c>
      <c r="D19" s="124">
        <v>19.922499999999999</v>
      </c>
      <c r="E19" s="124">
        <v>17.997499999999999</v>
      </c>
      <c r="F19" s="124">
        <v>15.75</v>
      </c>
      <c r="G19" s="124">
        <v>16.125</v>
      </c>
      <c r="I19" s="129">
        <v>-1.640625</v>
      </c>
      <c r="J19" s="129">
        <v>-0.75</v>
      </c>
      <c r="K19" s="129">
        <v>-3.3275000000000001</v>
      </c>
      <c r="L19" s="129">
        <v>-2.5024999999999999</v>
      </c>
      <c r="M19" s="129">
        <v>-2.25</v>
      </c>
      <c r="N19" s="129">
        <v>16.125</v>
      </c>
      <c r="O19" s="129"/>
      <c r="P19" s="124">
        <v>21</v>
      </c>
      <c r="Q19" s="124">
        <v>21</v>
      </c>
      <c r="R19" s="124">
        <v>23.25</v>
      </c>
      <c r="S19" s="124">
        <v>20.5</v>
      </c>
      <c r="T19" s="124">
        <v>18</v>
      </c>
    </row>
    <row r="20" spans="1:20" ht="12.75" customHeight="1" x14ac:dyDescent="0.2">
      <c r="A20" s="128">
        <v>37256</v>
      </c>
      <c r="B20" s="124">
        <v>25.000116279069768</v>
      </c>
      <c r="C20" s="124">
        <v>24.999813953488371</v>
      </c>
      <c r="D20" s="124">
        <v>25.999697674418606</v>
      </c>
      <c r="E20" s="124">
        <v>22.000069767441857</v>
      </c>
      <c r="F20" s="124">
        <v>18.000093023255815</v>
      </c>
      <c r="G20" s="124">
        <v>18.360558139534884</v>
      </c>
      <c r="I20" s="129">
        <v>-2.5158837209302334</v>
      </c>
      <c r="J20" s="129">
        <v>-3.1371860465116299</v>
      </c>
      <c r="K20" s="129">
        <v>-1.8633023255813974</v>
      </c>
      <c r="L20" s="129">
        <v>-4.2899302325581417</v>
      </c>
      <c r="M20" s="129">
        <v>-2.451906976744187</v>
      </c>
      <c r="N20" s="129">
        <v>18.360558139534884</v>
      </c>
      <c r="O20" s="129"/>
      <c r="P20" s="124">
        <v>27.516000000000002</v>
      </c>
      <c r="Q20" s="124">
        <v>28.137</v>
      </c>
      <c r="R20" s="124">
        <v>27.863000000000003</v>
      </c>
      <c r="S20" s="124">
        <v>26.29</v>
      </c>
      <c r="T20" s="124">
        <v>20.452000000000002</v>
      </c>
    </row>
    <row r="21" spans="1:20" ht="12.75" customHeight="1" x14ac:dyDescent="0.2">
      <c r="A21" s="128">
        <v>37287</v>
      </c>
      <c r="B21" s="124">
        <v>26.000390243902441</v>
      </c>
      <c r="C21" s="124">
        <v>25.499829268292686</v>
      </c>
      <c r="D21" s="124">
        <v>26.500341463414639</v>
      </c>
      <c r="E21" s="124">
        <v>23.250073170731707</v>
      </c>
      <c r="F21" s="124">
        <v>19.999634146341464</v>
      </c>
      <c r="G21" s="124">
        <v>20.56670731707317</v>
      </c>
      <c r="I21" s="129">
        <v>-5.1366097560975597</v>
      </c>
      <c r="J21" s="129">
        <v>-4.9761707317073167</v>
      </c>
      <c r="K21" s="129">
        <v>-3.4756585365853638</v>
      </c>
      <c r="L21" s="129">
        <v>-1.4679268292682934</v>
      </c>
      <c r="M21" s="129">
        <v>-2.7383658536585358</v>
      </c>
      <c r="N21" s="129">
        <v>20.56670731707317</v>
      </c>
      <c r="O21" s="129"/>
      <c r="P21" s="124">
        <v>31.137</v>
      </c>
      <c r="Q21" s="124">
        <v>30.476000000000003</v>
      </c>
      <c r="R21" s="124">
        <v>29.976000000000003</v>
      </c>
      <c r="S21" s="124">
        <v>24.718</v>
      </c>
      <c r="T21" s="124">
        <v>22.738</v>
      </c>
    </row>
    <row r="22" spans="1:20" ht="12.75" customHeight="1" x14ac:dyDescent="0.2">
      <c r="A22" s="128">
        <v>37315</v>
      </c>
      <c r="B22" s="124">
        <v>25</v>
      </c>
      <c r="C22" s="124">
        <v>24.5</v>
      </c>
      <c r="D22" s="124">
        <v>25.99966666666667</v>
      </c>
      <c r="E22" s="124">
        <v>22.999777777777783</v>
      </c>
      <c r="F22" s="124">
        <v>19.499777777777783</v>
      </c>
      <c r="G22" s="124">
        <v>19.989777777777782</v>
      </c>
      <c r="I22" s="129">
        <v>-3.0180000000000007</v>
      </c>
      <c r="J22" s="129">
        <v>-2.8959999999999972</v>
      </c>
      <c r="K22" s="129">
        <v>-3.3573333333333331</v>
      </c>
      <c r="L22" s="129">
        <v>-1.4612222222222186</v>
      </c>
      <c r="M22" s="129">
        <v>-3.3752222222222166</v>
      </c>
      <c r="N22" s="129">
        <v>19.989777777777782</v>
      </c>
      <c r="O22" s="129"/>
      <c r="P22" s="124">
        <v>28.018000000000001</v>
      </c>
      <c r="Q22" s="124">
        <v>27.396000000000001</v>
      </c>
      <c r="R22" s="124">
        <v>29.357000000000003</v>
      </c>
      <c r="S22" s="124">
        <v>24.461000000000002</v>
      </c>
      <c r="T22" s="124">
        <v>22.875</v>
      </c>
    </row>
    <row r="23" spans="1:20" x14ac:dyDescent="0.2">
      <c r="A23" s="128">
        <v>37346</v>
      </c>
      <c r="B23" s="124">
        <v>24.000097560975611</v>
      </c>
      <c r="C23" s="124">
        <v>24.499853658536583</v>
      </c>
      <c r="D23" s="124">
        <v>25.5</v>
      </c>
      <c r="E23" s="124">
        <v>22.750195121951222</v>
      </c>
      <c r="F23" s="124">
        <v>19.500390243902441</v>
      </c>
      <c r="G23" s="124">
        <v>19.976731707317075</v>
      </c>
      <c r="I23" s="129">
        <v>-1.0199024390243885</v>
      </c>
      <c r="J23" s="129">
        <v>-1.1811463414634176</v>
      </c>
      <c r="K23" s="129">
        <v>-3.2740000000000009</v>
      </c>
      <c r="L23" s="129">
        <v>-1.5238048780487787</v>
      </c>
      <c r="M23" s="129">
        <v>-4.0806097560975587</v>
      </c>
      <c r="N23" s="129">
        <v>19.976731707317075</v>
      </c>
      <c r="O23" s="129"/>
      <c r="P23" s="124">
        <v>25.02</v>
      </c>
      <c r="Q23" s="124">
        <v>25.681000000000001</v>
      </c>
      <c r="R23" s="124">
        <v>28.774000000000001</v>
      </c>
      <c r="S23" s="124">
        <v>24.274000000000001</v>
      </c>
      <c r="T23" s="124">
        <v>23.581</v>
      </c>
    </row>
    <row r="24" spans="1:20" x14ac:dyDescent="0.2">
      <c r="A24" s="128">
        <v>37376</v>
      </c>
      <c r="B24" s="124">
        <v>19.999736842105264</v>
      </c>
      <c r="C24" s="124">
        <v>21</v>
      </c>
      <c r="D24" s="124">
        <v>24.250263157894736</v>
      </c>
      <c r="E24" s="124">
        <v>22.750368421052638</v>
      </c>
      <c r="F24" s="124">
        <v>19.999842105263163</v>
      </c>
      <c r="G24" s="124">
        <v>20.789315789473687</v>
      </c>
      <c r="I24" s="129">
        <v>0.31673684210526432</v>
      </c>
      <c r="J24" s="129">
        <v>0.45000000000000284</v>
      </c>
      <c r="K24" s="129">
        <v>-0.48273684210526469</v>
      </c>
      <c r="L24" s="129">
        <v>-1.2996315789473627</v>
      </c>
      <c r="M24" s="129">
        <v>-2.5171578947368367</v>
      </c>
      <c r="N24" s="129">
        <v>20.789315789473687</v>
      </c>
      <c r="O24" s="129"/>
      <c r="P24" s="124">
        <v>19.683</v>
      </c>
      <c r="Q24" s="124">
        <v>20.55</v>
      </c>
      <c r="R24" s="124">
        <v>24.733000000000001</v>
      </c>
      <c r="S24" s="124">
        <v>24.05</v>
      </c>
      <c r="T24" s="124">
        <v>22.516999999999999</v>
      </c>
    </row>
    <row r="25" spans="1:20" x14ac:dyDescent="0.2">
      <c r="A25" s="128">
        <v>37407</v>
      </c>
      <c r="B25" s="124">
        <v>17.999926829268293</v>
      </c>
      <c r="C25" s="124">
        <v>19.499902439024392</v>
      </c>
      <c r="D25" s="124">
        <v>26.000024390243905</v>
      </c>
      <c r="E25" s="124">
        <v>23.749658536585368</v>
      </c>
      <c r="F25" s="124">
        <v>19.999975609756099</v>
      </c>
      <c r="G25" s="124">
        <v>21.134121951219516</v>
      </c>
      <c r="I25" s="129">
        <v>-2.5810731707317061</v>
      </c>
      <c r="J25" s="129">
        <v>-2.4600975609756084</v>
      </c>
      <c r="K25" s="129">
        <v>-1.1569756097560955</v>
      </c>
      <c r="L25" s="129">
        <v>-0.60934146341463347</v>
      </c>
      <c r="M25" s="129">
        <v>-2.4960243902439032</v>
      </c>
      <c r="N25" s="129">
        <v>21.134121951219516</v>
      </c>
      <c r="O25" s="129"/>
      <c r="P25" s="124">
        <v>20.581</v>
      </c>
      <c r="Q25" s="124">
        <v>21.96</v>
      </c>
      <c r="R25" s="124">
        <v>27.157</v>
      </c>
      <c r="S25" s="124">
        <v>24.359000000000002</v>
      </c>
      <c r="T25" s="124">
        <v>22.496000000000002</v>
      </c>
    </row>
    <row r="26" spans="1:20" x14ac:dyDescent="0.2">
      <c r="A26" s="128">
        <v>37437</v>
      </c>
      <c r="B26" s="124">
        <v>18.999750000000002</v>
      </c>
      <c r="C26" s="124">
        <v>20.499750000000002</v>
      </c>
      <c r="D26" s="124">
        <v>27</v>
      </c>
      <c r="E26" s="124">
        <v>25.5</v>
      </c>
      <c r="F26" s="124">
        <v>21.000500000000002</v>
      </c>
      <c r="G26" s="124">
        <v>22.875500000000002</v>
      </c>
      <c r="I26" s="129">
        <v>-2.6672499999999992</v>
      </c>
      <c r="J26" s="129">
        <v>-2.5422499999999992</v>
      </c>
      <c r="K26" s="129">
        <v>-1.8960000000000008</v>
      </c>
      <c r="L26" s="129">
        <v>0.9789999999999992</v>
      </c>
      <c r="M26" s="129">
        <v>-0.49949999999999761</v>
      </c>
      <c r="N26" s="129">
        <v>22.875500000000002</v>
      </c>
      <c r="O26" s="129"/>
      <c r="P26" s="124">
        <v>21.667000000000002</v>
      </c>
      <c r="Q26" s="124">
        <v>23.042000000000002</v>
      </c>
      <c r="R26" s="124">
        <v>28.896000000000001</v>
      </c>
      <c r="S26" s="124">
        <v>24.521000000000001</v>
      </c>
      <c r="T26" s="124">
        <v>21.5</v>
      </c>
    </row>
    <row r="27" spans="1:20" x14ac:dyDescent="0.2">
      <c r="A27" s="128">
        <v>37468</v>
      </c>
      <c r="B27" s="124">
        <v>28.999634146341464</v>
      </c>
      <c r="C27" s="124">
        <v>30.500341463414635</v>
      </c>
      <c r="D27" s="124">
        <v>31.999975609756099</v>
      </c>
      <c r="E27" s="124">
        <v>32.999804878048785</v>
      </c>
      <c r="F27" s="124">
        <v>31.499902439024392</v>
      </c>
      <c r="G27" s="124">
        <v>34.146243902439025</v>
      </c>
      <c r="I27" s="129">
        <v>-1.5973658536585376</v>
      </c>
      <c r="J27" s="129">
        <v>-1.3546585365853652</v>
      </c>
      <c r="K27" s="129">
        <v>0.26997560975609858</v>
      </c>
      <c r="L27" s="129">
        <v>-0.17319512195121689</v>
      </c>
      <c r="M27" s="129">
        <v>1.7019024390243906</v>
      </c>
      <c r="N27" s="129">
        <v>34.146243902439025</v>
      </c>
      <c r="O27" s="129"/>
      <c r="P27" s="124">
        <v>30.597000000000001</v>
      </c>
      <c r="Q27" s="124">
        <v>31.855</v>
      </c>
      <c r="R27" s="124">
        <v>31.73</v>
      </c>
      <c r="S27" s="124">
        <v>33.173000000000002</v>
      </c>
      <c r="T27" s="124">
        <v>29.798000000000002</v>
      </c>
    </row>
    <row r="28" spans="1:20" x14ac:dyDescent="0.2">
      <c r="A28" s="128">
        <v>37499</v>
      </c>
      <c r="B28" s="124">
        <v>32.999974358974363</v>
      </c>
      <c r="C28" s="124">
        <v>34.499794871794869</v>
      </c>
      <c r="D28" s="124">
        <v>33.500179487179487</v>
      </c>
      <c r="E28" s="124">
        <v>34.500179487179487</v>
      </c>
      <c r="F28" s="124">
        <v>34.499923076923075</v>
      </c>
      <c r="G28" s="124">
        <v>38.474282051282053</v>
      </c>
      <c r="I28" s="129">
        <v>9.697435897436435E-2</v>
      </c>
      <c r="J28" s="129">
        <v>0.19379487179486432</v>
      </c>
      <c r="K28" s="129">
        <v>0.83917948717948576</v>
      </c>
      <c r="L28" s="129">
        <v>0.82317948717948752</v>
      </c>
      <c r="M28" s="129">
        <v>2.1289230769230727</v>
      </c>
      <c r="N28" s="129">
        <v>38.474282051282053</v>
      </c>
      <c r="O28" s="129"/>
      <c r="P28" s="124">
        <v>32.902999999999999</v>
      </c>
      <c r="Q28" s="124">
        <v>34.306000000000004</v>
      </c>
      <c r="R28" s="124">
        <v>32.661000000000001</v>
      </c>
      <c r="S28" s="124">
        <v>33.677</v>
      </c>
      <c r="T28" s="124">
        <v>32.371000000000002</v>
      </c>
    </row>
    <row r="29" spans="1:20" x14ac:dyDescent="0.2">
      <c r="A29" s="128">
        <v>37529</v>
      </c>
      <c r="B29" s="124">
        <v>30</v>
      </c>
      <c r="C29" s="124">
        <v>31.5</v>
      </c>
      <c r="D29" s="124">
        <v>32.000142857142862</v>
      </c>
      <c r="E29" s="124">
        <v>30.000142857142858</v>
      </c>
      <c r="F29" s="124">
        <v>29.5</v>
      </c>
      <c r="G29" s="124">
        <v>32</v>
      </c>
      <c r="I29" s="129">
        <v>0.75000000000000355</v>
      </c>
      <c r="J29" s="129">
        <v>1.2</v>
      </c>
      <c r="K29" s="129">
        <v>0.27514285714286046</v>
      </c>
      <c r="L29" s="129">
        <v>1.0751428571428576</v>
      </c>
      <c r="M29" s="129">
        <v>1.5</v>
      </c>
      <c r="N29" s="129">
        <v>32</v>
      </c>
      <c r="O29" s="129"/>
      <c r="P29" s="124">
        <v>29.25</v>
      </c>
      <c r="Q29" s="124">
        <v>30.3</v>
      </c>
      <c r="R29" s="124">
        <v>31.725000000000001</v>
      </c>
      <c r="S29" s="124">
        <v>28.925000000000001</v>
      </c>
      <c r="T29" s="124">
        <v>28</v>
      </c>
    </row>
    <row r="30" spans="1:20" x14ac:dyDescent="0.2">
      <c r="A30" s="128">
        <v>37560</v>
      </c>
      <c r="B30" s="124">
        <v>28.000205128205124</v>
      </c>
      <c r="C30" s="124">
        <v>29.499769230769232</v>
      </c>
      <c r="D30" s="124">
        <v>27.500025641025644</v>
      </c>
      <c r="E30" s="124">
        <v>26.750051282051281</v>
      </c>
      <c r="F30" s="124">
        <v>25.499897435897438</v>
      </c>
      <c r="G30" s="124">
        <v>26.493487179487182</v>
      </c>
      <c r="I30" s="129">
        <v>0.32320512820512448</v>
      </c>
      <c r="J30" s="129">
        <v>-6.5230769230769425E-2</v>
      </c>
      <c r="K30" s="129">
        <v>0.50002564102564406</v>
      </c>
      <c r="L30" s="129">
        <v>-3.1948717948719008E-2</v>
      </c>
      <c r="M30" s="129">
        <v>4.7897435897436225E-2</v>
      </c>
      <c r="N30" s="129">
        <v>26.493487179487182</v>
      </c>
      <c r="O30" s="129"/>
      <c r="P30" s="124">
        <v>27.677</v>
      </c>
      <c r="Q30" s="124">
        <v>29.565000000000001</v>
      </c>
      <c r="R30" s="124">
        <v>27</v>
      </c>
      <c r="S30" s="124">
        <v>26.782</v>
      </c>
      <c r="T30" s="124">
        <v>25.452000000000002</v>
      </c>
    </row>
    <row r="31" spans="1:20" x14ac:dyDescent="0.2">
      <c r="A31" s="128">
        <v>37590</v>
      </c>
      <c r="B31" s="124">
        <v>24.999749999999999</v>
      </c>
      <c r="C31" s="124">
        <v>24</v>
      </c>
      <c r="D31" s="124">
        <v>28.500500000000002</v>
      </c>
      <c r="E31" s="124">
        <v>25.250250000000001</v>
      </c>
      <c r="F31" s="124">
        <v>24.500250000000001</v>
      </c>
      <c r="G31" s="124">
        <v>25.250250000000001</v>
      </c>
      <c r="I31" s="129">
        <v>0.24974999999999881</v>
      </c>
      <c r="J31" s="129">
        <v>0.58299999999999841</v>
      </c>
      <c r="K31" s="129">
        <v>0.5625</v>
      </c>
      <c r="L31" s="129">
        <v>0.3542500000000004</v>
      </c>
      <c r="M31" s="129">
        <v>4.2249999999999233E-2</v>
      </c>
      <c r="N31" s="129">
        <v>25.250250000000001</v>
      </c>
      <c r="O31" s="129"/>
      <c r="P31" s="124">
        <v>24.75</v>
      </c>
      <c r="Q31" s="124">
        <v>23.417000000000002</v>
      </c>
      <c r="R31" s="124">
        <v>27.938000000000002</v>
      </c>
      <c r="S31" s="124">
        <v>24.896000000000001</v>
      </c>
      <c r="T31" s="124">
        <v>24.458000000000002</v>
      </c>
    </row>
    <row r="32" spans="1:20" x14ac:dyDescent="0.2">
      <c r="A32" s="128">
        <v>37621</v>
      </c>
      <c r="B32" s="124">
        <v>28.000162790697672</v>
      </c>
      <c r="C32" s="124">
        <v>27.000348837209302</v>
      </c>
      <c r="D32" s="124">
        <v>30.25048837209302</v>
      </c>
      <c r="E32" s="124">
        <v>28.249837209302328</v>
      </c>
      <c r="F32" s="124">
        <v>24.499697674418602</v>
      </c>
      <c r="G32" s="124">
        <v>25.220627906976741</v>
      </c>
      <c r="I32" s="129">
        <v>-1.1938372093023304</v>
      </c>
      <c r="J32" s="129">
        <v>-0.80565116279069926</v>
      </c>
      <c r="K32" s="129">
        <v>0.26648837209301846</v>
      </c>
      <c r="L32" s="129">
        <v>-8.916279069767441E-2</v>
      </c>
      <c r="M32" s="129">
        <v>0.27369767441859949</v>
      </c>
      <c r="N32" s="129">
        <v>25.220627906976741</v>
      </c>
      <c r="O32" s="129"/>
      <c r="P32" s="124">
        <v>29.194000000000003</v>
      </c>
      <c r="Q32" s="124">
        <v>27.806000000000001</v>
      </c>
      <c r="R32" s="124">
        <v>29.984000000000002</v>
      </c>
      <c r="S32" s="124">
        <v>28.339000000000002</v>
      </c>
      <c r="T32" s="124">
        <v>24.226000000000003</v>
      </c>
    </row>
    <row r="33" spans="1:20" x14ac:dyDescent="0.2">
      <c r="A33" s="128">
        <v>37652</v>
      </c>
      <c r="B33" s="124">
        <v>29.999926829268293</v>
      </c>
      <c r="C33" s="124">
        <v>29.000341463414635</v>
      </c>
      <c r="D33" s="124">
        <v>29.499878048780488</v>
      </c>
      <c r="E33" s="124">
        <v>26.750048780487806</v>
      </c>
      <c r="F33" s="124">
        <v>24.249829268292686</v>
      </c>
      <c r="G33" s="124">
        <v>25.005926829268294</v>
      </c>
      <c r="I33" s="129">
        <v>1.3269268292682916</v>
      </c>
      <c r="J33" s="129">
        <v>1.7703414634146348</v>
      </c>
      <c r="K33" s="129">
        <v>-0.94812195121951248</v>
      </c>
      <c r="L33" s="129">
        <v>0.71804878048780552</v>
      </c>
      <c r="M33" s="129">
        <v>-0.52417073170731499</v>
      </c>
      <c r="N33" s="129">
        <v>25.005926829268294</v>
      </c>
      <c r="O33" s="129"/>
      <c r="P33" s="124">
        <v>28.673000000000002</v>
      </c>
      <c r="Q33" s="124">
        <v>27.23</v>
      </c>
      <c r="R33" s="124">
        <v>30.448</v>
      </c>
      <c r="S33" s="124">
        <v>26.032</v>
      </c>
      <c r="T33" s="124">
        <v>24.774000000000001</v>
      </c>
    </row>
    <row r="34" spans="1:20" x14ac:dyDescent="0.2">
      <c r="A34" s="128">
        <v>37680</v>
      </c>
      <c r="B34" s="124">
        <v>27</v>
      </c>
      <c r="C34" s="124">
        <v>26.750222222222224</v>
      </c>
      <c r="D34" s="124">
        <v>27.750333333333337</v>
      </c>
      <c r="E34" s="124">
        <v>26.249777777777783</v>
      </c>
      <c r="F34" s="124">
        <v>24.250222222222224</v>
      </c>
      <c r="G34" s="124">
        <v>25.027999999999999</v>
      </c>
      <c r="I34" s="129">
        <v>-0.85699999999999932</v>
      </c>
      <c r="J34" s="129">
        <v>-0.62477777777777632</v>
      </c>
      <c r="K34" s="129">
        <v>-0.91066666666666407</v>
      </c>
      <c r="L34" s="129">
        <v>0.42877777777778192</v>
      </c>
      <c r="M34" s="129">
        <v>3.622222222222149E-2</v>
      </c>
      <c r="N34" s="129">
        <v>25.027999999999999</v>
      </c>
      <c r="O34" s="129"/>
      <c r="P34" s="124">
        <v>27.857000000000003</v>
      </c>
      <c r="Q34" s="124">
        <v>27.375</v>
      </c>
      <c r="R34" s="124">
        <v>28.661000000000001</v>
      </c>
      <c r="S34" s="124">
        <v>25.821000000000002</v>
      </c>
      <c r="T34" s="124">
        <v>24.214000000000002</v>
      </c>
    </row>
    <row r="35" spans="1:20" x14ac:dyDescent="0.2">
      <c r="A35" s="128">
        <v>37711</v>
      </c>
      <c r="B35" s="124">
        <v>25.000024390243908</v>
      </c>
      <c r="C35" s="124">
        <v>25.499731707317075</v>
      </c>
      <c r="D35" s="124">
        <v>26.750146341463417</v>
      </c>
      <c r="E35" s="124">
        <v>25.750121951219512</v>
      </c>
      <c r="F35" s="124">
        <v>23.750048780487806</v>
      </c>
      <c r="G35" s="124">
        <v>24.506146341463417</v>
      </c>
      <c r="I35" s="129">
        <v>-0.49597560975609412</v>
      </c>
      <c r="J35" s="129">
        <v>-0.29426829268292565</v>
      </c>
      <c r="K35" s="129">
        <v>-1.0278536585365856</v>
      </c>
      <c r="L35" s="129">
        <v>0.49612195121951075</v>
      </c>
      <c r="M35" s="129">
        <v>0.17704878048780515</v>
      </c>
      <c r="N35" s="129">
        <v>24.506146341463417</v>
      </c>
      <c r="O35" s="129"/>
      <c r="P35" s="124">
        <v>25.496000000000002</v>
      </c>
      <c r="Q35" s="124">
        <v>25.794</v>
      </c>
      <c r="R35" s="124">
        <v>27.778000000000002</v>
      </c>
      <c r="S35" s="124">
        <v>25.254000000000001</v>
      </c>
      <c r="T35" s="124">
        <v>23.573</v>
      </c>
    </row>
    <row r="36" spans="1:20" x14ac:dyDescent="0.2">
      <c r="A36" s="128">
        <v>37741</v>
      </c>
      <c r="B36" s="124">
        <v>22.999736842105268</v>
      </c>
      <c r="C36" s="124">
        <v>25.249736842105264</v>
      </c>
      <c r="D36" s="124">
        <v>25.249842105263159</v>
      </c>
      <c r="E36" s="124">
        <v>25.750263157894743</v>
      </c>
      <c r="F36" s="124">
        <v>23.250105263157895</v>
      </c>
      <c r="G36" s="124">
        <v>24.039578947368422</v>
      </c>
      <c r="I36" s="129">
        <v>0.61673684210526503</v>
      </c>
      <c r="J36" s="129">
        <v>0.71673684210526289</v>
      </c>
      <c r="K36" s="129">
        <v>-0.86715789473684168</v>
      </c>
      <c r="L36" s="129">
        <v>0.81726315789474313</v>
      </c>
      <c r="M36" s="129">
        <v>-4.9894736842105658E-2</v>
      </c>
      <c r="N36" s="129">
        <v>24.039578947368422</v>
      </c>
      <c r="O36" s="129"/>
      <c r="P36" s="124">
        <v>22.383000000000003</v>
      </c>
      <c r="Q36" s="124">
        <v>24.533000000000001</v>
      </c>
      <c r="R36" s="124">
        <v>26.117000000000001</v>
      </c>
      <c r="S36" s="124">
        <v>24.933</v>
      </c>
      <c r="T36" s="124">
        <v>23.3</v>
      </c>
    </row>
    <row r="37" spans="1:20" x14ac:dyDescent="0.2">
      <c r="A37" s="128">
        <v>37772</v>
      </c>
      <c r="B37" s="124">
        <v>17.000195121951219</v>
      </c>
      <c r="C37" s="124">
        <v>20.000219512195123</v>
      </c>
      <c r="D37" s="124">
        <v>26.000170731707318</v>
      </c>
      <c r="E37" s="124">
        <v>25.749804878048785</v>
      </c>
      <c r="F37" s="124">
        <v>23.250292682926833</v>
      </c>
      <c r="G37" s="124">
        <v>24.006390243902445</v>
      </c>
      <c r="I37" s="129">
        <v>4.3591951219512186</v>
      </c>
      <c r="J37" s="129">
        <v>4.2382195121951227</v>
      </c>
      <c r="K37" s="129">
        <v>-0.9068292682926824</v>
      </c>
      <c r="L37" s="129">
        <v>1.2218048780487827</v>
      </c>
      <c r="M37" s="129">
        <v>0.3392926829268319</v>
      </c>
      <c r="N37" s="129">
        <v>24.006390243902445</v>
      </c>
      <c r="O37" s="129"/>
      <c r="P37" s="124">
        <v>12.641</v>
      </c>
      <c r="Q37" s="124">
        <v>15.762</v>
      </c>
      <c r="R37" s="124">
        <v>26.907</v>
      </c>
      <c r="S37" s="124">
        <v>24.528000000000002</v>
      </c>
      <c r="T37" s="124">
        <v>22.911000000000001</v>
      </c>
    </row>
    <row r="38" spans="1:20" x14ac:dyDescent="0.2">
      <c r="A38" s="128">
        <v>37802</v>
      </c>
      <c r="B38" s="124">
        <v>20.000250000000001</v>
      </c>
      <c r="C38" s="124">
        <v>23.500250000000001</v>
      </c>
      <c r="D38" s="124">
        <v>28.25</v>
      </c>
      <c r="E38" s="124">
        <v>27.250250000000001</v>
      </c>
      <c r="F38" s="124">
        <v>24.750500000000002</v>
      </c>
      <c r="G38" s="124">
        <v>26.438000000000002</v>
      </c>
      <c r="I38" s="129">
        <v>3.6872499999999988</v>
      </c>
      <c r="J38" s="129">
        <v>3.4592500000000008</v>
      </c>
      <c r="K38" s="129">
        <v>-0.39599999999999724</v>
      </c>
      <c r="L38" s="129">
        <v>2.2712500000000002</v>
      </c>
      <c r="M38" s="129">
        <v>1.6255000000000024</v>
      </c>
      <c r="N38" s="129">
        <v>26.438000000000002</v>
      </c>
      <c r="O38" s="129"/>
      <c r="P38" s="124">
        <v>16.313000000000002</v>
      </c>
      <c r="Q38" s="124">
        <v>20.041</v>
      </c>
      <c r="R38" s="124">
        <v>28.646000000000001</v>
      </c>
      <c r="S38" s="124">
        <v>24.979000000000003</v>
      </c>
      <c r="T38" s="124">
        <v>23.125</v>
      </c>
    </row>
    <row r="39" spans="1:20" x14ac:dyDescent="0.2">
      <c r="A39" s="128">
        <v>37833</v>
      </c>
      <c r="B39" s="124">
        <v>31.49978048780488</v>
      </c>
      <c r="C39" s="124">
        <v>33.500195121951222</v>
      </c>
      <c r="D39" s="124">
        <v>32.25007317073171</v>
      </c>
      <c r="E39" s="124">
        <v>31.750024390243905</v>
      </c>
      <c r="F39" s="124">
        <v>30.749878048780491</v>
      </c>
      <c r="G39" s="124">
        <v>33.018170731707322</v>
      </c>
      <c r="I39" s="129">
        <v>-4.0772195121951178</v>
      </c>
      <c r="J39" s="129">
        <v>-3.6328048780487805</v>
      </c>
      <c r="K39" s="129">
        <v>1.2500731707317101</v>
      </c>
      <c r="L39" s="129">
        <v>3.8230243902439049</v>
      </c>
      <c r="M39" s="129">
        <v>2.1528780487804902</v>
      </c>
      <c r="N39" s="129">
        <v>33.018170731707322</v>
      </c>
      <c r="O39" s="129"/>
      <c r="P39" s="124">
        <v>35.576999999999998</v>
      </c>
      <c r="Q39" s="124">
        <v>37.133000000000003</v>
      </c>
      <c r="R39" s="124">
        <v>31</v>
      </c>
      <c r="S39" s="124">
        <v>27.927</v>
      </c>
      <c r="T39" s="124">
        <v>28.597000000000001</v>
      </c>
    </row>
    <row r="40" spans="1:20" x14ac:dyDescent="0.2">
      <c r="A40" s="128">
        <v>37864</v>
      </c>
      <c r="B40" s="124">
        <v>35.000121951219512</v>
      </c>
      <c r="C40" s="124">
        <v>36.850121951219514</v>
      </c>
      <c r="D40" s="124">
        <v>33.749756097560983</v>
      </c>
      <c r="E40" s="124">
        <v>35.749756097560976</v>
      </c>
      <c r="F40" s="124">
        <v>34.749902439024389</v>
      </c>
      <c r="G40" s="124">
        <v>37.774292682926834</v>
      </c>
      <c r="I40" s="129">
        <v>-2.7298780487804848</v>
      </c>
      <c r="J40" s="129">
        <v>-2.4798780487804848</v>
      </c>
      <c r="K40" s="129">
        <v>2.8227560975609798</v>
      </c>
      <c r="L40" s="129">
        <v>3.9227560975609741</v>
      </c>
      <c r="M40" s="129">
        <v>3.2819024390243889</v>
      </c>
      <c r="N40" s="129">
        <v>37.774292682926834</v>
      </c>
      <c r="O40" s="129"/>
      <c r="P40" s="124">
        <v>37.729999999999997</v>
      </c>
      <c r="Q40" s="124">
        <v>39.33</v>
      </c>
      <c r="R40" s="124">
        <v>30.927000000000003</v>
      </c>
      <c r="S40" s="124">
        <v>31.827000000000002</v>
      </c>
      <c r="T40" s="124">
        <v>31.468</v>
      </c>
    </row>
    <row r="41" spans="1:20" x14ac:dyDescent="0.2">
      <c r="A41" s="128">
        <v>37894</v>
      </c>
      <c r="B41" s="124">
        <v>32.000250000000001</v>
      </c>
      <c r="C41" s="124">
        <v>33.75</v>
      </c>
      <c r="D41" s="124">
        <v>32.250500000000002</v>
      </c>
      <c r="E41" s="124">
        <v>32.25</v>
      </c>
      <c r="F41" s="124">
        <v>31.25</v>
      </c>
      <c r="G41" s="124">
        <v>33.5</v>
      </c>
      <c r="I41" s="129">
        <v>-0.18775000000000119</v>
      </c>
      <c r="J41" s="129">
        <v>0.1039999999999992</v>
      </c>
      <c r="K41" s="129">
        <v>2.2085000000000008</v>
      </c>
      <c r="L41" s="129">
        <v>1.9789999999999992</v>
      </c>
      <c r="M41" s="129">
        <v>1.333000000000002</v>
      </c>
      <c r="N41" s="129">
        <v>33.5</v>
      </c>
      <c r="O41" s="129"/>
      <c r="P41" s="124">
        <v>32.188000000000002</v>
      </c>
      <c r="Q41" s="124">
        <v>33.646000000000001</v>
      </c>
      <c r="R41" s="124">
        <v>30.042000000000002</v>
      </c>
      <c r="S41" s="124">
        <v>30.271000000000001</v>
      </c>
      <c r="T41" s="124">
        <v>29.917000000000002</v>
      </c>
    </row>
    <row r="42" spans="1:20" x14ac:dyDescent="0.2">
      <c r="A42" s="128">
        <v>37925</v>
      </c>
      <c r="B42" s="124">
        <v>27.999743589743591</v>
      </c>
      <c r="C42" s="124">
        <v>29.749923076923082</v>
      </c>
      <c r="D42" s="124">
        <v>28.249846153846153</v>
      </c>
      <c r="E42" s="124">
        <v>25.499974358974359</v>
      </c>
      <c r="F42" s="124">
        <v>26.25048717948718</v>
      </c>
      <c r="G42" s="124">
        <v>27.148692307692311</v>
      </c>
      <c r="I42" s="129">
        <v>-0.30625641025640959</v>
      </c>
      <c r="J42" s="129">
        <v>-0.41907692307691846</v>
      </c>
      <c r="K42" s="129">
        <v>-1.411153846153848</v>
      </c>
      <c r="L42" s="129">
        <v>0.60497435897435992</v>
      </c>
      <c r="M42" s="129">
        <v>-0.36251282051281919</v>
      </c>
      <c r="N42" s="129">
        <v>27.148692307692311</v>
      </c>
      <c r="O42" s="129"/>
      <c r="P42" s="124">
        <v>28.306000000000001</v>
      </c>
      <c r="Q42" s="124">
        <v>30.169</v>
      </c>
      <c r="R42" s="124">
        <v>29.661000000000001</v>
      </c>
      <c r="S42" s="124">
        <v>24.895</v>
      </c>
      <c r="T42" s="124">
        <v>26.613</v>
      </c>
    </row>
    <row r="43" spans="1:20" x14ac:dyDescent="0.2">
      <c r="A43" s="128">
        <v>37955</v>
      </c>
      <c r="B43" s="124">
        <v>25</v>
      </c>
      <c r="C43" s="124">
        <v>26.750142857142862</v>
      </c>
      <c r="D43" s="124">
        <v>28.000142857142862</v>
      </c>
      <c r="E43" s="124">
        <v>25.250142857142858</v>
      </c>
      <c r="F43" s="124">
        <v>23.250142857142862</v>
      </c>
      <c r="G43" s="124">
        <v>23.878714285714288</v>
      </c>
      <c r="I43" s="129">
        <v>1.4750000000000001</v>
      </c>
      <c r="J43" s="129">
        <v>0.9251428571428626</v>
      </c>
      <c r="K43" s="129">
        <v>-0.79985714285713883</v>
      </c>
      <c r="L43" s="129">
        <v>1.1001428571428598</v>
      </c>
      <c r="M43" s="129">
        <v>0.75014285714286189</v>
      </c>
      <c r="N43" s="129">
        <v>23.878714285714288</v>
      </c>
      <c r="O43" s="129"/>
      <c r="P43" s="124">
        <v>23.524999999999999</v>
      </c>
      <c r="Q43" s="124">
        <v>25.824999999999999</v>
      </c>
      <c r="R43" s="124">
        <v>28.8</v>
      </c>
      <c r="S43" s="124">
        <v>24.15</v>
      </c>
      <c r="T43" s="124">
        <v>22.5</v>
      </c>
    </row>
    <row r="44" spans="1:20" x14ac:dyDescent="0.2">
      <c r="A44" s="128">
        <v>37986</v>
      </c>
      <c r="B44" s="124">
        <v>30</v>
      </c>
      <c r="C44" s="124">
        <v>31.749951219512198</v>
      </c>
      <c r="D44" s="124">
        <v>30.00036585365854</v>
      </c>
      <c r="E44" s="124">
        <v>28.00014634146342</v>
      </c>
      <c r="F44" s="124">
        <v>23.750048780487806</v>
      </c>
      <c r="G44" s="124">
        <v>24.317121951219512</v>
      </c>
      <c r="I44" s="129">
        <v>-0.3019999999999996</v>
      </c>
      <c r="J44" s="129">
        <v>-0.80604878048780648</v>
      </c>
      <c r="K44" s="129">
        <v>-1.047634146341462</v>
      </c>
      <c r="L44" s="129">
        <v>0.25414634146341797</v>
      </c>
      <c r="M44" s="129">
        <v>0.17704878048780515</v>
      </c>
      <c r="N44" s="129">
        <v>24.317121951219512</v>
      </c>
      <c r="O44" s="129"/>
      <c r="P44" s="124">
        <v>30.302000000000003</v>
      </c>
      <c r="Q44" s="124">
        <v>32.556000000000004</v>
      </c>
      <c r="R44" s="124">
        <v>31.048000000000002</v>
      </c>
      <c r="S44" s="124">
        <v>27.746000000000002</v>
      </c>
      <c r="T44" s="124">
        <v>23.573</v>
      </c>
    </row>
    <row r="45" spans="1:20" x14ac:dyDescent="0.2">
      <c r="A45" s="128">
        <v>38017</v>
      </c>
      <c r="B45" s="124">
        <v>29.250341463414639</v>
      </c>
      <c r="C45" s="124">
        <v>28.770121951219515</v>
      </c>
      <c r="D45" s="124">
        <v>29.649731707317073</v>
      </c>
      <c r="E45" s="124">
        <v>26.890195121951223</v>
      </c>
      <c r="F45" s="124">
        <v>24.799975609756103</v>
      </c>
      <c r="G45" s="124">
        <v>25.631682926829271</v>
      </c>
      <c r="I45" s="129">
        <v>1.2383414634146384</v>
      </c>
      <c r="J45" s="129">
        <v>1.6401219512195162</v>
      </c>
      <c r="K45" s="129">
        <v>-0.9782682926829267</v>
      </c>
      <c r="L45" s="129">
        <v>0.68519512195122445</v>
      </c>
      <c r="M45" s="129">
        <v>-0.42302439024389926</v>
      </c>
      <c r="N45" s="129">
        <v>25.631682926829271</v>
      </c>
      <c r="O45" s="129"/>
      <c r="P45" s="124">
        <v>28.012</v>
      </c>
      <c r="Q45" s="124">
        <v>27.13</v>
      </c>
      <c r="R45" s="124">
        <v>30.628</v>
      </c>
      <c r="S45" s="124">
        <v>26.204999999999998</v>
      </c>
      <c r="T45" s="124">
        <v>25.223000000000003</v>
      </c>
    </row>
    <row r="46" spans="1:20" x14ac:dyDescent="0.2">
      <c r="A46" s="128">
        <v>38046</v>
      </c>
      <c r="B46" s="124">
        <v>26.840410256410259</v>
      </c>
      <c r="C46" s="124">
        <v>26.960461538461541</v>
      </c>
      <c r="D46" s="124">
        <v>27.889717948717948</v>
      </c>
      <c r="E46" s="124">
        <v>26.389871794871798</v>
      </c>
      <c r="F46" s="124">
        <v>24.810102564102561</v>
      </c>
      <c r="G46" s="124">
        <v>25.628051282051281</v>
      </c>
      <c r="I46" s="129">
        <v>-0.427589743589742</v>
      </c>
      <c r="J46" s="129">
        <v>-0.1645384615384593</v>
      </c>
      <c r="K46" s="129">
        <v>-0.87228205128205261</v>
      </c>
      <c r="L46" s="129">
        <v>0.53187179487179748</v>
      </c>
      <c r="M46" s="129">
        <v>0.19110256410256099</v>
      </c>
      <c r="N46" s="129">
        <v>25.628051282051281</v>
      </c>
      <c r="O46" s="129"/>
      <c r="P46" s="124">
        <v>27.268000000000001</v>
      </c>
      <c r="Q46" s="124">
        <v>27.125</v>
      </c>
      <c r="R46" s="124">
        <v>28.762</v>
      </c>
      <c r="S46" s="124">
        <v>25.858000000000001</v>
      </c>
      <c r="T46" s="124">
        <v>24.619</v>
      </c>
    </row>
    <row r="47" spans="1:20" x14ac:dyDescent="0.2">
      <c r="A47" s="128">
        <v>38077</v>
      </c>
      <c r="B47" s="124">
        <v>25.249769230769228</v>
      </c>
      <c r="C47" s="124">
        <v>25.970358974358977</v>
      </c>
      <c r="D47" s="124">
        <v>26.889871794871794</v>
      </c>
      <c r="E47" s="124">
        <v>25.889846153846154</v>
      </c>
      <c r="F47" s="124">
        <v>24.4</v>
      </c>
      <c r="G47" s="124">
        <v>25.274358974358975</v>
      </c>
      <c r="I47" s="129">
        <v>-0.43823076923077409</v>
      </c>
      <c r="J47" s="129">
        <v>-0.27364102564102311</v>
      </c>
      <c r="K47" s="129">
        <v>-1.122128205128206</v>
      </c>
      <c r="L47" s="129">
        <v>0.29484615384615509</v>
      </c>
      <c r="M47" s="129">
        <v>-3.2000000000003581E-2</v>
      </c>
      <c r="N47" s="129">
        <v>25.274358974358975</v>
      </c>
      <c r="O47" s="129"/>
      <c r="P47" s="124">
        <v>25.688000000000002</v>
      </c>
      <c r="Q47" s="124">
        <v>26.244</v>
      </c>
      <c r="R47" s="124">
        <v>28.012</v>
      </c>
      <c r="S47" s="124">
        <v>25.594999999999999</v>
      </c>
      <c r="T47" s="124">
        <v>24.432000000000002</v>
      </c>
    </row>
    <row r="48" spans="1:20" x14ac:dyDescent="0.2">
      <c r="A48" s="128">
        <v>38107</v>
      </c>
      <c r="B48" s="124">
        <v>23.650368421052633</v>
      </c>
      <c r="C48" s="124">
        <v>25.789842105263165</v>
      </c>
      <c r="D48" s="124">
        <v>25.38</v>
      </c>
      <c r="E48" s="124">
        <v>25.890105263157896</v>
      </c>
      <c r="F48" s="124">
        <v>23.989842105263161</v>
      </c>
      <c r="G48" s="124">
        <v>24.85826315789474</v>
      </c>
      <c r="I48" s="129">
        <v>0.5423684210526325</v>
      </c>
      <c r="J48" s="129">
        <v>0.65184210526316377</v>
      </c>
      <c r="K48" s="129">
        <v>-0.91699999999999804</v>
      </c>
      <c r="L48" s="129">
        <v>0.77010526315789463</v>
      </c>
      <c r="M48" s="129">
        <v>-8.4157894736840433E-2</v>
      </c>
      <c r="N48" s="129">
        <v>24.85826315789474</v>
      </c>
      <c r="O48" s="129"/>
      <c r="P48" s="124">
        <v>23.108000000000001</v>
      </c>
      <c r="Q48" s="124">
        <v>25.138000000000002</v>
      </c>
      <c r="R48" s="124">
        <v>26.297000000000001</v>
      </c>
      <c r="S48" s="124">
        <v>25.12</v>
      </c>
      <c r="T48" s="124">
        <v>24.074000000000002</v>
      </c>
    </row>
    <row r="49" spans="1:20" x14ac:dyDescent="0.2">
      <c r="A49" s="128">
        <v>38138</v>
      </c>
      <c r="B49" s="124">
        <v>18.770325581395351</v>
      </c>
      <c r="C49" s="124">
        <v>21.510139534883717</v>
      </c>
      <c r="D49" s="124">
        <v>26.130116279069764</v>
      </c>
      <c r="E49" s="124">
        <v>25.889651162790692</v>
      </c>
      <c r="F49" s="124">
        <v>23.990325581395346</v>
      </c>
      <c r="G49" s="124">
        <v>24.783348837209299</v>
      </c>
      <c r="I49" s="129">
        <v>4.0323255813953498</v>
      </c>
      <c r="J49" s="129">
        <v>3.9381395348837174</v>
      </c>
      <c r="K49" s="129">
        <v>-0.88888372093023804</v>
      </c>
      <c r="L49" s="129">
        <v>1.4706511627906913</v>
      </c>
      <c r="M49" s="129">
        <v>0.4913255813953441</v>
      </c>
      <c r="N49" s="129">
        <v>24.783348837209299</v>
      </c>
      <c r="O49" s="129"/>
      <c r="P49" s="124">
        <v>14.738000000000001</v>
      </c>
      <c r="Q49" s="124">
        <v>17.571999999999999</v>
      </c>
      <c r="R49" s="124">
        <v>27.019000000000002</v>
      </c>
      <c r="S49" s="124">
        <v>24.419</v>
      </c>
      <c r="T49" s="124">
        <v>23.499000000000002</v>
      </c>
    </row>
    <row r="50" spans="1:20" x14ac:dyDescent="0.2">
      <c r="A50" s="128">
        <v>38168</v>
      </c>
      <c r="B50" s="124">
        <v>21.250368421052631</v>
      </c>
      <c r="C50" s="124">
        <v>24.409842105263159</v>
      </c>
      <c r="D50" s="124">
        <v>28.399842105263161</v>
      </c>
      <c r="E50" s="124">
        <v>27.400263157894734</v>
      </c>
      <c r="F50" s="124">
        <v>25.240263157894738</v>
      </c>
      <c r="G50" s="124">
        <v>26.945526315789476</v>
      </c>
      <c r="I50" s="129">
        <v>2.75836842105263</v>
      </c>
      <c r="J50" s="129">
        <v>2.6378421052631573</v>
      </c>
      <c r="K50" s="129">
        <v>-0.62515789473683725</v>
      </c>
      <c r="L50" s="129">
        <v>1.7172631578947346</v>
      </c>
      <c r="M50" s="129">
        <v>1.0812631578947354</v>
      </c>
      <c r="N50" s="129">
        <v>26.945526315789476</v>
      </c>
      <c r="O50" s="129"/>
      <c r="P50" s="124">
        <v>18.492000000000001</v>
      </c>
      <c r="Q50" s="124">
        <v>21.772000000000002</v>
      </c>
      <c r="R50" s="124">
        <v>29.024999999999999</v>
      </c>
      <c r="S50" s="124">
        <v>25.683</v>
      </c>
      <c r="T50" s="124">
        <v>24.159000000000002</v>
      </c>
    </row>
    <row r="51" spans="1:20" x14ac:dyDescent="0.2">
      <c r="A51" s="128">
        <v>38199</v>
      </c>
      <c r="B51" s="124">
        <v>30.729829268292686</v>
      </c>
      <c r="C51" s="124">
        <v>32.640390243902438</v>
      </c>
      <c r="D51" s="124">
        <v>32.420292682926835</v>
      </c>
      <c r="E51" s="124">
        <v>31.920195121951224</v>
      </c>
      <c r="F51" s="124">
        <v>30.210219512195124</v>
      </c>
      <c r="G51" s="124">
        <v>32.327292682926831</v>
      </c>
      <c r="I51" s="129">
        <v>-3.1291707317073154</v>
      </c>
      <c r="J51" s="129">
        <v>-2.7466097560975626</v>
      </c>
      <c r="K51" s="129">
        <v>1.1952926829268335</v>
      </c>
      <c r="L51" s="129">
        <v>3.766195121951224</v>
      </c>
      <c r="M51" s="129">
        <v>2.2212195121951233</v>
      </c>
      <c r="N51" s="129">
        <v>32.327292682926831</v>
      </c>
      <c r="O51" s="129"/>
      <c r="P51" s="124">
        <v>33.859000000000002</v>
      </c>
      <c r="Q51" s="124">
        <v>35.387</v>
      </c>
      <c r="R51" s="124">
        <v>31.225000000000001</v>
      </c>
      <c r="S51" s="124">
        <v>28.154</v>
      </c>
      <c r="T51" s="124">
        <v>27.989000000000001</v>
      </c>
    </row>
    <row r="52" spans="1:20" x14ac:dyDescent="0.2">
      <c r="A52" s="128">
        <v>38230</v>
      </c>
      <c r="B52" s="124">
        <v>33.650073170731709</v>
      </c>
      <c r="C52" s="124">
        <v>35.419707317073176</v>
      </c>
      <c r="D52" s="124">
        <v>33.919804878048787</v>
      </c>
      <c r="E52" s="124">
        <v>35.939780487804882</v>
      </c>
      <c r="F52" s="124">
        <v>33.520341463414638</v>
      </c>
      <c r="G52" s="124">
        <v>36.280097560975612</v>
      </c>
      <c r="I52" s="129">
        <v>-1.9569268292682906</v>
      </c>
      <c r="J52" s="129">
        <v>-1.7642926829268291</v>
      </c>
      <c r="K52" s="129">
        <v>2.7598048780487865</v>
      </c>
      <c r="L52" s="129">
        <v>3.8457804878048805</v>
      </c>
      <c r="M52" s="129">
        <v>3.3883414634146369</v>
      </c>
      <c r="N52" s="129">
        <v>36.280097560975612</v>
      </c>
      <c r="O52" s="129"/>
      <c r="P52" s="124">
        <v>35.606999999999999</v>
      </c>
      <c r="Q52" s="124">
        <v>37.184000000000005</v>
      </c>
      <c r="R52" s="124">
        <v>31.16</v>
      </c>
      <c r="S52" s="124">
        <v>32.094000000000001</v>
      </c>
      <c r="T52" s="124">
        <v>30.132000000000001</v>
      </c>
    </row>
    <row r="53" spans="1:20" x14ac:dyDescent="0.2">
      <c r="A53" s="128">
        <v>38260</v>
      </c>
      <c r="B53" s="124">
        <v>31.22</v>
      </c>
      <c r="C53" s="124">
        <v>32.909750000000003</v>
      </c>
      <c r="D53" s="124">
        <v>32.420250000000003</v>
      </c>
      <c r="E53" s="124">
        <v>32.420250000000003</v>
      </c>
      <c r="F53" s="124">
        <v>30.63</v>
      </c>
      <c r="G53" s="124">
        <v>32.729999999999997</v>
      </c>
      <c r="I53" s="129">
        <v>4.6999999999997044E-2</v>
      </c>
      <c r="J53" s="129">
        <v>0.27575000000000216</v>
      </c>
      <c r="K53" s="129">
        <v>2.1472500000000032</v>
      </c>
      <c r="L53" s="129">
        <v>1.8872500000000016</v>
      </c>
      <c r="M53" s="129">
        <v>1.4850000000000001</v>
      </c>
      <c r="N53" s="129">
        <v>32.729999999999997</v>
      </c>
      <c r="O53" s="129"/>
      <c r="P53" s="124">
        <v>31.173000000000002</v>
      </c>
      <c r="Q53" s="124">
        <v>32.634</v>
      </c>
      <c r="R53" s="124">
        <v>30.273</v>
      </c>
      <c r="S53" s="124">
        <v>30.533000000000001</v>
      </c>
      <c r="T53" s="124">
        <v>29.145</v>
      </c>
    </row>
    <row r="54" spans="1:20" x14ac:dyDescent="0.2">
      <c r="A54" s="128">
        <v>38291</v>
      </c>
      <c r="B54" s="124">
        <v>27.970121951219515</v>
      </c>
      <c r="C54" s="124">
        <v>29.650097560975617</v>
      </c>
      <c r="D54" s="124">
        <v>28.399975609756101</v>
      </c>
      <c r="E54" s="124">
        <v>25.64029268292683</v>
      </c>
      <c r="F54" s="124">
        <v>26.490195121951221</v>
      </c>
      <c r="G54" s="124">
        <v>27.397512195121955</v>
      </c>
      <c r="I54" s="129">
        <v>3.9121951219513562E-2</v>
      </c>
      <c r="J54" s="129">
        <v>-0.1129024390243849</v>
      </c>
      <c r="K54" s="129">
        <v>-1.5490243902439005</v>
      </c>
      <c r="L54" s="129">
        <v>0.73829268292682926</v>
      </c>
      <c r="M54" s="129">
        <v>-0.18680487804877899</v>
      </c>
      <c r="N54" s="129">
        <v>27.397512195121955</v>
      </c>
      <c r="O54" s="129"/>
      <c r="P54" s="124">
        <v>27.931000000000001</v>
      </c>
      <c r="Q54" s="124">
        <v>29.763000000000002</v>
      </c>
      <c r="R54" s="124">
        <v>29.949000000000002</v>
      </c>
      <c r="S54" s="124">
        <v>24.902000000000001</v>
      </c>
      <c r="T54" s="124">
        <v>26.677</v>
      </c>
    </row>
    <row r="55" spans="1:20" x14ac:dyDescent="0.2">
      <c r="A55" s="128">
        <v>38321</v>
      </c>
      <c r="B55" s="124">
        <v>25.5305</v>
      </c>
      <c r="C55" s="124">
        <v>27.210499999999996</v>
      </c>
      <c r="D55" s="124">
        <v>28.14</v>
      </c>
      <c r="E55" s="124">
        <v>25.38</v>
      </c>
      <c r="F55" s="124">
        <v>24.009750000000004</v>
      </c>
      <c r="G55" s="124">
        <v>24.75225</v>
      </c>
      <c r="I55" s="129">
        <v>1.1344999999999992</v>
      </c>
      <c r="J55" s="129">
        <v>0.70849999999999369</v>
      </c>
      <c r="K55" s="129">
        <v>-0.97900000000000276</v>
      </c>
      <c r="L55" s="129">
        <v>0.78300000000000125</v>
      </c>
      <c r="M55" s="129">
        <v>0.42775000000000318</v>
      </c>
      <c r="N55" s="129">
        <v>24.75225</v>
      </c>
      <c r="O55" s="129"/>
      <c r="P55" s="124">
        <v>24.396000000000001</v>
      </c>
      <c r="Q55" s="124">
        <v>26.502000000000002</v>
      </c>
      <c r="R55" s="124">
        <v>29.119</v>
      </c>
      <c r="S55" s="124">
        <v>24.597000000000001</v>
      </c>
      <c r="T55" s="124">
        <v>23.582000000000001</v>
      </c>
    </row>
    <row r="56" spans="1:20" x14ac:dyDescent="0.2">
      <c r="A56" s="128">
        <v>38352</v>
      </c>
      <c r="B56" s="124">
        <v>29.700024390243904</v>
      </c>
      <c r="C56" s="124">
        <v>31.359731707317078</v>
      </c>
      <c r="D56" s="124">
        <v>30.150219512195125</v>
      </c>
      <c r="E56" s="124">
        <v>28.149926829268296</v>
      </c>
      <c r="F56" s="124">
        <v>24.430243902439027</v>
      </c>
      <c r="G56" s="124">
        <v>25.103170731707319</v>
      </c>
      <c r="I56" s="129">
        <v>-0.13397560975609935</v>
      </c>
      <c r="J56" s="129">
        <v>-0.61826829268292371</v>
      </c>
      <c r="K56" s="129">
        <v>-1.164780487804876</v>
      </c>
      <c r="L56" s="129">
        <v>0.14392682926829536</v>
      </c>
      <c r="M56" s="129">
        <v>0.14124390243902596</v>
      </c>
      <c r="N56" s="129">
        <v>25.103170731707319</v>
      </c>
      <c r="O56" s="129"/>
      <c r="P56" s="124">
        <v>29.834000000000003</v>
      </c>
      <c r="Q56" s="124">
        <v>31.978000000000002</v>
      </c>
      <c r="R56" s="124">
        <v>31.315000000000001</v>
      </c>
      <c r="S56" s="124">
        <v>28.006</v>
      </c>
      <c r="T56" s="124">
        <v>24.289000000000001</v>
      </c>
    </row>
    <row r="57" spans="1:20" x14ac:dyDescent="0.2">
      <c r="A57" s="128"/>
      <c r="I57" s="129"/>
      <c r="J57" s="129"/>
      <c r="K57" s="129"/>
      <c r="L57" s="129"/>
      <c r="M57" s="129"/>
    </row>
    <row r="58" spans="1:20" x14ac:dyDescent="0.2">
      <c r="A58" s="130" t="s">
        <v>80</v>
      </c>
      <c r="B58" s="124">
        <v>3.6966242732558143</v>
      </c>
      <c r="C58" s="124">
        <v>3.7708178294573642</v>
      </c>
      <c r="D58" s="124">
        <v>3.8268498062015506</v>
      </c>
      <c r="E58" s="124">
        <v>3.3331308139534883</v>
      </c>
      <c r="F58" s="124">
        <v>2.8125077519379844</v>
      </c>
      <c r="I58" s="129">
        <v>-0.34637572674418582</v>
      </c>
      <c r="J58" s="129">
        <v>-0.32393217054263612</v>
      </c>
      <c r="K58" s="129">
        <v>-0.43256686046511605</v>
      </c>
      <c r="L58" s="129">
        <v>-0.56603585271317813</v>
      </c>
      <c r="M58" s="129">
        <v>-0.39182558139534862</v>
      </c>
      <c r="P58" s="124">
        <v>4.0430000000000001</v>
      </c>
      <c r="Q58" s="124">
        <v>4.0947500000000003</v>
      </c>
      <c r="R58" s="124">
        <v>4.2594166666666666</v>
      </c>
      <c r="S58" s="124">
        <v>3.8991666666666664</v>
      </c>
      <c r="T58" s="124">
        <v>3.204333333333333</v>
      </c>
    </row>
    <row r="59" spans="1:20" x14ac:dyDescent="0.2">
      <c r="A59" s="130" t="s">
        <v>81</v>
      </c>
      <c r="B59" s="124">
        <v>25.416635658372517</v>
      </c>
      <c r="C59" s="124">
        <v>26.041632480753474</v>
      </c>
      <c r="D59" s="124">
        <v>28.250133970451415</v>
      </c>
      <c r="E59" s="124">
        <v>26.562528228485288</v>
      </c>
      <c r="F59" s="124">
        <v>24.166649209108702</v>
      </c>
      <c r="I59" s="129">
        <v>-1.2897810082941525</v>
      </c>
      <c r="J59" s="129">
        <v>-1.1545341859131923</v>
      </c>
      <c r="K59" s="129">
        <v>-0.9107826962152501</v>
      </c>
      <c r="L59" s="129">
        <v>-0.28538843818137849</v>
      </c>
      <c r="M59" s="129">
        <v>-0.83435079089129971</v>
      </c>
      <c r="P59" s="124">
        <v>26.706416666666669</v>
      </c>
      <c r="Q59" s="124">
        <v>27.196166666666667</v>
      </c>
      <c r="R59" s="124">
        <v>29.160916666666665</v>
      </c>
      <c r="S59" s="124">
        <v>26.847916666666666</v>
      </c>
      <c r="T59" s="124">
        <v>25.001000000000001</v>
      </c>
    </row>
    <row r="60" spans="1:20" x14ac:dyDescent="0.2">
      <c r="A60" s="130" t="s">
        <v>82</v>
      </c>
      <c r="B60" s="124">
        <v>26.958335767694724</v>
      </c>
      <c r="C60" s="124">
        <v>28.529236331166931</v>
      </c>
      <c r="D60" s="124">
        <v>29.000087891123993</v>
      </c>
      <c r="E60" s="124">
        <v>28.000025882567844</v>
      </c>
      <c r="F60" s="124">
        <v>26.125121460167517</v>
      </c>
      <c r="I60" s="129">
        <v>0.20908576769472376</v>
      </c>
      <c r="J60" s="129">
        <v>0.24640299783359865</v>
      </c>
      <c r="K60" s="129">
        <v>-0.16949544220934243</v>
      </c>
      <c r="L60" s="129">
        <v>1.4697758825678484</v>
      </c>
      <c r="M60" s="129">
        <v>0.74470479350085483</v>
      </c>
      <c r="P60" s="124">
        <v>26.74925</v>
      </c>
      <c r="Q60" s="124">
        <v>28.282833333333333</v>
      </c>
      <c r="R60" s="124">
        <v>29.169583333333335</v>
      </c>
      <c r="S60" s="124">
        <v>26.530249999999995</v>
      </c>
      <c r="T60" s="124">
        <v>25.380416666666662</v>
      </c>
    </row>
    <row r="61" spans="1:20" x14ac:dyDescent="0.2">
      <c r="A61" s="130" t="s">
        <v>83</v>
      </c>
      <c r="B61" s="124">
        <v>26.98434434621522</v>
      </c>
      <c r="C61" s="124">
        <v>28.550078586559859</v>
      </c>
      <c r="D61" s="124">
        <v>29.14915187651388</v>
      </c>
      <c r="E61" s="124">
        <v>28.150031481371972</v>
      </c>
      <c r="F61" s="124">
        <v>26.376771584867658</v>
      </c>
      <c r="I61" s="129">
        <v>0.30884434621521706</v>
      </c>
      <c r="J61" s="129">
        <v>0.34766191989319495</v>
      </c>
      <c r="K61" s="129">
        <v>-0.24951479015279077</v>
      </c>
      <c r="L61" s="129">
        <v>1.3861981480386447</v>
      </c>
      <c r="M61" s="129">
        <v>0.72510491820099077</v>
      </c>
      <c r="P61" s="124">
        <v>26.675500000000003</v>
      </c>
      <c r="Q61" s="124">
        <v>28.202416666666664</v>
      </c>
      <c r="R61" s="124">
        <v>29.398666666666671</v>
      </c>
      <c r="S61" s="124">
        <v>26.763833333333327</v>
      </c>
      <c r="T61" s="124">
        <v>25.651666666666667</v>
      </c>
    </row>
    <row r="62" spans="1:20" x14ac:dyDescent="0.2">
      <c r="A62" s="130" t="s">
        <v>84</v>
      </c>
      <c r="B62" s="124">
        <v>27.427544426337835</v>
      </c>
      <c r="C62" s="124">
        <v>28.89932584376098</v>
      </c>
      <c r="D62" s="124">
        <v>29.300174653296335</v>
      </c>
      <c r="E62" s="124">
        <v>28.300820934962541</v>
      </c>
      <c r="F62" s="124">
        <v>26.626652333277587</v>
      </c>
      <c r="I62" s="129">
        <v>0.3669610930045053</v>
      </c>
      <c r="J62" s="129">
        <v>0.31457584376098069</v>
      </c>
      <c r="K62" s="129">
        <v>-0.43424201337033708</v>
      </c>
      <c r="L62" s="129">
        <v>1.2318209349625384</v>
      </c>
      <c r="M62" s="129">
        <v>0.72006899994425311</v>
      </c>
      <c r="P62" s="124">
        <v>27.06058333333333</v>
      </c>
      <c r="Q62" s="124">
        <v>28.58475</v>
      </c>
      <c r="R62" s="124">
        <v>29.734416666666672</v>
      </c>
      <c r="S62" s="124">
        <v>27.069000000000003</v>
      </c>
      <c r="T62" s="124">
        <v>25.906583333333334</v>
      </c>
    </row>
    <row r="63" spans="1:20" x14ac:dyDescent="0.2">
      <c r="A63" s="130" t="s">
        <v>85</v>
      </c>
      <c r="B63" s="124">
        <v>27.774244245593877</v>
      </c>
      <c r="C63" s="124">
        <v>29.253320971099214</v>
      </c>
      <c r="D63" s="124">
        <v>29.449211948255012</v>
      </c>
      <c r="E63" s="124">
        <v>28.448358434312951</v>
      </c>
      <c r="F63" s="124">
        <v>26.878305900831407</v>
      </c>
      <c r="I63" s="129">
        <v>0.40399424559387853</v>
      </c>
      <c r="J63" s="129">
        <v>0.36223763776587603</v>
      </c>
      <c r="K63" s="129">
        <v>-0.72778805174499084</v>
      </c>
      <c r="L63" s="129">
        <v>0.94277510097961326</v>
      </c>
      <c r="M63" s="129">
        <v>0.74422256749807048</v>
      </c>
      <c r="P63" s="124">
        <v>27.370249999999999</v>
      </c>
      <c r="Q63" s="124">
        <v>28.891083333333338</v>
      </c>
      <c r="R63" s="124">
        <v>30.177000000000003</v>
      </c>
      <c r="S63" s="124">
        <v>27.505583333333337</v>
      </c>
      <c r="T63" s="124">
        <v>26.134083333333336</v>
      </c>
    </row>
    <row r="64" spans="1:20" x14ac:dyDescent="0.2">
      <c r="A64" s="130" t="s">
        <v>86</v>
      </c>
      <c r="B64" s="124">
        <v>28.070940778362186</v>
      </c>
      <c r="C64" s="124">
        <v>29.717567583421811</v>
      </c>
      <c r="D64" s="124">
        <v>29.601722087685147</v>
      </c>
      <c r="E64" s="124">
        <v>28.600892525350101</v>
      </c>
      <c r="F64" s="124">
        <v>27.127617156311658</v>
      </c>
      <c r="I64" s="129">
        <v>0.45177411169551718</v>
      </c>
      <c r="J64" s="129">
        <v>0.35956758342180706</v>
      </c>
      <c r="K64" s="129">
        <v>-0.94527791231485025</v>
      </c>
      <c r="L64" s="129">
        <v>0.66389252535010357</v>
      </c>
      <c r="M64" s="129">
        <v>0.78170048964499017</v>
      </c>
      <c r="P64" s="124">
        <v>27.619166666666668</v>
      </c>
      <c r="Q64" s="124">
        <v>29.358000000000004</v>
      </c>
      <c r="R64" s="124">
        <v>30.546999999999997</v>
      </c>
      <c r="S64" s="124">
        <v>27.936999999999998</v>
      </c>
      <c r="T64" s="124">
        <v>26.345916666666668</v>
      </c>
    </row>
    <row r="65" spans="1:20" x14ac:dyDescent="0.2">
      <c r="A65" s="130" t="s">
        <v>87</v>
      </c>
      <c r="B65" s="124">
        <v>28.31997101968291</v>
      </c>
      <c r="C65" s="124">
        <v>30.469243278199873</v>
      </c>
      <c r="D65" s="124">
        <v>29.800798939154845</v>
      </c>
      <c r="E65" s="124">
        <v>28.80268444367907</v>
      </c>
      <c r="F65" s="124">
        <v>27.378469717696049</v>
      </c>
      <c r="I65" s="129">
        <v>0.51913768634957691</v>
      </c>
      <c r="J65" s="129">
        <v>5.4076611533204755E-2</v>
      </c>
      <c r="K65" s="129">
        <v>-0.97103439417849202</v>
      </c>
      <c r="L65" s="129">
        <v>0.66960111034573799</v>
      </c>
      <c r="M65" s="129">
        <v>0.82080305102938311</v>
      </c>
      <c r="P65" s="124">
        <v>27.800833333333333</v>
      </c>
      <c r="Q65" s="124">
        <v>30.415166666666668</v>
      </c>
      <c r="R65" s="124">
        <v>30.771833333333337</v>
      </c>
      <c r="S65" s="124">
        <v>28.133083333333332</v>
      </c>
      <c r="T65" s="124">
        <v>26.557666666666666</v>
      </c>
    </row>
    <row r="66" spans="1:20" x14ac:dyDescent="0.2">
      <c r="A66" s="130" t="s">
        <v>88</v>
      </c>
      <c r="B66" s="124">
        <v>28.571644733509114</v>
      </c>
      <c r="C66" s="124">
        <v>31.234279858778024</v>
      </c>
      <c r="D66" s="124">
        <v>30.001028295049483</v>
      </c>
      <c r="E66" s="124">
        <v>29.001751626026437</v>
      </c>
      <c r="F66" s="124">
        <v>27.630914590858428</v>
      </c>
      <c r="I66" s="129">
        <v>0.56806140017577533</v>
      </c>
      <c r="J66" s="129">
        <v>-0.3487201412219747</v>
      </c>
      <c r="K66" s="129">
        <v>-0.99455503828384906</v>
      </c>
      <c r="L66" s="129">
        <v>0.6345849593597741</v>
      </c>
      <c r="M66" s="129">
        <v>0.81741459085842294</v>
      </c>
      <c r="P66" s="124">
        <v>28.003583333333339</v>
      </c>
      <c r="Q66" s="124">
        <v>31.582999999999998</v>
      </c>
      <c r="R66" s="124">
        <v>30.995583333333332</v>
      </c>
      <c r="S66" s="124">
        <v>28.367166666666662</v>
      </c>
      <c r="T66" s="124">
        <v>26.813500000000005</v>
      </c>
    </row>
    <row r="67" spans="1:20" x14ac:dyDescent="0.2">
      <c r="A67" s="130" t="s">
        <v>89</v>
      </c>
      <c r="B67" s="124">
        <v>28.820005279186034</v>
      </c>
      <c r="C67" s="124">
        <v>32.283346635445177</v>
      </c>
      <c r="D67" s="124">
        <v>30.202631559826511</v>
      </c>
      <c r="E67" s="124">
        <v>29.201697239141286</v>
      </c>
      <c r="F67" s="124">
        <v>27.87999665966494</v>
      </c>
      <c r="I67" s="129">
        <v>0.60583861251936355</v>
      </c>
      <c r="J67" s="129">
        <v>-0.47615336455482549</v>
      </c>
      <c r="K67" s="129">
        <v>-1.0159517735068206</v>
      </c>
      <c r="L67" s="129">
        <v>0.62344723914128508</v>
      </c>
      <c r="M67" s="129">
        <v>0.82674665966494487</v>
      </c>
      <c r="P67" s="124">
        <v>28.214166666666671</v>
      </c>
      <c r="Q67" s="124">
        <v>32.759500000000003</v>
      </c>
      <c r="R67" s="124">
        <v>31.218583333333331</v>
      </c>
      <c r="S67" s="124">
        <v>28.578250000000001</v>
      </c>
      <c r="T67" s="124">
        <v>27.053249999999995</v>
      </c>
    </row>
    <row r="68" spans="1:20" x14ac:dyDescent="0.2">
      <c r="A68" s="128"/>
    </row>
    <row r="69" spans="1:20" x14ac:dyDescent="0.2">
      <c r="A69" s="128"/>
    </row>
    <row r="70" spans="1:20" x14ac:dyDescent="0.2">
      <c r="A70" s="128"/>
    </row>
    <row r="71" spans="1:20" x14ac:dyDescent="0.2">
      <c r="A71" s="128"/>
    </row>
    <row r="72" spans="1:20" x14ac:dyDescent="0.2">
      <c r="A72" s="128"/>
    </row>
    <row r="73" spans="1:20" x14ac:dyDescent="0.2">
      <c r="A73" s="128"/>
    </row>
    <row r="74" spans="1:20" x14ac:dyDescent="0.2">
      <c r="A74" s="128"/>
    </row>
    <row r="75" spans="1:20" x14ac:dyDescent="0.2">
      <c r="A75" s="128"/>
    </row>
    <row r="76" spans="1:20" x14ac:dyDescent="0.2">
      <c r="A76" s="128"/>
    </row>
    <row r="77" spans="1:20" x14ac:dyDescent="0.2">
      <c r="A77" s="128"/>
    </row>
    <row r="78" spans="1:20" x14ac:dyDescent="0.2">
      <c r="A78" s="128"/>
    </row>
    <row r="79" spans="1:20" x14ac:dyDescent="0.2">
      <c r="A79" s="128"/>
    </row>
    <row r="80" spans="1:20" x14ac:dyDescent="0.2">
      <c r="A80" s="128"/>
    </row>
    <row r="81" spans="1:1" x14ac:dyDescent="0.2">
      <c r="A81" s="128"/>
    </row>
    <row r="82" spans="1:1" x14ac:dyDescent="0.2">
      <c r="A82" s="128"/>
    </row>
    <row r="83" spans="1:1" x14ac:dyDescent="0.2">
      <c r="A83" s="128"/>
    </row>
    <row r="84" spans="1:1" x14ac:dyDescent="0.2">
      <c r="A84" s="128"/>
    </row>
    <row r="85" spans="1:1" x14ac:dyDescent="0.2">
      <c r="A85" s="128"/>
    </row>
    <row r="86" spans="1:1" x14ac:dyDescent="0.2">
      <c r="A86" s="128"/>
    </row>
    <row r="87" spans="1:1" x14ac:dyDescent="0.2">
      <c r="A87" s="128"/>
    </row>
    <row r="88" spans="1:1" x14ac:dyDescent="0.2">
      <c r="A88" s="128"/>
    </row>
    <row r="89" spans="1:1" x14ac:dyDescent="0.2">
      <c r="A89" s="128"/>
    </row>
    <row r="90" spans="1:1" x14ac:dyDescent="0.2">
      <c r="A90" s="128"/>
    </row>
    <row r="91" spans="1:1" x14ac:dyDescent="0.2">
      <c r="A91" s="128"/>
    </row>
    <row r="92" spans="1:1" x14ac:dyDescent="0.2">
      <c r="A92" s="128"/>
    </row>
    <row r="93" spans="1:1" x14ac:dyDescent="0.2">
      <c r="A93" s="128"/>
    </row>
    <row r="94" spans="1:1" x14ac:dyDescent="0.2">
      <c r="A94" s="128"/>
    </row>
    <row r="95" spans="1:1" x14ac:dyDescent="0.2">
      <c r="A95" s="128"/>
    </row>
    <row r="96" spans="1:1" x14ac:dyDescent="0.2">
      <c r="A96" s="128"/>
    </row>
    <row r="97" spans="1:1" x14ac:dyDescent="0.2">
      <c r="A97" s="128"/>
    </row>
    <row r="98" spans="1:1" x14ac:dyDescent="0.2">
      <c r="A98" s="128"/>
    </row>
    <row r="99" spans="1:1" x14ac:dyDescent="0.2">
      <c r="A99" s="128"/>
    </row>
    <row r="100" spans="1:1" x14ac:dyDescent="0.2">
      <c r="A100" s="128"/>
    </row>
    <row r="101" spans="1:1" x14ac:dyDescent="0.2">
      <c r="A101" s="128"/>
    </row>
    <row r="102" spans="1:1" x14ac:dyDescent="0.2">
      <c r="A102" s="128"/>
    </row>
    <row r="103" spans="1:1" x14ac:dyDescent="0.2">
      <c r="A103" s="128"/>
    </row>
    <row r="104" spans="1:1" x14ac:dyDescent="0.2">
      <c r="A104" s="128"/>
    </row>
    <row r="105" spans="1:1" x14ac:dyDescent="0.2">
      <c r="A105" s="128"/>
    </row>
    <row r="106" spans="1:1" x14ac:dyDescent="0.2">
      <c r="A106" s="128"/>
    </row>
    <row r="107" spans="1:1" x14ac:dyDescent="0.2">
      <c r="A107" s="128"/>
    </row>
    <row r="108" spans="1:1" x14ac:dyDescent="0.2">
      <c r="A108" s="128"/>
    </row>
    <row r="109" spans="1:1" x14ac:dyDescent="0.2">
      <c r="A109" s="128"/>
    </row>
    <row r="110" spans="1:1" x14ac:dyDescent="0.2">
      <c r="A110" s="128"/>
    </row>
    <row r="111" spans="1:1" x14ac:dyDescent="0.2">
      <c r="A111" s="128"/>
    </row>
    <row r="112" spans="1:1" x14ac:dyDescent="0.2">
      <c r="A112" s="128"/>
    </row>
    <row r="113" spans="1:1" x14ac:dyDescent="0.2">
      <c r="A113" s="128"/>
    </row>
    <row r="114" spans="1:1" x14ac:dyDescent="0.2">
      <c r="A114" s="128"/>
    </row>
    <row r="115" spans="1:1" x14ac:dyDescent="0.2">
      <c r="A115" s="128"/>
    </row>
    <row r="116" spans="1:1" x14ac:dyDescent="0.2">
      <c r="A116" s="128"/>
    </row>
    <row r="117" spans="1:1" x14ac:dyDescent="0.2">
      <c r="A117" s="128"/>
    </row>
    <row r="118" spans="1:1" x14ac:dyDescent="0.2">
      <c r="A118" s="128"/>
    </row>
    <row r="119" spans="1:1" x14ac:dyDescent="0.2">
      <c r="A119" s="128"/>
    </row>
    <row r="120" spans="1:1" x14ac:dyDescent="0.2">
      <c r="A120" s="128"/>
    </row>
    <row r="121" spans="1:1" x14ac:dyDescent="0.2">
      <c r="A121" s="128"/>
    </row>
    <row r="122" spans="1:1" x14ac:dyDescent="0.2">
      <c r="A122" s="128"/>
    </row>
    <row r="123" spans="1:1" x14ac:dyDescent="0.2">
      <c r="A123" s="128"/>
    </row>
    <row r="124" spans="1:1" x14ac:dyDescent="0.2">
      <c r="A124" s="128"/>
    </row>
    <row r="125" spans="1:1" x14ac:dyDescent="0.2">
      <c r="A125" s="128"/>
    </row>
    <row r="126" spans="1:1" x14ac:dyDescent="0.2">
      <c r="A126" s="128"/>
    </row>
    <row r="127" spans="1:1" x14ac:dyDescent="0.2">
      <c r="A127" s="128"/>
    </row>
    <row r="128" spans="1:1" x14ac:dyDescent="0.2">
      <c r="A128" s="128"/>
    </row>
    <row r="129" spans="1:1" x14ac:dyDescent="0.2">
      <c r="A129" s="128"/>
    </row>
    <row r="130" spans="1:1" x14ac:dyDescent="0.2">
      <c r="A130" s="128"/>
    </row>
    <row r="131" spans="1:1" x14ac:dyDescent="0.2">
      <c r="A131" s="128"/>
    </row>
    <row r="132" spans="1:1" x14ac:dyDescent="0.2">
      <c r="A132" s="128"/>
    </row>
    <row r="133" spans="1:1" x14ac:dyDescent="0.2">
      <c r="A133" s="128"/>
    </row>
    <row r="134" spans="1:1" x14ac:dyDescent="0.2">
      <c r="A134" s="128"/>
    </row>
    <row r="135" spans="1:1" x14ac:dyDescent="0.2">
      <c r="A135" s="128"/>
    </row>
    <row r="136" spans="1:1" x14ac:dyDescent="0.2">
      <c r="A136" s="128"/>
    </row>
    <row r="137" spans="1:1" x14ac:dyDescent="0.2">
      <c r="A137" s="128"/>
    </row>
    <row r="138" spans="1:1" x14ac:dyDescent="0.2">
      <c r="A138" s="128"/>
    </row>
    <row r="139" spans="1:1" x14ac:dyDescent="0.2">
      <c r="A139" s="128"/>
    </row>
    <row r="140" spans="1:1" x14ac:dyDescent="0.2">
      <c r="A140" s="128"/>
    </row>
    <row r="141" spans="1:1" x14ac:dyDescent="0.2">
      <c r="A141" s="128"/>
    </row>
    <row r="142" spans="1:1" x14ac:dyDescent="0.2">
      <c r="A142" s="128"/>
    </row>
    <row r="143" spans="1:1" x14ac:dyDescent="0.2">
      <c r="A143" s="128"/>
    </row>
    <row r="144" spans="1:1" x14ac:dyDescent="0.2">
      <c r="A144" s="128"/>
    </row>
    <row r="145" spans="1:1" x14ac:dyDescent="0.2">
      <c r="A145" s="128"/>
    </row>
    <row r="146" spans="1:1" x14ac:dyDescent="0.2">
      <c r="A146" s="128"/>
    </row>
    <row r="147" spans="1:1" x14ac:dyDescent="0.2">
      <c r="A147" s="128"/>
    </row>
    <row r="148" spans="1:1" x14ac:dyDescent="0.2">
      <c r="A148" s="128"/>
    </row>
    <row r="149" spans="1:1" x14ac:dyDescent="0.2">
      <c r="A149" s="128"/>
    </row>
    <row r="150" spans="1:1" x14ac:dyDescent="0.2">
      <c r="A150" s="128"/>
    </row>
    <row r="151" spans="1:1" x14ac:dyDescent="0.2">
      <c r="A151" s="128"/>
    </row>
    <row r="152" spans="1:1" x14ac:dyDescent="0.2">
      <c r="A152" s="128"/>
    </row>
    <row r="153" spans="1:1" x14ac:dyDescent="0.2">
      <c r="A153" s="128"/>
    </row>
    <row r="154" spans="1:1" x14ac:dyDescent="0.2">
      <c r="A154" s="128"/>
    </row>
    <row r="155" spans="1:1" x14ac:dyDescent="0.2">
      <c r="A155" s="128"/>
    </row>
    <row r="156" spans="1:1" x14ac:dyDescent="0.2">
      <c r="A156" s="128"/>
    </row>
    <row r="157" spans="1:1" x14ac:dyDescent="0.2">
      <c r="A157" s="128"/>
    </row>
    <row r="158" spans="1:1" x14ac:dyDescent="0.2">
      <c r="A158" s="128"/>
    </row>
    <row r="159" spans="1:1" x14ac:dyDescent="0.2">
      <c r="A159" s="128"/>
    </row>
    <row r="160" spans="1:1" x14ac:dyDescent="0.2">
      <c r="A160" s="128"/>
    </row>
    <row r="161" spans="1:1" x14ac:dyDescent="0.2">
      <c r="A161" s="128"/>
    </row>
    <row r="162" spans="1:1" x14ac:dyDescent="0.2">
      <c r="A162" s="128"/>
    </row>
    <row r="163" spans="1:1" x14ac:dyDescent="0.2">
      <c r="A163" s="128"/>
    </row>
    <row r="164" spans="1:1" x14ac:dyDescent="0.2">
      <c r="A164" s="128"/>
    </row>
    <row r="165" spans="1:1" x14ac:dyDescent="0.2">
      <c r="A165" s="128"/>
    </row>
    <row r="166" spans="1:1" x14ac:dyDescent="0.2">
      <c r="A166" s="128"/>
    </row>
    <row r="167" spans="1:1" x14ac:dyDescent="0.2">
      <c r="A167" s="128"/>
    </row>
    <row r="168" spans="1:1" x14ac:dyDescent="0.2">
      <c r="A168" s="128"/>
    </row>
    <row r="169" spans="1:1" x14ac:dyDescent="0.2">
      <c r="A169" s="128"/>
    </row>
    <row r="170" spans="1:1" x14ac:dyDescent="0.2">
      <c r="A170" s="128"/>
    </row>
    <row r="171" spans="1:1" x14ac:dyDescent="0.2">
      <c r="A171" s="128"/>
    </row>
    <row r="172" spans="1:1" x14ac:dyDescent="0.2">
      <c r="A172" s="128"/>
    </row>
    <row r="173" spans="1:1" x14ac:dyDescent="0.2">
      <c r="A173" s="128"/>
    </row>
    <row r="174" spans="1:1" x14ac:dyDescent="0.2">
      <c r="A174" s="128"/>
    </row>
    <row r="175" spans="1:1" x14ac:dyDescent="0.2">
      <c r="A175" s="128"/>
    </row>
    <row r="176" spans="1:1" x14ac:dyDescent="0.2">
      <c r="A176" s="128"/>
    </row>
    <row r="177" spans="1:1" x14ac:dyDescent="0.2">
      <c r="A177" s="128"/>
    </row>
    <row r="178" spans="1:1" x14ac:dyDescent="0.2">
      <c r="A178" s="128"/>
    </row>
    <row r="179" spans="1:1" x14ac:dyDescent="0.2">
      <c r="A179" s="128"/>
    </row>
    <row r="180" spans="1:1" x14ac:dyDescent="0.2">
      <c r="A180" s="128"/>
    </row>
    <row r="181" spans="1:1" x14ac:dyDescent="0.2">
      <c r="A181" s="128"/>
    </row>
    <row r="182" spans="1:1" x14ac:dyDescent="0.2">
      <c r="A182" s="128"/>
    </row>
    <row r="183" spans="1:1" x14ac:dyDescent="0.2">
      <c r="A183" s="128"/>
    </row>
    <row r="184" spans="1:1" x14ac:dyDescent="0.2">
      <c r="A184" s="128"/>
    </row>
    <row r="185" spans="1:1" x14ac:dyDescent="0.2">
      <c r="A185" s="128"/>
    </row>
    <row r="186" spans="1:1" x14ac:dyDescent="0.2">
      <c r="A186" s="128"/>
    </row>
    <row r="187" spans="1:1" x14ac:dyDescent="0.2">
      <c r="A187" s="128"/>
    </row>
    <row r="188" spans="1:1" x14ac:dyDescent="0.2">
      <c r="A188" s="128"/>
    </row>
    <row r="189" spans="1:1" x14ac:dyDescent="0.2">
      <c r="A189" s="128"/>
    </row>
    <row r="190" spans="1:1" x14ac:dyDescent="0.2">
      <c r="A190" s="128"/>
    </row>
    <row r="191" spans="1:1" x14ac:dyDescent="0.2">
      <c r="A191" s="128"/>
    </row>
    <row r="192" spans="1:1" x14ac:dyDescent="0.2">
      <c r="A192" s="128"/>
    </row>
    <row r="193" spans="1:1" x14ac:dyDescent="0.2">
      <c r="A193" s="128"/>
    </row>
    <row r="194" spans="1:1" x14ac:dyDescent="0.2">
      <c r="A194" s="128"/>
    </row>
    <row r="195" spans="1:1" x14ac:dyDescent="0.2">
      <c r="A195" s="128"/>
    </row>
    <row r="196" spans="1:1" x14ac:dyDescent="0.2">
      <c r="A196" s="128"/>
    </row>
    <row r="197" spans="1:1" x14ac:dyDescent="0.2">
      <c r="A197" s="128"/>
    </row>
    <row r="198" spans="1:1" x14ac:dyDescent="0.2">
      <c r="A198" s="128"/>
    </row>
    <row r="199" spans="1:1" x14ac:dyDescent="0.2">
      <c r="A199" s="128"/>
    </row>
    <row r="200" spans="1:1" x14ac:dyDescent="0.2">
      <c r="A200" s="128"/>
    </row>
    <row r="201" spans="1:1" x14ac:dyDescent="0.2">
      <c r="A201" s="128"/>
    </row>
    <row r="202" spans="1:1" x14ac:dyDescent="0.2">
      <c r="A202" s="128"/>
    </row>
    <row r="203" spans="1:1" x14ac:dyDescent="0.2">
      <c r="A203" s="128"/>
    </row>
    <row r="204" spans="1:1" x14ac:dyDescent="0.2">
      <c r="A204" s="128"/>
    </row>
    <row r="205" spans="1:1" x14ac:dyDescent="0.2">
      <c r="A205" s="128"/>
    </row>
    <row r="206" spans="1:1" x14ac:dyDescent="0.2">
      <c r="A206" s="128"/>
    </row>
    <row r="207" spans="1:1" x14ac:dyDescent="0.2">
      <c r="A207" s="128"/>
    </row>
    <row r="208" spans="1:1" x14ac:dyDescent="0.2">
      <c r="A208" s="128"/>
    </row>
    <row r="209" spans="1:1" x14ac:dyDescent="0.2">
      <c r="A209" s="128"/>
    </row>
    <row r="210" spans="1:1" x14ac:dyDescent="0.2">
      <c r="A210" s="128"/>
    </row>
    <row r="211" spans="1:1" x14ac:dyDescent="0.2">
      <c r="A211" s="128"/>
    </row>
    <row r="212" spans="1:1" x14ac:dyDescent="0.2">
      <c r="A212" s="128"/>
    </row>
    <row r="213" spans="1:1" x14ac:dyDescent="0.2">
      <c r="A213" s="128"/>
    </row>
    <row r="214" spans="1:1" x14ac:dyDescent="0.2">
      <c r="A214" s="128"/>
    </row>
    <row r="215" spans="1:1" x14ac:dyDescent="0.2">
      <c r="A215" s="128"/>
    </row>
    <row r="216" spans="1:1" x14ac:dyDescent="0.2">
      <c r="A216" s="128"/>
    </row>
    <row r="217" spans="1:1" x14ac:dyDescent="0.2">
      <c r="A217" s="128"/>
    </row>
    <row r="218" spans="1:1" x14ac:dyDescent="0.2">
      <c r="A218" s="128"/>
    </row>
    <row r="219" spans="1:1" x14ac:dyDescent="0.2">
      <c r="A219" s="128"/>
    </row>
    <row r="220" spans="1:1" x14ac:dyDescent="0.2">
      <c r="A220" s="128"/>
    </row>
    <row r="221" spans="1:1" x14ac:dyDescent="0.2">
      <c r="A221" s="128"/>
    </row>
    <row r="222" spans="1:1" x14ac:dyDescent="0.2">
      <c r="A222" s="128"/>
    </row>
    <row r="223" spans="1:1" x14ac:dyDescent="0.2">
      <c r="A223" s="128"/>
    </row>
    <row r="224" spans="1:1" x14ac:dyDescent="0.2">
      <c r="A224" s="128"/>
    </row>
    <row r="225" spans="1:1" x14ac:dyDescent="0.2">
      <c r="A225" s="128"/>
    </row>
    <row r="226" spans="1:1" x14ac:dyDescent="0.2">
      <c r="A226" s="128"/>
    </row>
    <row r="227" spans="1:1" x14ac:dyDescent="0.2">
      <c r="A227" s="128"/>
    </row>
    <row r="228" spans="1:1" x14ac:dyDescent="0.2">
      <c r="A228" s="128"/>
    </row>
    <row r="229" spans="1:1" x14ac:dyDescent="0.2">
      <c r="A229" s="128"/>
    </row>
    <row r="230" spans="1:1" x14ac:dyDescent="0.2">
      <c r="A230" s="128"/>
    </row>
    <row r="231" spans="1:1" x14ac:dyDescent="0.2">
      <c r="A231" s="128"/>
    </row>
    <row r="232" spans="1:1" x14ac:dyDescent="0.2">
      <c r="A232" s="128"/>
    </row>
    <row r="233" spans="1:1" x14ac:dyDescent="0.2">
      <c r="A233" s="128"/>
    </row>
    <row r="234" spans="1:1" x14ac:dyDescent="0.2">
      <c r="A234" s="128"/>
    </row>
    <row r="235" spans="1:1" x14ac:dyDescent="0.2">
      <c r="A235" s="128"/>
    </row>
    <row r="236" spans="1:1" x14ac:dyDescent="0.2">
      <c r="A236" s="128"/>
    </row>
    <row r="237" spans="1:1" x14ac:dyDescent="0.2">
      <c r="A237" s="128"/>
    </row>
    <row r="238" spans="1:1" x14ac:dyDescent="0.2">
      <c r="A238" s="128"/>
    </row>
    <row r="239" spans="1:1" x14ac:dyDescent="0.2">
      <c r="A239" s="128"/>
    </row>
    <row r="240" spans="1:1" x14ac:dyDescent="0.2">
      <c r="A240" s="128"/>
    </row>
    <row r="241" spans="1:1" x14ac:dyDescent="0.2">
      <c r="A241" s="128"/>
    </row>
    <row r="242" spans="1:1" x14ac:dyDescent="0.2">
      <c r="A242" s="128"/>
    </row>
    <row r="243" spans="1:1" x14ac:dyDescent="0.2">
      <c r="A243" s="128"/>
    </row>
    <row r="244" spans="1:1" x14ac:dyDescent="0.2">
      <c r="A244" s="128"/>
    </row>
    <row r="245" spans="1:1" x14ac:dyDescent="0.2">
      <c r="A245" s="128"/>
    </row>
    <row r="246" spans="1:1" x14ac:dyDescent="0.2">
      <c r="A246" s="128"/>
    </row>
    <row r="247" spans="1:1" x14ac:dyDescent="0.2">
      <c r="A247" s="128"/>
    </row>
    <row r="248" spans="1:1" x14ac:dyDescent="0.2">
      <c r="A248" s="128"/>
    </row>
    <row r="249" spans="1:1" x14ac:dyDescent="0.2">
      <c r="A249" s="128"/>
    </row>
    <row r="250" spans="1:1" x14ac:dyDescent="0.2">
      <c r="A250" s="128"/>
    </row>
    <row r="251" spans="1:1" x14ac:dyDescent="0.2">
      <c r="A251" s="128"/>
    </row>
    <row r="252" spans="1:1" x14ac:dyDescent="0.2">
      <c r="A252" s="128"/>
    </row>
    <row r="253" spans="1:1" x14ac:dyDescent="0.2">
      <c r="A253" s="128"/>
    </row>
    <row r="254" spans="1:1" x14ac:dyDescent="0.2">
      <c r="A254" s="128"/>
    </row>
    <row r="255" spans="1:1" x14ac:dyDescent="0.2">
      <c r="A255" s="128"/>
    </row>
    <row r="256" spans="1:1" x14ac:dyDescent="0.2">
      <c r="A256" s="128"/>
    </row>
    <row r="257" spans="1:1" x14ac:dyDescent="0.2">
      <c r="A257" s="128"/>
    </row>
    <row r="258" spans="1:1" x14ac:dyDescent="0.2">
      <c r="A258" s="128"/>
    </row>
    <row r="259" spans="1:1" x14ac:dyDescent="0.2">
      <c r="A259" s="128"/>
    </row>
    <row r="260" spans="1:1" x14ac:dyDescent="0.2">
      <c r="A260" s="128"/>
    </row>
    <row r="261" spans="1:1" x14ac:dyDescent="0.2">
      <c r="A261" s="128"/>
    </row>
    <row r="262" spans="1:1" x14ac:dyDescent="0.2">
      <c r="A262" s="128"/>
    </row>
    <row r="263" spans="1:1" x14ac:dyDescent="0.2">
      <c r="A263" s="128"/>
    </row>
    <row r="264" spans="1:1" x14ac:dyDescent="0.2">
      <c r="A264" s="128"/>
    </row>
    <row r="265" spans="1:1" x14ac:dyDescent="0.2">
      <c r="A265" s="128"/>
    </row>
    <row r="266" spans="1:1" x14ac:dyDescent="0.2">
      <c r="A266" s="128"/>
    </row>
    <row r="267" spans="1:1" x14ac:dyDescent="0.2">
      <c r="A267" s="128"/>
    </row>
    <row r="268" spans="1:1" x14ac:dyDescent="0.2">
      <c r="A268" s="128"/>
    </row>
    <row r="269" spans="1:1" x14ac:dyDescent="0.2">
      <c r="A269" s="128"/>
    </row>
    <row r="270" spans="1:1" x14ac:dyDescent="0.2">
      <c r="A270" s="128"/>
    </row>
    <row r="271" spans="1:1" x14ac:dyDescent="0.2">
      <c r="A271" s="123"/>
    </row>
    <row r="272" spans="1:1" x14ac:dyDescent="0.2">
      <c r="A272" s="123"/>
    </row>
    <row r="273" spans="1:1" x14ac:dyDescent="0.2">
      <c r="A273" s="123"/>
    </row>
    <row r="274" spans="1:1" x14ac:dyDescent="0.2">
      <c r="A274" s="123"/>
    </row>
    <row r="275" spans="1:1" x14ac:dyDescent="0.2">
      <c r="A275" s="123"/>
    </row>
    <row r="276" spans="1:1" x14ac:dyDescent="0.2">
      <c r="A276" s="123"/>
    </row>
    <row r="277" spans="1:1" x14ac:dyDescent="0.2">
      <c r="A277" s="123"/>
    </row>
    <row r="278" spans="1:1" x14ac:dyDescent="0.2">
      <c r="A278" s="123"/>
    </row>
    <row r="279" spans="1:1" x14ac:dyDescent="0.2">
      <c r="A279" s="123"/>
    </row>
    <row r="280" spans="1:1" x14ac:dyDescent="0.2">
      <c r="A280" s="123"/>
    </row>
    <row r="281" spans="1:1" x14ac:dyDescent="0.2">
      <c r="A281" s="123"/>
    </row>
    <row r="282" spans="1:1" x14ac:dyDescent="0.2">
      <c r="A282" s="123"/>
    </row>
    <row r="283" spans="1:1" x14ac:dyDescent="0.2">
      <c r="A283" s="123"/>
    </row>
    <row r="284" spans="1:1" x14ac:dyDescent="0.2">
      <c r="A284" s="123"/>
    </row>
    <row r="285" spans="1:1" x14ac:dyDescent="0.2">
      <c r="A285" s="123"/>
    </row>
    <row r="286" spans="1:1" x14ac:dyDescent="0.2">
      <c r="A286" s="123"/>
    </row>
    <row r="287" spans="1:1" x14ac:dyDescent="0.2">
      <c r="A287" s="123"/>
    </row>
    <row r="288" spans="1:1" x14ac:dyDescent="0.2">
      <c r="A288" s="123"/>
    </row>
    <row r="289" spans="1:1" x14ac:dyDescent="0.2">
      <c r="A289" s="123"/>
    </row>
    <row r="290" spans="1:1" x14ac:dyDescent="0.2">
      <c r="A290" s="123"/>
    </row>
    <row r="291" spans="1:1" x14ac:dyDescent="0.2">
      <c r="A291" s="123"/>
    </row>
    <row r="292" spans="1:1" x14ac:dyDescent="0.2">
      <c r="A292" s="123"/>
    </row>
    <row r="293" spans="1:1" x14ac:dyDescent="0.2">
      <c r="A293" s="123"/>
    </row>
    <row r="294" spans="1:1" x14ac:dyDescent="0.2">
      <c r="A294" s="123"/>
    </row>
    <row r="295" spans="1:1" x14ac:dyDescent="0.2">
      <c r="A295" s="123"/>
    </row>
    <row r="296" spans="1:1" x14ac:dyDescent="0.2">
      <c r="A296" s="123"/>
    </row>
    <row r="297" spans="1:1" x14ac:dyDescent="0.2">
      <c r="A297" s="123"/>
    </row>
    <row r="298" spans="1:1" x14ac:dyDescent="0.2">
      <c r="A298" s="123"/>
    </row>
    <row r="299" spans="1:1" x14ac:dyDescent="0.2">
      <c r="A299" s="123"/>
    </row>
    <row r="300" spans="1:1" x14ac:dyDescent="0.2">
      <c r="A300" s="123"/>
    </row>
    <row r="301" spans="1:1" x14ac:dyDescent="0.2">
      <c r="A301" s="123"/>
    </row>
    <row r="302" spans="1:1" x14ac:dyDescent="0.2">
      <c r="A302" s="123"/>
    </row>
    <row r="303" spans="1:1" x14ac:dyDescent="0.2">
      <c r="A303" s="123"/>
    </row>
    <row r="304" spans="1:1" x14ac:dyDescent="0.2">
      <c r="A304" s="123"/>
    </row>
    <row r="305" spans="1:1" x14ac:dyDescent="0.2">
      <c r="A305" s="123"/>
    </row>
    <row r="306" spans="1:1" x14ac:dyDescent="0.2">
      <c r="A306" s="123"/>
    </row>
    <row r="307" spans="1:1" x14ac:dyDescent="0.2">
      <c r="A307" s="123"/>
    </row>
    <row r="308" spans="1:1" x14ac:dyDescent="0.2">
      <c r="A308" s="123"/>
    </row>
    <row r="309" spans="1:1" x14ac:dyDescent="0.2">
      <c r="A309" s="123"/>
    </row>
    <row r="310" spans="1:1" x14ac:dyDescent="0.2">
      <c r="A310" s="123"/>
    </row>
    <row r="311" spans="1:1" x14ac:dyDescent="0.2">
      <c r="A311" s="123"/>
    </row>
    <row r="312" spans="1:1" x14ac:dyDescent="0.2">
      <c r="A312" s="123"/>
    </row>
    <row r="313" spans="1:1" x14ac:dyDescent="0.2">
      <c r="A313" s="123"/>
    </row>
    <row r="314" spans="1:1" x14ac:dyDescent="0.2">
      <c r="A314" s="123"/>
    </row>
    <row r="315" spans="1:1" x14ac:dyDescent="0.2">
      <c r="A315" s="123"/>
    </row>
    <row r="316" spans="1:1" x14ac:dyDescent="0.2">
      <c r="A316" s="123"/>
    </row>
    <row r="317" spans="1:1" x14ac:dyDescent="0.2">
      <c r="A317" s="123"/>
    </row>
    <row r="318" spans="1:1" x14ac:dyDescent="0.2">
      <c r="A318" s="123"/>
    </row>
    <row r="319" spans="1:1" x14ac:dyDescent="0.2">
      <c r="A319" s="123"/>
    </row>
    <row r="320" spans="1:1" x14ac:dyDescent="0.2">
      <c r="A320" s="123"/>
    </row>
    <row r="321" spans="1:1" x14ac:dyDescent="0.2">
      <c r="A321" s="123"/>
    </row>
    <row r="322" spans="1:1" x14ac:dyDescent="0.2">
      <c r="A322" s="123"/>
    </row>
    <row r="323" spans="1:1" x14ac:dyDescent="0.2">
      <c r="A323" s="123"/>
    </row>
    <row r="324" spans="1:1" x14ac:dyDescent="0.2">
      <c r="A324" s="123"/>
    </row>
    <row r="325" spans="1:1" x14ac:dyDescent="0.2">
      <c r="A325" s="123"/>
    </row>
    <row r="326" spans="1:1" x14ac:dyDescent="0.2">
      <c r="A326" s="123"/>
    </row>
    <row r="327" spans="1:1" x14ac:dyDescent="0.2">
      <c r="A327" s="123"/>
    </row>
    <row r="328" spans="1:1" x14ac:dyDescent="0.2">
      <c r="A328" s="123"/>
    </row>
    <row r="329" spans="1:1" x14ac:dyDescent="0.2">
      <c r="A329" s="123"/>
    </row>
    <row r="330" spans="1:1" x14ac:dyDescent="0.2">
      <c r="A330" s="123"/>
    </row>
    <row r="331" spans="1:1" x14ac:dyDescent="0.2">
      <c r="A331" s="123"/>
    </row>
    <row r="332" spans="1:1" x14ac:dyDescent="0.2">
      <c r="A332" s="123"/>
    </row>
    <row r="333" spans="1:1" x14ac:dyDescent="0.2">
      <c r="A333" s="123"/>
    </row>
    <row r="334" spans="1:1" x14ac:dyDescent="0.2">
      <c r="A334" s="123"/>
    </row>
    <row r="335" spans="1:1" x14ac:dyDescent="0.2">
      <c r="A335" s="123"/>
    </row>
    <row r="336" spans="1:1" x14ac:dyDescent="0.2">
      <c r="A336" s="123"/>
    </row>
    <row r="337" spans="1:1" x14ac:dyDescent="0.2">
      <c r="A337" s="123"/>
    </row>
    <row r="338" spans="1:1" x14ac:dyDescent="0.2">
      <c r="A338" s="123"/>
    </row>
    <row r="339" spans="1:1" x14ac:dyDescent="0.2">
      <c r="A339" s="123"/>
    </row>
    <row r="340" spans="1:1" x14ac:dyDescent="0.2">
      <c r="A340" s="123"/>
    </row>
    <row r="341" spans="1:1" x14ac:dyDescent="0.2">
      <c r="A341" s="123"/>
    </row>
    <row r="342" spans="1:1" x14ac:dyDescent="0.2">
      <c r="A342" s="123"/>
    </row>
    <row r="343" spans="1:1" x14ac:dyDescent="0.2">
      <c r="A343" s="123"/>
    </row>
    <row r="344" spans="1:1" x14ac:dyDescent="0.2">
      <c r="A344" s="123"/>
    </row>
    <row r="345" spans="1:1" x14ac:dyDescent="0.2">
      <c r="A345" s="123"/>
    </row>
    <row r="346" spans="1:1" x14ac:dyDescent="0.2">
      <c r="A346" s="123"/>
    </row>
    <row r="347" spans="1:1" x14ac:dyDescent="0.2">
      <c r="A347" s="123"/>
    </row>
    <row r="348" spans="1:1" x14ac:dyDescent="0.2">
      <c r="A348" s="123"/>
    </row>
    <row r="349" spans="1:1" x14ac:dyDescent="0.2">
      <c r="A349" s="123"/>
    </row>
    <row r="350" spans="1:1" x14ac:dyDescent="0.2">
      <c r="A350" s="123"/>
    </row>
    <row r="351" spans="1:1" x14ac:dyDescent="0.2">
      <c r="A351" s="123"/>
    </row>
    <row r="352" spans="1:1" x14ac:dyDescent="0.2">
      <c r="A352" s="123"/>
    </row>
    <row r="353" spans="1:1" x14ac:dyDescent="0.2">
      <c r="A353" s="123"/>
    </row>
    <row r="354" spans="1:1" x14ac:dyDescent="0.2">
      <c r="A354" s="123"/>
    </row>
    <row r="355" spans="1:1" x14ac:dyDescent="0.2">
      <c r="A355" s="123"/>
    </row>
    <row r="356" spans="1:1" x14ac:dyDescent="0.2">
      <c r="A356" s="123"/>
    </row>
    <row r="357" spans="1:1" x14ac:dyDescent="0.2">
      <c r="A357" s="123"/>
    </row>
    <row r="358" spans="1:1" x14ac:dyDescent="0.2">
      <c r="A358" s="123"/>
    </row>
    <row r="359" spans="1:1" x14ac:dyDescent="0.2">
      <c r="A359" s="123"/>
    </row>
    <row r="360" spans="1:1" x14ac:dyDescent="0.2">
      <c r="A360" s="123"/>
    </row>
    <row r="361" spans="1:1" x14ac:dyDescent="0.2">
      <c r="A361" s="123"/>
    </row>
    <row r="362" spans="1:1" x14ac:dyDescent="0.2">
      <c r="A362" s="123"/>
    </row>
    <row r="363" spans="1:1" x14ac:dyDescent="0.2">
      <c r="A363" s="123"/>
    </row>
    <row r="364" spans="1:1" x14ac:dyDescent="0.2">
      <c r="A364" s="123"/>
    </row>
    <row r="365" spans="1:1" x14ac:dyDescent="0.2">
      <c r="A365" s="123"/>
    </row>
    <row r="366" spans="1:1" x14ac:dyDescent="0.2">
      <c r="A366" s="123"/>
    </row>
    <row r="367" spans="1:1" x14ac:dyDescent="0.2">
      <c r="A367" s="123"/>
    </row>
    <row r="368" spans="1:1" x14ac:dyDescent="0.2">
      <c r="A368" s="123"/>
    </row>
    <row r="369" spans="1:1" x14ac:dyDescent="0.2">
      <c r="A369" s="123"/>
    </row>
    <row r="370" spans="1:1" x14ac:dyDescent="0.2">
      <c r="A370" s="123"/>
    </row>
    <row r="371" spans="1:1" x14ac:dyDescent="0.2">
      <c r="A371" s="123"/>
    </row>
    <row r="372" spans="1:1" x14ac:dyDescent="0.2">
      <c r="A372" s="123"/>
    </row>
    <row r="373" spans="1:1" x14ac:dyDescent="0.2">
      <c r="A373" s="123"/>
    </row>
    <row r="374" spans="1:1" x14ac:dyDescent="0.2">
      <c r="A374" s="123"/>
    </row>
    <row r="375" spans="1:1" x14ac:dyDescent="0.2">
      <c r="A375" s="123"/>
    </row>
    <row r="376" spans="1:1" x14ac:dyDescent="0.2">
      <c r="A376" s="123"/>
    </row>
    <row r="377" spans="1:1" x14ac:dyDescent="0.2">
      <c r="A377" s="123"/>
    </row>
    <row r="378" spans="1:1" x14ac:dyDescent="0.2">
      <c r="A378" s="123"/>
    </row>
    <row r="379" spans="1:1" x14ac:dyDescent="0.2">
      <c r="A379" s="123"/>
    </row>
    <row r="380" spans="1:1" x14ac:dyDescent="0.2">
      <c r="A380" s="123"/>
    </row>
    <row r="381" spans="1:1" x14ac:dyDescent="0.2">
      <c r="A381" s="123"/>
    </row>
    <row r="382" spans="1:1" x14ac:dyDescent="0.2">
      <c r="A382" s="123"/>
    </row>
    <row r="383" spans="1:1" x14ac:dyDescent="0.2">
      <c r="A383" s="123"/>
    </row>
    <row r="384" spans="1:1" x14ac:dyDescent="0.2">
      <c r="A384" s="123"/>
    </row>
    <row r="385" spans="1:1" x14ac:dyDescent="0.2">
      <c r="A385" s="123"/>
    </row>
    <row r="386" spans="1:1" x14ac:dyDescent="0.2">
      <c r="A386" s="123"/>
    </row>
    <row r="387" spans="1:1" x14ac:dyDescent="0.2">
      <c r="A387" s="123"/>
    </row>
    <row r="388" spans="1:1" x14ac:dyDescent="0.2">
      <c r="A388" s="123"/>
    </row>
    <row r="389" spans="1:1" x14ac:dyDescent="0.2">
      <c r="A389" s="123"/>
    </row>
    <row r="390" spans="1:1" x14ac:dyDescent="0.2">
      <c r="A390" s="123"/>
    </row>
    <row r="391" spans="1:1" x14ac:dyDescent="0.2">
      <c r="A391" s="123"/>
    </row>
    <row r="392" spans="1:1" x14ac:dyDescent="0.2">
      <c r="A392" s="123"/>
    </row>
    <row r="393" spans="1:1" x14ac:dyDescent="0.2">
      <c r="A393" s="123"/>
    </row>
    <row r="394" spans="1:1" x14ac:dyDescent="0.2">
      <c r="A394" s="123"/>
    </row>
    <row r="395" spans="1:1" x14ac:dyDescent="0.2">
      <c r="A395" s="123"/>
    </row>
    <row r="396" spans="1:1" x14ac:dyDescent="0.2">
      <c r="A396" s="123"/>
    </row>
    <row r="397" spans="1:1" x14ac:dyDescent="0.2">
      <c r="A397" s="123"/>
    </row>
    <row r="398" spans="1:1" x14ac:dyDescent="0.2">
      <c r="A398" s="123"/>
    </row>
    <row r="399" spans="1:1" x14ac:dyDescent="0.2">
      <c r="A399" s="123"/>
    </row>
    <row r="400" spans="1:1" x14ac:dyDescent="0.2">
      <c r="A400" s="123"/>
    </row>
    <row r="401" spans="1:1" x14ac:dyDescent="0.2">
      <c r="A401" s="123"/>
    </row>
    <row r="402" spans="1:1" x14ac:dyDescent="0.2">
      <c r="A402" s="123"/>
    </row>
    <row r="403" spans="1:1" x14ac:dyDescent="0.2">
      <c r="A403" s="123"/>
    </row>
    <row r="404" spans="1:1" x14ac:dyDescent="0.2">
      <c r="A404" s="123"/>
    </row>
    <row r="405" spans="1:1" x14ac:dyDescent="0.2">
      <c r="A405" s="123"/>
    </row>
    <row r="406" spans="1:1" x14ac:dyDescent="0.2">
      <c r="A406" s="123"/>
    </row>
    <row r="407" spans="1:1" x14ac:dyDescent="0.2">
      <c r="A407" s="123"/>
    </row>
    <row r="408" spans="1:1" x14ac:dyDescent="0.2">
      <c r="A408" s="123"/>
    </row>
    <row r="409" spans="1:1" x14ac:dyDescent="0.2">
      <c r="A409" s="123"/>
    </row>
    <row r="410" spans="1:1" x14ac:dyDescent="0.2">
      <c r="A410" s="123"/>
    </row>
    <row r="411" spans="1:1" x14ac:dyDescent="0.2">
      <c r="A411" s="123"/>
    </row>
    <row r="412" spans="1:1" x14ac:dyDescent="0.2">
      <c r="A412" s="123"/>
    </row>
    <row r="413" spans="1:1" x14ac:dyDescent="0.2">
      <c r="A413" s="123"/>
    </row>
    <row r="414" spans="1:1" x14ac:dyDescent="0.2">
      <c r="A414" s="123"/>
    </row>
    <row r="415" spans="1:1" x14ac:dyDescent="0.2">
      <c r="A415" s="123"/>
    </row>
    <row r="416" spans="1:1" x14ac:dyDescent="0.2">
      <c r="A416" s="123"/>
    </row>
    <row r="417" spans="1:1" x14ac:dyDescent="0.2">
      <c r="A417" s="123"/>
    </row>
    <row r="418" spans="1:1" x14ac:dyDescent="0.2">
      <c r="A418" s="123"/>
    </row>
    <row r="419" spans="1:1" x14ac:dyDescent="0.2">
      <c r="A419" s="123"/>
    </row>
    <row r="420" spans="1:1" x14ac:dyDescent="0.2">
      <c r="A420" s="123"/>
    </row>
    <row r="421" spans="1:1" x14ac:dyDescent="0.2">
      <c r="A421" s="123"/>
    </row>
    <row r="422" spans="1:1" x14ac:dyDescent="0.2">
      <c r="A422" s="123"/>
    </row>
    <row r="423" spans="1:1" x14ac:dyDescent="0.2">
      <c r="A423" s="123"/>
    </row>
    <row r="424" spans="1:1" x14ac:dyDescent="0.2">
      <c r="A424" s="123"/>
    </row>
    <row r="425" spans="1:1" x14ac:dyDescent="0.2">
      <c r="A425" s="123"/>
    </row>
    <row r="426" spans="1:1" x14ac:dyDescent="0.2">
      <c r="A426" s="123"/>
    </row>
    <row r="427" spans="1:1" x14ac:dyDescent="0.2">
      <c r="A427" s="123"/>
    </row>
    <row r="428" spans="1:1" x14ac:dyDescent="0.2">
      <c r="A428" s="123"/>
    </row>
    <row r="429" spans="1:1" x14ac:dyDescent="0.2">
      <c r="A429" s="123"/>
    </row>
    <row r="430" spans="1:1" x14ac:dyDescent="0.2">
      <c r="A430" s="123"/>
    </row>
    <row r="431" spans="1:1" x14ac:dyDescent="0.2">
      <c r="A431" s="123"/>
    </row>
    <row r="432" spans="1:1" x14ac:dyDescent="0.2">
      <c r="A432" s="123"/>
    </row>
    <row r="433" spans="1:1" x14ac:dyDescent="0.2">
      <c r="A433" s="123"/>
    </row>
    <row r="434" spans="1:1" x14ac:dyDescent="0.2">
      <c r="A434" s="123"/>
    </row>
    <row r="435" spans="1:1" x14ac:dyDescent="0.2">
      <c r="A435" s="123"/>
    </row>
    <row r="436" spans="1:1" x14ac:dyDescent="0.2">
      <c r="A436" s="123"/>
    </row>
    <row r="437" spans="1:1" x14ac:dyDescent="0.2">
      <c r="A437" s="123"/>
    </row>
    <row r="438" spans="1:1" x14ac:dyDescent="0.2">
      <c r="A438" s="123"/>
    </row>
    <row r="439" spans="1:1" x14ac:dyDescent="0.2">
      <c r="A439" s="123"/>
    </row>
    <row r="440" spans="1:1" x14ac:dyDescent="0.2">
      <c r="A440" s="123"/>
    </row>
    <row r="441" spans="1:1" x14ac:dyDescent="0.2">
      <c r="A441" s="123"/>
    </row>
    <row r="442" spans="1:1" x14ac:dyDescent="0.2">
      <c r="A442" s="123"/>
    </row>
    <row r="443" spans="1:1" x14ac:dyDescent="0.2">
      <c r="A443" s="123"/>
    </row>
    <row r="444" spans="1:1" x14ac:dyDescent="0.2">
      <c r="A444" s="123"/>
    </row>
    <row r="445" spans="1:1" x14ac:dyDescent="0.2">
      <c r="A445" s="123"/>
    </row>
    <row r="446" spans="1:1" x14ac:dyDescent="0.2">
      <c r="A446" s="123"/>
    </row>
    <row r="447" spans="1:1" x14ac:dyDescent="0.2">
      <c r="A447" s="123"/>
    </row>
    <row r="448" spans="1:1" x14ac:dyDescent="0.2">
      <c r="A448" s="123"/>
    </row>
    <row r="449" spans="1:1" x14ac:dyDescent="0.2">
      <c r="A449" s="123"/>
    </row>
    <row r="450" spans="1:1" x14ac:dyDescent="0.2">
      <c r="A450" s="123"/>
    </row>
    <row r="451" spans="1:1" x14ac:dyDescent="0.2">
      <c r="A451" s="123"/>
    </row>
    <row r="452" spans="1:1" x14ac:dyDescent="0.2">
      <c r="A452" s="123"/>
    </row>
    <row r="453" spans="1:1" x14ac:dyDescent="0.2">
      <c r="A453" s="123"/>
    </row>
    <row r="454" spans="1:1" x14ac:dyDescent="0.2">
      <c r="A454" s="123"/>
    </row>
    <row r="455" spans="1:1" x14ac:dyDescent="0.2">
      <c r="A455" s="123"/>
    </row>
    <row r="456" spans="1:1" x14ac:dyDescent="0.2">
      <c r="A456" s="123"/>
    </row>
    <row r="457" spans="1:1" x14ac:dyDescent="0.2">
      <c r="A457" s="123"/>
    </row>
    <row r="458" spans="1:1" x14ac:dyDescent="0.2">
      <c r="A458" s="123"/>
    </row>
    <row r="459" spans="1:1" x14ac:dyDescent="0.2">
      <c r="A459" s="123"/>
    </row>
    <row r="460" spans="1:1" x14ac:dyDescent="0.2">
      <c r="A460" s="123"/>
    </row>
    <row r="461" spans="1:1" x14ac:dyDescent="0.2">
      <c r="A461" s="123"/>
    </row>
    <row r="462" spans="1:1" x14ac:dyDescent="0.2">
      <c r="A462" s="123"/>
    </row>
    <row r="463" spans="1:1" x14ac:dyDescent="0.2">
      <c r="A463" s="123"/>
    </row>
    <row r="464" spans="1:1" x14ac:dyDescent="0.2">
      <c r="A464" s="123"/>
    </row>
    <row r="465" spans="1:1" x14ac:dyDescent="0.2">
      <c r="A465" s="123"/>
    </row>
    <row r="466" spans="1:1" x14ac:dyDescent="0.2">
      <c r="A466" s="123"/>
    </row>
    <row r="467" spans="1:1" x14ac:dyDescent="0.2">
      <c r="A467" s="123"/>
    </row>
    <row r="468" spans="1:1" x14ac:dyDescent="0.2">
      <c r="A468" s="123"/>
    </row>
    <row r="469" spans="1:1" x14ac:dyDescent="0.2">
      <c r="A469" s="123"/>
    </row>
    <row r="470" spans="1:1" x14ac:dyDescent="0.2">
      <c r="A470" s="123"/>
    </row>
    <row r="471" spans="1:1" x14ac:dyDescent="0.2">
      <c r="A471" s="123"/>
    </row>
    <row r="472" spans="1:1" x14ac:dyDescent="0.2">
      <c r="A472" s="123"/>
    </row>
    <row r="473" spans="1:1" x14ac:dyDescent="0.2">
      <c r="A473" s="123"/>
    </row>
    <row r="474" spans="1:1" x14ac:dyDescent="0.2">
      <c r="A474" s="123"/>
    </row>
    <row r="475" spans="1:1" x14ac:dyDescent="0.2">
      <c r="A475" s="123"/>
    </row>
    <row r="476" spans="1:1" x14ac:dyDescent="0.2">
      <c r="A476" s="123"/>
    </row>
    <row r="477" spans="1:1" x14ac:dyDescent="0.2">
      <c r="A477" s="123"/>
    </row>
    <row r="478" spans="1:1" x14ac:dyDescent="0.2">
      <c r="A478" s="123"/>
    </row>
    <row r="479" spans="1:1" x14ac:dyDescent="0.2">
      <c r="A479" s="123"/>
    </row>
    <row r="480" spans="1:1" x14ac:dyDescent="0.2">
      <c r="A480" s="123"/>
    </row>
    <row r="481" spans="1:1" x14ac:dyDescent="0.2">
      <c r="A481" s="123"/>
    </row>
    <row r="482" spans="1:1" x14ac:dyDescent="0.2">
      <c r="A482" s="123"/>
    </row>
    <row r="483" spans="1:1" x14ac:dyDescent="0.2">
      <c r="A483" s="123"/>
    </row>
    <row r="484" spans="1:1" x14ac:dyDescent="0.2">
      <c r="A484" s="123"/>
    </row>
    <row r="485" spans="1:1" x14ac:dyDescent="0.2">
      <c r="A485" s="123"/>
    </row>
    <row r="486" spans="1:1" x14ac:dyDescent="0.2">
      <c r="A486" s="123"/>
    </row>
    <row r="487" spans="1:1" x14ac:dyDescent="0.2">
      <c r="A487" s="123"/>
    </row>
    <row r="488" spans="1:1" x14ac:dyDescent="0.2">
      <c r="A488" s="123"/>
    </row>
    <row r="489" spans="1:1" x14ac:dyDescent="0.2">
      <c r="A489" s="123"/>
    </row>
    <row r="490" spans="1:1" x14ac:dyDescent="0.2">
      <c r="A490" s="123"/>
    </row>
    <row r="491" spans="1:1" x14ac:dyDescent="0.2">
      <c r="A491" s="123"/>
    </row>
    <row r="492" spans="1:1" x14ac:dyDescent="0.2">
      <c r="A492" s="123"/>
    </row>
    <row r="493" spans="1:1" x14ac:dyDescent="0.2">
      <c r="A493" s="123"/>
    </row>
    <row r="494" spans="1:1" x14ac:dyDescent="0.2">
      <c r="A494" s="123"/>
    </row>
    <row r="495" spans="1:1" x14ac:dyDescent="0.2">
      <c r="A495" s="123"/>
    </row>
    <row r="496" spans="1:1" x14ac:dyDescent="0.2">
      <c r="A496" s="123"/>
    </row>
    <row r="497" spans="1:1" x14ac:dyDescent="0.2">
      <c r="A497" s="123"/>
    </row>
    <row r="498" spans="1:1" x14ac:dyDescent="0.2">
      <c r="A498" s="123"/>
    </row>
    <row r="499" spans="1:1" x14ac:dyDescent="0.2">
      <c r="A499" s="123"/>
    </row>
    <row r="500" spans="1:1" x14ac:dyDescent="0.2">
      <c r="A500" s="123"/>
    </row>
    <row r="501" spans="1:1" x14ac:dyDescent="0.2">
      <c r="A501" s="123"/>
    </row>
    <row r="502" spans="1:1" x14ac:dyDescent="0.2">
      <c r="A502" s="123"/>
    </row>
    <row r="503" spans="1:1" x14ac:dyDescent="0.2">
      <c r="A503" s="123"/>
    </row>
    <row r="504" spans="1:1" x14ac:dyDescent="0.2">
      <c r="A504" s="123"/>
    </row>
    <row r="505" spans="1:1" x14ac:dyDescent="0.2">
      <c r="A505" s="123"/>
    </row>
    <row r="506" spans="1:1" x14ac:dyDescent="0.2">
      <c r="A506" s="123"/>
    </row>
    <row r="507" spans="1:1" x14ac:dyDescent="0.2">
      <c r="A507" s="123"/>
    </row>
    <row r="508" spans="1:1" x14ac:dyDescent="0.2">
      <c r="A508" s="123"/>
    </row>
    <row r="509" spans="1:1" x14ac:dyDescent="0.2">
      <c r="A509" s="123"/>
    </row>
    <row r="510" spans="1:1" x14ac:dyDescent="0.2">
      <c r="A510" s="123"/>
    </row>
    <row r="511" spans="1:1" x14ac:dyDescent="0.2">
      <c r="A511" s="123"/>
    </row>
    <row r="512" spans="1:1" x14ac:dyDescent="0.2">
      <c r="A512" s="123"/>
    </row>
    <row r="513" spans="1:1" x14ac:dyDescent="0.2">
      <c r="A513" s="123"/>
    </row>
    <row r="514" spans="1:1" x14ac:dyDescent="0.2">
      <c r="A514" s="123"/>
    </row>
    <row r="515" spans="1:1" x14ac:dyDescent="0.2">
      <c r="A515" s="123"/>
    </row>
    <row r="516" spans="1:1" x14ac:dyDescent="0.2">
      <c r="A516" s="123"/>
    </row>
    <row r="517" spans="1:1" x14ac:dyDescent="0.2">
      <c r="A517" s="123"/>
    </row>
    <row r="518" spans="1:1" x14ac:dyDescent="0.2">
      <c r="A518" s="123"/>
    </row>
    <row r="519" spans="1:1" x14ac:dyDescent="0.2">
      <c r="A519" s="123"/>
    </row>
    <row r="520" spans="1:1" x14ac:dyDescent="0.2">
      <c r="A520" s="123"/>
    </row>
    <row r="521" spans="1:1" x14ac:dyDescent="0.2">
      <c r="A521" s="123"/>
    </row>
    <row r="522" spans="1:1" x14ac:dyDescent="0.2">
      <c r="A522" s="123"/>
    </row>
    <row r="523" spans="1:1" x14ac:dyDescent="0.2">
      <c r="A523" s="123"/>
    </row>
    <row r="524" spans="1:1" x14ac:dyDescent="0.2">
      <c r="A524" s="123"/>
    </row>
    <row r="525" spans="1:1" x14ac:dyDescent="0.2">
      <c r="A525" s="123"/>
    </row>
    <row r="526" spans="1:1" x14ac:dyDescent="0.2">
      <c r="A526" s="123"/>
    </row>
    <row r="527" spans="1:1" x14ac:dyDescent="0.2">
      <c r="A527" s="123"/>
    </row>
    <row r="528" spans="1:1" x14ac:dyDescent="0.2">
      <c r="A528" s="123"/>
    </row>
    <row r="529" spans="1:1" x14ac:dyDescent="0.2">
      <c r="A529" s="123"/>
    </row>
    <row r="530" spans="1:1" x14ac:dyDescent="0.2">
      <c r="A530" s="123"/>
    </row>
    <row r="531" spans="1:1" x14ac:dyDescent="0.2">
      <c r="A531" s="123"/>
    </row>
    <row r="532" spans="1:1" x14ac:dyDescent="0.2">
      <c r="A532" s="123"/>
    </row>
    <row r="533" spans="1:1" x14ac:dyDescent="0.2">
      <c r="A533" s="123"/>
    </row>
    <row r="534" spans="1:1" x14ac:dyDescent="0.2">
      <c r="A534" s="123"/>
    </row>
    <row r="535" spans="1:1" x14ac:dyDescent="0.2">
      <c r="A535" s="123"/>
    </row>
    <row r="536" spans="1:1" x14ac:dyDescent="0.2">
      <c r="A536" s="123"/>
    </row>
    <row r="537" spans="1:1" x14ac:dyDescent="0.2">
      <c r="A537" s="123"/>
    </row>
    <row r="538" spans="1:1" x14ac:dyDescent="0.2">
      <c r="A538" s="123"/>
    </row>
    <row r="539" spans="1:1" x14ac:dyDescent="0.2">
      <c r="A539" s="123"/>
    </row>
    <row r="540" spans="1:1" x14ac:dyDescent="0.2">
      <c r="A540" s="123"/>
    </row>
    <row r="541" spans="1:1" x14ac:dyDescent="0.2">
      <c r="A541" s="123"/>
    </row>
    <row r="542" spans="1:1" x14ac:dyDescent="0.2">
      <c r="A542" s="123"/>
    </row>
    <row r="543" spans="1:1" x14ac:dyDescent="0.2">
      <c r="A543" s="123"/>
    </row>
    <row r="544" spans="1:1" x14ac:dyDescent="0.2">
      <c r="A544" s="123"/>
    </row>
    <row r="545" spans="1:1" x14ac:dyDescent="0.2">
      <c r="A545" s="123"/>
    </row>
    <row r="546" spans="1:1" x14ac:dyDescent="0.2">
      <c r="A546" s="123"/>
    </row>
    <row r="547" spans="1:1" x14ac:dyDescent="0.2">
      <c r="A547" s="123"/>
    </row>
    <row r="548" spans="1:1" x14ac:dyDescent="0.2">
      <c r="A548" s="123"/>
    </row>
    <row r="549" spans="1:1" x14ac:dyDescent="0.2">
      <c r="A549" s="123"/>
    </row>
    <row r="550" spans="1:1" x14ac:dyDescent="0.2">
      <c r="A550" s="123"/>
    </row>
    <row r="551" spans="1:1" x14ac:dyDescent="0.2">
      <c r="A551" s="123"/>
    </row>
    <row r="552" spans="1:1" x14ac:dyDescent="0.2">
      <c r="A552" s="123"/>
    </row>
    <row r="553" spans="1:1" x14ac:dyDescent="0.2">
      <c r="A553" s="123"/>
    </row>
    <row r="554" spans="1:1" x14ac:dyDescent="0.2">
      <c r="A554" s="123"/>
    </row>
    <row r="555" spans="1:1" x14ac:dyDescent="0.2">
      <c r="A555" s="123"/>
    </row>
    <row r="556" spans="1:1" x14ac:dyDescent="0.2">
      <c r="A556" s="123"/>
    </row>
    <row r="557" spans="1:1" x14ac:dyDescent="0.2">
      <c r="A557" s="123"/>
    </row>
    <row r="558" spans="1:1" x14ac:dyDescent="0.2">
      <c r="A558" s="123"/>
    </row>
    <row r="559" spans="1:1" x14ac:dyDescent="0.2">
      <c r="A559" s="123"/>
    </row>
    <row r="560" spans="1:1" x14ac:dyDescent="0.2">
      <c r="A560" s="123"/>
    </row>
    <row r="561" spans="1:1" x14ac:dyDescent="0.2">
      <c r="A561" s="123"/>
    </row>
    <row r="562" spans="1:1" x14ac:dyDescent="0.2">
      <c r="A562" s="123"/>
    </row>
    <row r="563" spans="1:1" x14ac:dyDescent="0.2">
      <c r="A563" s="123"/>
    </row>
    <row r="564" spans="1:1" x14ac:dyDescent="0.2">
      <c r="A564" s="123"/>
    </row>
    <row r="565" spans="1:1" x14ac:dyDescent="0.2">
      <c r="A565" s="123"/>
    </row>
    <row r="566" spans="1:1" x14ac:dyDescent="0.2">
      <c r="A566" s="123"/>
    </row>
    <row r="567" spans="1:1" x14ac:dyDescent="0.2">
      <c r="A567" s="123"/>
    </row>
    <row r="568" spans="1:1" x14ac:dyDescent="0.2">
      <c r="A568" s="123"/>
    </row>
    <row r="569" spans="1:1" x14ac:dyDescent="0.2">
      <c r="A569" s="123"/>
    </row>
    <row r="570" spans="1:1" x14ac:dyDescent="0.2">
      <c r="A570" s="123"/>
    </row>
    <row r="571" spans="1:1" x14ac:dyDescent="0.2">
      <c r="A571" s="123"/>
    </row>
    <row r="572" spans="1:1" x14ac:dyDescent="0.2">
      <c r="A572" s="123"/>
    </row>
    <row r="573" spans="1:1" x14ac:dyDescent="0.2">
      <c r="A573" s="123"/>
    </row>
    <row r="574" spans="1:1" x14ac:dyDescent="0.2">
      <c r="A574" s="123"/>
    </row>
    <row r="575" spans="1:1" x14ac:dyDescent="0.2">
      <c r="A575" s="123"/>
    </row>
    <row r="576" spans="1:1" x14ac:dyDescent="0.2">
      <c r="A576" s="123"/>
    </row>
    <row r="577" spans="1:1" x14ac:dyDescent="0.2">
      <c r="A577" s="123"/>
    </row>
    <row r="578" spans="1:1" x14ac:dyDescent="0.2">
      <c r="A578" s="123"/>
    </row>
    <row r="579" spans="1:1" x14ac:dyDescent="0.2">
      <c r="A579" s="123"/>
    </row>
    <row r="580" spans="1:1" x14ac:dyDescent="0.2">
      <c r="A580" s="123"/>
    </row>
    <row r="581" spans="1:1" x14ac:dyDescent="0.2">
      <c r="A581" s="123"/>
    </row>
    <row r="582" spans="1:1" x14ac:dyDescent="0.2">
      <c r="A582" s="123"/>
    </row>
    <row r="583" spans="1:1" x14ac:dyDescent="0.2">
      <c r="A583" s="123"/>
    </row>
    <row r="584" spans="1:1" x14ac:dyDescent="0.2">
      <c r="A584" s="123"/>
    </row>
    <row r="585" spans="1:1" x14ac:dyDescent="0.2">
      <c r="A585" s="123"/>
    </row>
    <row r="586" spans="1:1" x14ac:dyDescent="0.2">
      <c r="A586" s="123"/>
    </row>
    <row r="587" spans="1:1" x14ac:dyDescent="0.2">
      <c r="A587" s="123"/>
    </row>
    <row r="588" spans="1:1" x14ac:dyDescent="0.2">
      <c r="A588" s="123"/>
    </row>
    <row r="589" spans="1:1" x14ac:dyDescent="0.2">
      <c r="A589" s="123"/>
    </row>
    <row r="590" spans="1:1" x14ac:dyDescent="0.2">
      <c r="A590" s="123"/>
    </row>
    <row r="591" spans="1:1" x14ac:dyDescent="0.2">
      <c r="A591" s="123"/>
    </row>
    <row r="592" spans="1:1" x14ac:dyDescent="0.2">
      <c r="A592" s="123"/>
    </row>
    <row r="593" spans="1:1" x14ac:dyDescent="0.2">
      <c r="A593" s="123"/>
    </row>
    <row r="594" spans="1:1" x14ac:dyDescent="0.2">
      <c r="A594" s="123"/>
    </row>
    <row r="595" spans="1:1" x14ac:dyDescent="0.2">
      <c r="A595" s="123"/>
    </row>
    <row r="596" spans="1:1" x14ac:dyDescent="0.2">
      <c r="A596" s="123"/>
    </row>
    <row r="597" spans="1:1" x14ac:dyDescent="0.2">
      <c r="A597" s="123"/>
    </row>
    <row r="598" spans="1:1" x14ac:dyDescent="0.2">
      <c r="A598" s="123"/>
    </row>
    <row r="599" spans="1:1" x14ac:dyDescent="0.2">
      <c r="A599" s="123"/>
    </row>
    <row r="600" spans="1:1" x14ac:dyDescent="0.2">
      <c r="A600" s="123"/>
    </row>
    <row r="601" spans="1:1" x14ac:dyDescent="0.2">
      <c r="A601" s="123"/>
    </row>
    <row r="602" spans="1:1" x14ac:dyDescent="0.2">
      <c r="A602" s="123"/>
    </row>
    <row r="603" spans="1:1" x14ac:dyDescent="0.2">
      <c r="A603" s="123"/>
    </row>
    <row r="604" spans="1:1" x14ac:dyDescent="0.2">
      <c r="A604" s="123"/>
    </row>
    <row r="605" spans="1:1" x14ac:dyDescent="0.2">
      <c r="A605" s="123"/>
    </row>
    <row r="606" spans="1:1" x14ac:dyDescent="0.2">
      <c r="A606" s="123"/>
    </row>
    <row r="607" spans="1:1" x14ac:dyDescent="0.2">
      <c r="A607" s="123"/>
    </row>
    <row r="608" spans="1:1" x14ac:dyDescent="0.2">
      <c r="A608" s="123"/>
    </row>
    <row r="609" spans="1:1" x14ac:dyDescent="0.2">
      <c r="A609" s="123"/>
    </row>
    <row r="610" spans="1:1" x14ac:dyDescent="0.2">
      <c r="A610" s="123"/>
    </row>
    <row r="611" spans="1:1" x14ac:dyDescent="0.2">
      <c r="A611" s="123"/>
    </row>
    <row r="612" spans="1:1" x14ac:dyDescent="0.2">
      <c r="A612" s="123"/>
    </row>
    <row r="613" spans="1:1" x14ac:dyDescent="0.2">
      <c r="A613" s="123"/>
    </row>
    <row r="614" spans="1:1" x14ac:dyDescent="0.2">
      <c r="A614" s="123"/>
    </row>
    <row r="615" spans="1:1" x14ac:dyDescent="0.2">
      <c r="A615" s="123"/>
    </row>
    <row r="616" spans="1:1" x14ac:dyDescent="0.2">
      <c r="A616" s="123"/>
    </row>
    <row r="617" spans="1:1" x14ac:dyDescent="0.2">
      <c r="A617" s="123"/>
    </row>
    <row r="618" spans="1:1" x14ac:dyDescent="0.2">
      <c r="A618" s="123"/>
    </row>
    <row r="619" spans="1:1" x14ac:dyDescent="0.2">
      <c r="A619" s="123"/>
    </row>
    <row r="620" spans="1:1" x14ac:dyDescent="0.2">
      <c r="A620" s="123"/>
    </row>
    <row r="621" spans="1:1" x14ac:dyDescent="0.2">
      <c r="A621" s="123"/>
    </row>
    <row r="622" spans="1:1" x14ac:dyDescent="0.2">
      <c r="A622" s="123"/>
    </row>
    <row r="623" spans="1:1" x14ac:dyDescent="0.2">
      <c r="A623" s="123"/>
    </row>
    <row r="624" spans="1:1" x14ac:dyDescent="0.2">
      <c r="A624" s="123"/>
    </row>
    <row r="625" spans="1:1" x14ac:dyDescent="0.2">
      <c r="A625" s="123"/>
    </row>
    <row r="626" spans="1:1" x14ac:dyDescent="0.2">
      <c r="A626" s="123"/>
    </row>
    <row r="627" spans="1:1" x14ac:dyDescent="0.2">
      <c r="A627" s="123"/>
    </row>
    <row r="628" spans="1:1" x14ac:dyDescent="0.2">
      <c r="A628" s="123"/>
    </row>
    <row r="629" spans="1:1" x14ac:dyDescent="0.2">
      <c r="A629" s="123"/>
    </row>
    <row r="630" spans="1:1" x14ac:dyDescent="0.2">
      <c r="A630" s="123"/>
    </row>
    <row r="631" spans="1:1" x14ac:dyDescent="0.2">
      <c r="A631" s="123"/>
    </row>
    <row r="632" spans="1:1" x14ac:dyDescent="0.2">
      <c r="A632" s="123"/>
    </row>
    <row r="633" spans="1:1" x14ac:dyDescent="0.2">
      <c r="A633" s="123"/>
    </row>
    <row r="634" spans="1:1" x14ac:dyDescent="0.2">
      <c r="A634" s="123"/>
    </row>
    <row r="635" spans="1:1" x14ac:dyDescent="0.2">
      <c r="A635" s="123"/>
    </row>
    <row r="636" spans="1:1" x14ac:dyDescent="0.2">
      <c r="A636" s="123"/>
    </row>
    <row r="637" spans="1:1" x14ac:dyDescent="0.2">
      <c r="A637" s="123"/>
    </row>
    <row r="638" spans="1:1" x14ac:dyDescent="0.2">
      <c r="A638" s="123"/>
    </row>
    <row r="639" spans="1:1" x14ac:dyDescent="0.2">
      <c r="A639" s="123"/>
    </row>
    <row r="640" spans="1:1" x14ac:dyDescent="0.2">
      <c r="A640" s="123"/>
    </row>
    <row r="641" spans="1:1" x14ac:dyDescent="0.2">
      <c r="A641" s="123"/>
    </row>
    <row r="642" spans="1:1" x14ac:dyDescent="0.2">
      <c r="A642" s="123"/>
    </row>
    <row r="643" spans="1:1" x14ac:dyDescent="0.2">
      <c r="A643" s="123"/>
    </row>
    <row r="644" spans="1:1" x14ac:dyDescent="0.2">
      <c r="A644" s="123"/>
    </row>
    <row r="645" spans="1:1" x14ac:dyDescent="0.2">
      <c r="A645" s="123"/>
    </row>
    <row r="646" spans="1:1" x14ac:dyDescent="0.2">
      <c r="A646" s="123"/>
    </row>
    <row r="647" spans="1:1" x14ac:dyDescent="0.2">
      <c r="A647" s="123"/>
    </row>
    <row r="648" spans="1:1" x14ac:dyDescent="0.2">
      <c r="A648" s="123"/>
    </row>
    <row r="649" spans="1:1" x14ac:dyDescent="0.2">
      <c r="A649" s="123"/>
    </row>
    <row r="650" spans="1:1" x14ac:dyDescent="0.2">
      <c r="A650" s="123"/>
    </row>
    <row r="651" spans="1:1" x14ac:dyDescent="0.2">
      <c r="A651" s="123"/>
    </row>
    <row r="652" spans="1:1" x14ac:dyDescent="0.2">
      <c r="A652" s="123"/>
    </row>
    <row r="653" spans="1:1" x14ac:dyDescent="0.2">
      <c r="A653" s="123"/>
    </row>
    <row r="654" spans="1:1" x14ac:dyDescent="0.2">
      <c r="A654" s="123"/>
    </row>
    <row r="655" spans="1:1" x14ac:dyDescent="0.2">
      <c r="A655" s="123"/>
    </row>
    <row r="656" spans="1:1" x14ac:dyDescent="0.2">
      <c r="A656" s="123"/>
    </row>
    <row r="657" spans="1:1" x14ac:dyDescent="0.2">
      <c r="A657" s="123"/>
    </row>
    <row r="658" spans="1:1" x14ac:dyDescent="0.2">
      <c r="A658" s="123"/>
    </row>
    <row r="659" spans="1:1" x14ac:dyDescent="0.2">
      <c r="A659" s="123"/>
    </row>
    <row r="660" spans="1:1" x14ac:dyDescent="0.2">
      <c r="A660" s="123"/>
    </row>
    <row r="661" spans="1:1" x14ac:dyDescent="0.2">
      <c r="A661" s="123"/>
    </row>
    <row r="662" spans="1:1" x14ac:dyDescent="0.2">
      <c r="A662" s="123"/>
    </row>
    <row r="663" spans="1:1" x14ac:dyDescent="0.2">
      <c r="A663" s="123"/>
    </row>
    <row r="664" spans="1:1" x14ac:dyDescent="0.2">
      <c r="A664" s="123"/>
    </row>
    <row r="665" spans="1:1" x14ac:dyDescent="0.2">
      <c r="A665" s="123"/>
    </row>
    <row r="666" spans="1:1" x14ac:dyDescent="0.2">
      <c r="A666" s="123"/>
    </row>
    <row r="667" spans="1:1" x14ac:dyDescent="0.2">
      <c r="A667" s="123"/>
    </row>
    <row r="668" spans="1:1" x14ac:dyDescent="0.2">
      <c r="A668" s="123"/>
    </row>
    <row r="669" spans="1:1" x14ac:dyDescent="0.2">
      <c r="A669" s="123"/>
    </row>
    <row r="670" spans="1:1" x14ac:dyDescent="0.2">
      <c r="A670" s="123"/>
    </row>
    <row r="671" spans="1:1" x14ac:dyDescent="0.2">
      <c r="A671" s="123"/>
    </row>
    <row r="672" spans="1:1" x14ac:dyDescent="0.2">
      <c r="A672" s="123"/>
    </row>
    <row r="673" spans="1:1" x14ac:dyDescent="0.2">
      <c r="A673" s="123"/>
    </row>
    <row r="674" spans="1:1" x14ac:dyDescent="0.2">
      <c r="A674" s="123"/>
    </row>
    <row r="675" spans="1:1" x14ac:dyDescent="0.2">
      <c r="A675" s="123"/>
    </row>
    <row r="676" spans="1:1" x14ac:dyDescent="0.2">
      <c r="A676" s="123"/>
    </row>
    <row r="677" spans="1:1" x14ac:dyDescent="0.2">
      <c r="A677" s="123"/>
    </row>
    <row r="678" spans="1:1" x14ac:dyDescent="0.2">
      <c r="A678" s="123"/>
    </row>
    <row r="679" spans="1:1" x14ac:dyDescent="0.2">
      <c r="A679" s="123"/>
    </row>
    <row r="680" spans="1:1" x14ac:dyDescent="0.2">
      <c r="A680" s="123"/>
    </row>
    <row r="681" spans="1:1" x14ac:dyDescent="0.2">
      <c r="A681" s="123"/>
    </row>
    <row r="682" spans="1:1" x14ac:dyDescent="0.2">
      <c r="A682" s="123"/>
    </row>
    <row r="683" spans="1:1" x14ac:dyDescent="0.2">
      <c r="A683" s="123"/>
    </row>
    <row r="684" spans="1:1" x14ac:dyDescent="0.2">
      <c r="A684" s="123"/>
    </row>
    <row r="685" spans="1:1" x14ac:dyDescent="0.2">
      <c r="A685" s="123"/>
    </row>
    <row r="686" spans="1:1" x14ac:dyDescent="0.2">
      <c r="A686" s="123"/>
    </row>
    <row r="687" spans="1:1" x14ac:dyDescent="0.2">
      <c r="A687" s="123"/>
    </row>
    <row r="688" spans="1:1" x14ac:dyDescent="0.2">
      <c r="A688" s="123"/>
    </row>
    <row r="689" spans="1:1" x14ac:dyDescent="0.2">
      <c r="A689" s="123"/>
    </row>
    <row r="690" spans="1:1" x14ac:dyDescent="0.2">
      <c r="A690" s="123"/>
    </row>
    <row r="691" spans="1:1" x14ac:dyDescent="0.2">
      <c r="A691" s="123"/>
    </row>
    <row r="692" spans="1:1" x14ac:dyDescent="0.2">
      <c r="A692" s="123"/>
    </row>
    <row r="693" spans="1:1" x14ac:dyDescent="0.2">
      <c r="A693" s="123"/>
    </row>
    <row r="694" spans="1:1" x14ac:dyDescent="0.2">
      <c r="A694" s="123"/>
    </row>
    <row r="695" spans="1:1" x14ac:dyDescent="0.2">
      <c r="A695" s="123"/>
    </row>
    <row r="696" spans="1:1" x14ac:dyDescent="0.2">
      <c r="A696" s="123"/>
    </row>
    <row r="697" spans="1:1" x14ac:dyDescent="0.2">
      <c r="A697" s="123"/>
    </row>
    <row r="698" spans="1:1" x14ac:dyDescent="0.2">
      <c r="A698" s="123"/>
    </row>
    <row r="699" spans="1:1" x14ac:dyDescent="0.2">
      <c r="A699" s="123"/>
    </row>
    <row r="700" spans="1:1" x14ac:dyDescent="0.2">
      <c r="A700" s="123"/>
    </row>
    <row r="701" spans="1:1" x14ac:dyDescent="0.2">
      <c r="A701" s="123"/>
    </row>
    <row r="702" spans="1:1" x14ac:dyDescent="0.2">
      <c r="A702" s="123"/>
    </row>
    <row r="703" spans="1:1" x14ac:dyDescent="0.2">
      <c r="A703" s="123"/>
    </row>
    <row r="704" spans="1:1" x14ac:dyDescent="0.2">
      <c r="A704" s="123"/>
    </row>
    <row r="705" spans="1:1" x14ac:dyDescent="0.2">
      <c r="A705" s="123"/>
    </row>
    <row r="706" spans="1:1" x14ac:dyDescent="0.2">
      <c r="A706" s="123"/>
    </row>
    <row r="707" spans="1:1" x14ac:dyDescent="0.2">
      <c r="A707" s="123"/>
    </row>
    <row r="708" spans="1:1" x14ac:dyDescent="0.2">
      <c r="A708" s="123"/>
    </row>
    <row r="709" spans="1:1" x14ac:dyDescent="0.2">
      <c r="A709" s="123"/>
    </row>
    <row r="710" spans="1:1" x14ac:dyDescent="0.2">
      <c r="A710" s="123"/>
    </row>
    <row r="711" spans="1:1" x14ac:dyDescent="0.2">
      <c r="A711" s="123"/>
    </row>
    <row r="712" spans="1:1" x14ac:dyDescent="0.2">
      <c r="A712" s="123"/>
    </row>
    <row r="713" spans="1:1" x14ac:dyDescent="0.2">
      <c r="A713" s="123"/>
    </row>
    <row r="714" spans="1:1" x14ac:dyDescent="0.2">
      <c r="A714" s="123"/>
    </row>
    <row r="715" spans="1:1" x14ac:dyDescent="0.2">
      <c r="A715" s="123"/>
    </row>
    <row r="716" spans="1:1" x14ac:dyDescent="0.2">
      <c r="A716" s="123"/>
    </row>
    <row r="717" spans="1:1" x14ac:dyDescent="0.2">
      <c r="A717" s="123"/>
    </row>
    <row r="718" spans="1:1" x14ac:dyDescent="0.2">
      <c r="A718" s="123"/>
    </row>
    <row r="719" spans="1:1" x14ac:dyDescent="0.2">
      <c r="A719" s="123"/>
    </row>
    <row r="720" spans="1:1" x14ac:dyDescent="0.2">
      <c r="A720" s="123"/>
    </row>
    <row r="721" spans="1:1" x14ac:dyDescent="0.2">
      <c r="A721" s="123"/>
    </row>
    <row r="722" spans="1:1" x14ac:dyDescent="0.2">
      <c r="A722" s="123"/>
    </row>
    <row r="723" spans="1:1" x14ac:dyDescent="0.2">
      <c r="A723" s="123"/>
    </row>
    <row r="724" spans="1:1" x14ac:dyDescent="0.2">
      <c r="A724" s="123"/>
    </row>
    <row r="725" spans="1:1" x14ac:dyDescent="0.2">
      <c r="A725" s="123"/>
    </row>
    <row r="726" spans="1:1" x14ac:dyDescent="0.2">
      <c r="A726" s="123"/>
    </row>
    <row r="727" spans="1:1" x14ac:dyDescent="0.2">
      <c r="A727" s="123"/>
    </row>
    <row r="728" spans="1:1" x14ac:dyDescent="0.2">
      <c r="A728" s="123"/>
    </row>
    <row r="729" spans="1:1" x14ac:dyDescent="0.2">
      <c r="A729" s="123"/>
    </row>
    <row r="730" spans="1:1" x14ac:dyDescent="0.2">
      <c r="A730" s="123"/>
    </row>
    <row r="731" spans="1:1" x14ac:dyDescent="0.2">
      <c r="A731" s="123"/>
    </row>
    <row r="732" spans="1:1" x14ac:dyDescent="0.2">
      <c r="A732" s="123"/>
    </row>
    <row r="733" spans="1:1" x14ac:dyDescent="0.2">
      <c r="A733" s="123"/>
    </row>
    <row r="734" spans="1:1" x14ac:dyDescent="0.2">
      <c r="A734" s="123"/>
    </row>
    <row r="735" spans="1:1" x14ac:dyDescent="0.2">
      <c r="A735" s="123"/>
    </row>
    <row r="736" spans="1:1" x14ac:dyDescent="0.2">
      <c r="A736" s="123"/>
    </row>
    <row r="737" spans="1:1" x14ac:dyDescent="0.2">
      <c r="A737" s="123"/>
    </row>
    <row r="738" spans="1:1" x14ac:dyDescent="0.2">
      <c r="A738" s="123"/>
    </row>
    <row r="739" spans="1:1" x14ac:dyDescent="0.2">
      <c r="A739" s="123"/>
    </row>
    <row r="740" spans="1:1" x14ac:dyDescent="0.2">
      <c r="A740" s="123"/>
    </row>
    <row r="741" spans="1:1" x14ac:dyDescent="0.2">
      <c r="A741" s="123"/>
    </row>
    <row r="742" spans="1:1" x14ac:dyDescent="0.2">
      <c r="A742" s="123"/>
    </row>
    <row r="743" spans="1:1" x14ac:dyDescent="0.2">
      <c r="A743" s="123"/>
    </row>
    <row r="744" spans="1:1" x14ac:dyDescent="0.2">
      <c r="A744" s="123"/>
    </row>
    <row r="745" spans="1:1" x14ac:dyDescent="0.2">
      <c r="A745" s="123"/>
    </row>
    <row r="746" spans="1:1" x14ac:dyDescent="0.2">
      <c r="A746" s="123"/>
    </row>
    <row r="747" spans="1:1" x14ac:dyDescent="0.2">
      <c r="A747" s="123"/>
    </row>
    <row r="748" spans="1:1" x14ac:dyDescent="0.2">
      <c r="A748" s="123"/>
    </row>
    <row r="749" spans="1:1" x14ac:dyDescent="0.2">
      <c r="A749" s="123"/>
    </row>
    <row r="750" spans="1:1" x14ac:dyDescent="0.2">
      <c r="A750" s="123"/>
    </row>
    <row r="751" spans="1:1" x14ac:dyDescent="0.2">
      <c r="A751" s="123"/>
    </row>
    <row r="752" spans="1:1" x14ac:dyDescent="0.2">
      <c r="A752" s="123"/>
    </row>
    <row r="753" spans="1:1" x14ac:dyDescent="0.2">
      <c r="A753" s="123"/>
    </row>
    <row r="754" spans="1:1" x14ac:dyDescent="0.2">
      <c r="A754" s="123"/>
    </row>
    <row r="755" spans="1:1" x14ac:dyDescent="0.2">
      <c r="A755" s="123"/>
    </row>
    <row r="756" spans="1:1" x14ac:dyDescent="0.2">
      <c r="A756" s="123"/>
    </row>
    <row r="757" spans="1:1" x14ac:dyDescent="0.2">
      <c r="A757" s="123"/>
    </row>
    <row r="758" spans="1:1" x14ac:dyDescent="0.2">
      <c r="A758" s="123"/>
    </row>
    <row r="759" spans="1:1" x14ac:dyDescent="0.2">
      <c r="A759" s="123"/>
    </row>
    <row r="760" spans="1:1" x14ac:dyDescent="0.2">
      <c r="A760" s="123"/>
    </row>
    <row r="761" spans="1:1" x14ac:dyDescent="0.2">
      <c r="A761" s="123"/>
    </row>
    <row r="762" spans="1:1" x14ac:dyDescent="0.2">
      <c r="A762" s="123"/>
    </row>
    <row r="763" spans="1:1" x14ac:dyDescent="0.2">
      <c r="A763" s="123"/>
    </row>
    <row r="764" spans="1:1" x14ac:dyDescent="0.2">
      <c r="A764" s="123"/>
    </row>
    <row r="765" spans="1:1" x14ac:dyDescent="0.2">
      <c r="A765" s="123"/>
    </row>
    <row r="766" spans="1:1" x14ac:dyDescent="0.2">
      <c r="A766" s="123"/>
    </row>
    <row r="767" spans="1:1" x14ac:dyDescent="0.2">
      <c r="A767" s="123"/>
    </row>
    <row r="768" spans="1:1" x14ac:dyDescent="0.2">
      <c r="A768" s="123"/>
    </row>
    <row r="769" spans="1:1" x14ac:dyDescent="0.2">
      <c r="A769" s="123"/>
    </row>
    <row r="770" spans="1:1" x14ac:dyDescent="0.2">
      <c r="A770" s="123"/>
    </row>
    <row r="771" spans="1:1" x14ac:dyDescent="0.2">
      <c r="A771" s="123"/>
    </row>
    <row r="772" spans="1:1" x14ac:dyDescent="0.2">
      <c r="A772" s="123"/>
    </row>
    <row r="773" spans="1:1" x14ac:dyDescent="0.2">
      <c r="A773" s="123"/>
    </row>
    <row r="774" spans="1:1" x14ac:dyDescent="0.2">
      <c r="A774" s="123"/>
    </row>
    <row r="775" spans="1:1" x14ac:dyDescent="0.2">
      <c r="A775" s="123"/>
    </row>
    <row r="776" spans="1:1" x14ac:dyDescent="0.2">
      <c r="A776" s="123"/>
    </row>
    <row r="777" spans="1:1" x14ac:dyDescent="0.2">
      <c r="A777" s="123"/>
    </row>
    <row r="778" spans="1:1" x14ac:dyDescent="0.2">
      <c r="A778" s="123"/>
    </row>
    <row r="779" spans="1:1" x14ac:dyDescent="0.2">
      <c r="A779" s="123"/>
    </row>
    <row r="780" spans="1:1" x14ac:dyDescent="0.2">
      <c r="A780" s="123"/>
    </row>
    <row r="781" spans="1:1" x14ac:dyDescent="0.2">
      <c r="A781" s="123"/>
    </row>
    <row r="782" spans="1:1" x14ac:dyDescent="0.2">
      <c r="A782" s="123"/>
    </row>
    <row r="783" spans="1:1" x14ac:dyDescent="0.2">
      <c r="A783" s="123"/>
    </row>
    <row r="784" spans="1:1" x14ac:dyDescent="0.2">
      <c r="A784" s="123"/>
    </row>
    <row r="785" spans="1:1" x14ac:dyDescent="0.2">
      <c r="A785" s="123"/>
    </row>
    <row r="786" spans="1:1" x14ac:dyDescent="0.2">
      <c r="A786" s="123"/>
    </row>
    <row r="787" spans="1:1" x14ac:dyDescent="0.2">
      <c r="A787" s="123"/>
    </row>
    <row r="788" spans="1:1" x14ac:dyDescent="0.2">
      <c r="A788" s="123"/>
    </row>
    <row r="789" spans="1:1" x14ac:dyDescent="0.2">
      <c r="A789" s="123"/>
    </row>
    <row r="790" spans="1:1" x14ac:dyDescent="0.2">
      <c r="A790" s="123"/>
    </row>
    <row r="791" spans="1:1" x14ac:dyDescent="0.2">
      <c r="A791" s="123"/>
    </row>
    <row r="792" spans="1:1" x14ac:dyDescent="0.2">
      <c r="A792" s="123"/>
    </row>
    <row r="793" spans="1:1" x14ac:dyDescent="0.2">
      <c r="A793" s="123"/>
    </row>
    <row r="794" spans="1:1" x14ac:dyDescent="0.2">
      <c r="A794" s="123"/>
    </row>
    <row r="795" spans="1:1" x14ac:dyDescent="0.2">
      <c r="A795" s="123"/>
    </row>
    <row r="796" spans="1:1" x14ac:dyDescent="0.2">
      <c r="A796" s="123"/>
    </row>
    <row r="797" spans="1:1" x14ac:dyDescent="0.2">
      <c r="A797" s="123"/>
    </row>
    <row r="798" spans="1:1" x14ac:dyDescent="0.2">
      <c r="A798" s="123"/>
    </row>
    <row r="799" spans="1:1" x14ac:dyDescent="0.2">
      <c r="A799" s="123"/>
    </row>
    <row r="800" spans="1:1" x14ac:dyDescent="0.2">
      <c r="A800" s="123"/>
    </row>
    <row r="801" spans="1:1" x14ac:dyDescent="0.2">
      <c r="A801" s="123"/>
    </row>
    <row r="802" spans="1:1" x14ac:dyDescent="0.2">
      <c r="A802" s="123"/>
    </row>
    <row r="803" spans="1:1" x14ac:dyDescent="0.2">
      <c r="A803" s="123"/>
    </row>
    <row r="804" spans="1:1" x14ac:dyDescent="0.2">
      <c r="A804" s="123"/>
    </row>
    <row r="805" spans="1:1" x14ac:dyDescent="0.2">
      <c r="A805" s="123"/>
    </row>
    <row r="806" spans="1:1" x14ac:dyDescent="0.2">
      <c r="A806" s="123"/>
    </row>
    <row r="807" spans="1:1" x14ac:dyDescent="0.2">
      <c r="A807" s="123"/>
    </row>
    <row r="808" spans="1:1" x14ac:dyDescent="0.2">
      <c r="A808" s="123"/>
    </row>
    <row r="809" spans="1:1" x14ac:dyDescent="0.2">
      <c r="A809" s="123"/>
    </row>
    <row r="810" spans="1:1" x14ac:dyDescent="0.2">
      <c r="A810" s="123"/>
    </row>
    <row r="811" spans="1:1" x14ac:dyDescent="0.2">
      <c r="A811" s="123"/>
    </row>
    <row r="812" spans="1:1" x14ac:dyDescent="0.2">
      <c r="A812" s="123"/>
    </row>
    <row r="813" spans="1:1" x14ac:dyDescent="0.2">
      <c r="A813" s="123"/>
    </row>
    <row r="814" spans="1:1" x14ac:dyDescent="0.2">
      <c r="A814" s="123"/>
    </row>
    <row r="815" spans="1:1" x14ac:dyDescent="0.2">
      <c r="A815" s="123"/>
    </row>
    <row r="816" spans="1:1" x14ac:dyDescent="0.2">
      <c r="A816" s="123"/>
    </row>
    <row r="817" spans="1:1" x14ac:dyDescent="0.2">
      <c r="A817" s="123"/>
    </row>
    <row r="818" spans="1:1" x14ac:dyDescent="0.2">
      <c r="A818" s="123"/>
    </row>
    <row r="819" spans="1:1" x14ac:dyDescent="0.2">
      <c r="A819" s="123"/>
    </row>
    <row r="820" spans="1:1" x14ac:dyDescent="0.2">
      <c r="A820" s="123"/>
    </row>
    <row r="821" spans="1:1" x14ac:dyDescent="0.2">
      <c r="A821" s="123"/>
    </row>
    <row r="822" spans="1:1" x14ac:dyDescent="0.2">
      <c r="A822" s="123"/>
    </row>
    <row r="823" spans="1:1" x14ac:dyDescent="0.2">
      <c r="A823" s="123"/>
    </row>
    <row r="824" spans="1:1" x14ac:dyDescent="0.2">
      <c r="A824" s="123"/>
    </row>
    <row r="825" spans="1:1" x14ac:dyDescent="0.2">
      <c r="A825" s="123"/>
    </row>
    <row r="826" spans="1:1" x14ac:dyDescent="0.2">
      <c r="A826" s="123"/>
    </row>
    <row r="827" spans="1:1" x14ac:dyDescent="0.2">
      <c r="A827" s="123"/>
    </row>
    <row r="828" spans="1:1" x14ac:dyDescent="0.2">
      <c r="A828" s="123"/>
    </row>
    <row r="829" spans="1:1" x14ac:dyDescent="0.2">
      <c r="A829" s="123"/>
    </row>
    <row r="830" spans="1:1" x14ac:dyDescent="0.2">
      <c r="A830" s="123"/>
    </row>
    <row r="831" spans="1:1" x14ac:dyDescent="0.2">
      <c r="A831" s="123"/>
    </row>
    <row r="832" spans="1:1" x14ac:dyDescent="0.2">
      <c r="A832" s="123"/>
    </row>
    <row r="833" spans="1:1" x14ac:dyDescent="0.2">
      <c r="A833" s="123"/>
    </row>
    <row r="834" spans="1:1" x14ac:dyDescent="0.2">
      <c r="A834" s="123"/>
    </row>
    <row r="835" spans="1:1" x14ac:dyDescent="0.2">
      <c r="A835" s="123"/>
    </row>
    <row r="836" spans="1:1" x14ac:dyDescent="0.2">
      <c r="A836" s="123"/>
    </row>
    <row r="837" spans="1:1" x14ac:dyDescent="0.2">
      <c r="A837" s="123"/>
    </row>
    <row r="838" spans="1:1" x14ac:dyDescent="0.2">
      <c r="A838" s="123"/>
    </row>
    <row r="839" spans="1:1" x14ac:dyDescent="0.2">
      <c r="A839" s="123"/>
    </row>
    <row r="840" spans="1:1" x14ac:dyDescent="0.2">
      <c r="A840" s="123"/>
    </row>
    <row r="841" spans="1:1" x14ac:dyDescent="0.2">
      <c r="A841" s="123"/>
    </row>
    <row r="842" spans="1:1" x14ac:dyDescent="0.2">
      <c r="A842" s="123"/>
    </row>
    <row r="843" spans="1:1" x14ac:dyDescent="0.2">
      <c r="A843" s="123"/>
    </row>
    <row r="844" spans="1:1" x14ac:dyDescent="0.2">
      <c r="A844" s="123"/>
    </row>
    <row r="845" spans="1:1" x14ac:dyDescent="0.2">
      <c r="A845" s="123"/>
    </row>
    <row r="846" spans="1:1" x14ac:dyDescent="0.2">
      <c r="A846" s="123"/>
    </row>
    <row r="847" spans="1:1" x14ac:dyDescent="0.2">
      <c r="A847" s="123"/>
    </row>
    <row r="848" spans="1:1" x14ac:dyDescent="0.2">
      <c r="A848" s="123"/>
    </row>
    <row r="849" spans="1:1" x14ac:dyDescent="0.2">
      <c r="A849" s="123"/>
    </row>
    <row r="850" spans="1:1" x14ac:dyDescent="0.2">
      <c r="A850" s="123"/>
    </row>
    <row r="851" spans="1:1" x14ac:dyDescent="0.2">
      <c r="A851" s="123"/>
    </row>
    <row r="852" spans="1:1" x14ac:dyDescent="0.2">
      <c r="A852" s="123"/>
    </row>
    <row r="853" spans="1:1" x14ac:dyDescent="0.2">
      <c r="A853" s="123"/>
    </row>
    <row r="854" spans="1:1" x14ac:dyDescent="0.2">
      <c r="A854" s="123"/>
    </row>
    <row r="855" spans="1:1" x14ac:dyDescent="0.2">
      <c r="A855" s="123"/>
    </row>
    <row r="856" spans="1:1" x14ac:dyDescent="0.2">
      <c r="A856" s="123"/>
    </row>
    <row r="857" spans="1:1" x14ac:dyDescent="0.2">
      <c r="A857" s="123"/>
    </row>
    <row r="858" spans="1:1" x14ac:dyDescent="0.2">
      <c r="A858" s="123"/>
    </row>
    <row r="859" spans="1:1" x14ac:dyDescent="0.2">
      <c r="A859" s="123"/>
    </row>
    <row r="860" spans="1:1" x14ac:dyDescent="0.2">
      <c r="A860" s="123"/>
    </row>
    <row r="861" spans="1:1" x14ac:dyDescent="0.2">
      <c r="A861" s="123"/>
    </row>
    <row r="862" spans="1:1" x14ac:dyDescent="0.2">
      <c r="A862" s="123"/>
    </row>
    <row r="863" spans="1:1" x14ac:dyDescent="0.2">
      <c r="A863" s="123"/>
    </row>
    <row r="864" spans="1:1" x14ac:dyDescent="0.2">
      <c r="A864" s="123"/>
    </row>
    <row r="865" spans="1:1" x14ac:dyDescent="0.2">
      <c r="A865" s="123"/>
    </row>
    <row r="866" spans="1:1" x14ac:dyDescent="0.2">
      <c r="A866" s="123"/>
    </row>
    <row r="867" spans="1:1" x14ac:dyDescent="0.2">
      <c r="A867" s="123"/>
    </row>
    <row r="868" spans="1:1" x14ac:dyDescent="0.2">
      <c r="A868" s="123"/>
    </row>
    <row r="869" spans="1:1" x14ac:dyDescent="0.2">
      <c r="A869" s="123"/>
    </row>
    <row r="870" spans="1:1" x14ac:dyDescent="0.2">
      <c r="A870" s="123"/>
    </row>
    <row r="871" spans="1:1" x14ac:dyDescent="0.2">
      <c r="A871" s="123"/>
    </row>
    <row r="872" spans="1:1" x14ac:dyDescent="0.2">
      <c r="A872" s="123"/>
    </row>
    <row r="873" spans="1:1" x14ac:dyDescent="0.2">
      <c r="A873" s="123"/>
    </row>
    <row r="874" spans="1:1" x14ac:dyDescent="0.2">
      <c r="A874" s="123"/>
    </row>
    <row r="875" spans="1:1" x14ac:dyDescent="0.2">
      <c r="A875" s="123"/>
    </row>
    <row r="876" spans="1:1" x14ac:dyDescent="0.2">
      <c r="A876" s="123"/>
    </row>
    <row r="877" spans="1:1" x14ac:dyDescent="0.2">
      <c r="A877" s="123"/>
    </row>
    <row r="878" spans="1:1" x14ac:dyDescent="0.2">
      <c r="A878" s="123"/>
    </row>
    <row r="879" spans="1:1" x14ac:dyDescent="0.2">
      <c r="A879" s="123"/>
    </row>
    <row r="880" spans="1:1" x14ac:dyDescent="0.2">
      <c r="A880" s="123"/>
    </row>
    <row r="881" spans="1:1" x14ac:dyDescent="0.2">
      <c r="A881" s="123"/>
    </row>
    <row r="882" spans="1:1" x14ac:dyDescent="0.2">
      <c r="A882" s="123"/>
    </row>
    <row r="883" spans="1:1" x14ac:dyDescent="0.2">
      <c r="A883" s="123"/>
    </row>
    <row r="884" spans="1:1" x14ac:dyDescent="0.2">
      <c r="A884" s="123"/>
    </row>
    <row r="885" spans="1:1" x14ac:dyDescent="0.2">
      <c r="A885" s="123"/>
    </row>
    <row r="886" spans="1:1" x14ac:dyDescent="0.2">
      <c r="A886" s="123"/>
    </row>
    <row r="887" spans="1:1" x14ac:dyDescent="0.2">
      <c r="A887" s="123"/>
    </row>
    <row r="888" spans="1:1" x14ac:dyDescent="0.2">
      <c r="A888" s="123"/>
    </row>
    <row r="889" spans="1:1" x14ac:dyDescent="0.2">
      <c r="A889" s="123"/>
    </row>
    <row r="890" spans="1:1" x14ac:dyDescent="0.2">
      <c r="A890" s="123"/>
    </row>
    <row r="891" spans="1:1" x14ac:dyDescent="0.2">
      <c r="A891" s="123"/>
    </row>
    <row r="892" spans="1:1" x14ac:dyDescent="0.2">
      <c r="A892" s="123"/>
    </row>
    <row r="893" spans="1:1" x14ac:dyDescent="0.2">
      <c r="A893" s="123"/>
    </row>
    <row r="894" spans="1:1" x14ac:dyDescent="0.2">
      <c r="A894" s="123"/>
    </row>
    <row r="895" spans="1:1" x14ac:dyDescent="0.2">
      <c r="A895" s="123"/>
    </row>
    <row r="896" spans="1:1" x14ac:dyDescent="0.2">
      <c r="A896" s="123"/>
    </row>
    <row r="897" spans="1:1" x14ac:dyDescent="0.2">
      <c r="A897" s="123"/>
    </row>
    <row r="898" spans="1:1" x14ac:dyDescent="0.2">
      <c r="A898" s="123"/>
    </row>
    <row r="899" spans="1:1" x14ac:dyDescent="0.2">
      <c r="A899" s="123"/>
    </row>
    <row r="900" spans="1:1" x14ac:dyDescent="0.2">
      <c r="A900" s="123"/>
    </row>
    <row r="901" spans="1:1" x14ac:dyDescent="0.2">
      <c r="A901" s="123"/>
    </row>
    <row r="902" spans="1:1" x14ac:dyDescent="0.2">
      <c r="A902" s="123"/>
    </row>
    <row r="903" spans="1:1" x14ac:dyDescent="0.2">
      <c r="A903" s="123"/>
    </row>
    <row r="904" spans="1:1" x14ac:dyDescent="0.2">
      <c r="A904" s="123"/>
    </row>
    <row r="905" spans="1:1" x14ac:dyDescent="0.2">
      <c r="A905" s="123"/>
    </row>
    <row r="906" spans="1:1" x14ac:dyDescent="0.2">
      <c r="A906" s="123"/>
    </row>
    <row r="907" spans="1:1" x14ac:dyDescent="0.2">
      <c r="A907" s="123"/>
    </row>
    <row r="908" spans="1:1" x14ac:dyDescent="0.2">
      <c r="A908" s="123"/>
    </row>
    <row r="909" spans="1:1" x14ac:dyDescent="0.2">
      <c r="A909" s="123"/>
    </row>
    <row r="910" spans="1:1" x14ac:dyDescent="0.2">
      <c r="A910" s="123"/>
    </row>
    <row r="911" spans="1:1" x14ac:dyDescent="0.2">
      <c r="A911" s="123"/>
    </row>
    <row r="912" spans="1:1" x14ac:dyDescent="0.2">
      <c r="A912" s="123"/>
    </row>
    <row r="913" spans="1:1" x14ac:dyDescent="0.2">
      <c r="A913" s="123"/>
    </row>
    <row r="914" spans="1:1" x14ac:dyDescent="0.2">
      <c r="A914" s="123"/>
    </row>
    <row r="915" spans="1:1" x14ac:dyDescent="0.2">
      <c r="A915" s="123"/>
    </row>
    <row r="916" spans="1:1" x14ac:dyDescent="0.2">
      <c r="A916" s="123"/>
    </row>
    <row r="917" spans="1:1" x14ac:dyDescent="0.2">
      <c r="A917" s="123"/>
    </row>
    <row r="918" spans="1:1" x14ac:dyDescent="0.2">
      <c r="A918" s="123"/>
    </row>
    <row r="919" spans="1:1" x14ac:dyDescent="0.2">
      <c r="A919" s="123"/>
    </row>
    <row r="920" spans="1:1" x14ac:dyDescent="0.2">
      <c r="A920" s="123"/>
    </row>
    <row r="921" spans="1:1" x14ac:dyDescent="0.2">
      <c r="A921" s="123"/>
    </row>
    <row r="922" spans="1:1" x14ac:dyDescent="0.2">
      <c r="A922" s="123"/>
    </row>
    <row r="923" spans="1:1" x14ac:dyDescent="0.2">
      <c r="A923" s="123"/>
    </row>
    <row r="924" spans="1:1" x14ac:dyDescent="0.2">
      <c r="A924" s="123"/>
    </row>
    <row r="925" spans="1:1" x14ac:dyDescent="0.2">
      <c r="A925" s="123"/>
    </row>
    <row r="926" spans="1:1" x14ac:dyDescent="0.2">
      <c r="A926" s="123"/>
    </row>
    <row r="927" spans="1:1" x14ac:dyDescent="0.2">
      <c r="A927" s="123"/>
    </row>
    <row r="928" spans="1:1" x14ac:dyDescent="0.2">
      <c r="A928" s="123"/>
    </row>
    <row r="929" spans="1:1" x14ac:dyDescent="0.2">
      <c r="A929" s="123"/>
    </row>
    <row r="930" spans="1:1" x14ac:dyDescent="0.2">
      <c r="A930" s="123"/>
    </row>
    <row r="931" spans="1:1" x14ac:dyDescent="0.2">
      <c r="A931" s="123"/>
    </row>
    <row r="932" spans="1:1" x14ac:dyDescent="0.2">
      <c r="A932" s="123"/>
    </row>
    <row r="933" spans="1:1" x14ac:dyDescent="0.2">
      <c r="A933" s="123"/>
    </row>
    <row r="934" spans="1:1" x14ac:dyDescent="0.2">
      <c r="A934" s="123"/>
    </row>
    <row r="935" spans="1:1" x14ac:dyDescent="0.2">
      <c r="A935" s="123"/>
    </row>
    <row r="936" spans="1:1" x14ac:dyDescent="0.2">
      <c r="A936" s="123"/>
    </row>
    <row r="937" spans="1:1" x14ac:dyDescent="0.2">
      <c r="A937" s="123"/>
    </row>
    <row r="938" spans="1:1" x14ac:dyDescent="0.2">
      <c r="A938" s="123"/>
    </row>
    <row r="939" spans="1:1" x14ac:dyDescent="0.2">
      <c r="A939" s="123"/>
    </row>
    <row r="940" spans="1:1" x14ac:dyDescent="0.2">
      <c r="A940" s="123"/>
    </row>
    <row r="941" spans="1:1" x14ac:dyDescent="0.2">
      <c r="A941" s="123"/>
    </row>
    <row r="942" spans="1:1" x14ac:dyDescent="0.2">
      <c r="A942" s="123"/>
    </row>
    <row r="943" spans="1:1" x14ac:dyDescent="0.2">
      <c r="A943" s="123"/>
    </row>
    <row r="944" spans="1:1" x14ac:dyDescent="0.2">
      <c r="A944" s="123"/>
    </row>
    <row r="945" spans="1:1" x14ac:dyDescent="0.2">
      <c r="A945" s="123"/>
    </row>
    <row r="946" spans="1:1" x14ac:dyDescent="0.2">
      <c r="A946" s="123"/>
    </row>
    <row r="947" spans="1:1" x14ac:dyDescent="0.2">
      <c r="A947" s="123"/>
    </row>
    <row r="948" spans="1:1" x14ac:dyDescent="0.2">
      <c r="A948" s="123"/>
    </row>
    <row r="949" spans="1:1" x14ac:dyDescent="0.2">
      <c r="A949" s="123"/>
    </row>
    <row r="950" spans="1:1" x14ac:dyDescent="0.2">
      <c r="A950" s="123"/>
    </row>
    <row r="951" spans="1:1" x14ac:dyDescent="0.2">
      <c r="A951" s="123"/>
    </row>
    <row r="952" spans="1:1" x14ac:dyDescent="0.2">
      <c r="A952" s="123"/>
    </row>
    <row r="953" spans="1:1" x14ac:dyDescent="0.2">
      <c r="A953" s="123"/>
    </row>
    <row r="954" spans="1:1" x14ac:dyDescent="0.2">
      <c r="A954" s="123"/>
    </row>
    <row r="955" spans="1:1" x14ac:dyDescent="0.2">
      <c r="A955" s="123"/>
    </row>
    <row r="956" spans="1:1" x14ac:dyDescent="0.2">
      <c r="A956" s="123"/>
    </row>
    <row r="957" spans="1:1" x14ac:dyDescent="0.2">
      <c r="A957" s="123"/>
    </row>
    <row r="958" spans="1:1" x14ac:dyDescent="0.2">
      <c r="A958" s="123"/>
    </row>
    <row r="959" spans="1:1" x14ac:dyDescent="0.2">
      <c r="A959" s="123"/>
    </row>
    <row r="960" spans="1:1" x14ac:dyDescent="0.2">
      <c r="A960" s="123"/>
    </row>
    <row r="961" spans="1:1" x14ac:dyDescent="0.2">
      <c r="A961" s="123"/>
    </row>
    <row r="962" spans="1:1" x14ac:dyDescent="0.2">
      <c r="A962" s="123"/>
    </row>
    <row r="963" spans="1:1" x14ac:dyDescent="0.2">
      <c r="A963" s="123"/>
    </row>
    <row r="964" spans="1:1" x14ac:dyDescent="0.2">
      <c r="A964" s="123"/>
    </row>
    <row r="965" spans="1:1" x14ac:dyDescent="0.2">
      <c r="A965" s="123"/>
    </row>
    <row r="966" spans="1:1" x14ac:dyDescent="0.2">
      <c r="A966" s="123"/>
    </row>
    <row r="967" spans="1:1" x14ac:dyDescent="0.2">
      <c r="A967" s="123"/>
    </row>
    <row r="968" spans="1:1" x14ac:dyDescent="0.2">
      <c r="A968" s="123"/>
    </row>
    <row r="969" spans="1:1" x14ac:dyDescent="0.2">
      <c r="A969" s="123"/>
    </row>
    <row r="970" spans="1:1" x14ac:dyDescent="0.2">
      <c r="A970" s="123"/>
    </row>
    <row r="971" spans="1:1" x14ac:dyDescent="0.2">
      <c r="A971" s="123"/>
    </row>
    <row r="972" spans="1:1" x14ac:dyDescent="0.2">
      <c r="A972" s="123"/>
    </row>
    <row r="973" spans="1:1" x14ac:dyDescent="0.2">
      <c r="A973" s="123"/>
    </row>
    <row r="974" spans="1:1" x14ac:dyDescent="0.2">
      <c r="A974" s="123"/>
    </row>
    <row r="975" spans="1:1" x14ac:dyDescent="0.2">
      <c r="A975" s="123"/>
    </row>
    <row r="976" spans="1:1" x14ac:dyDescent="0.2">
      <c r="A976" s="123"/>
    </row>
    <row r="977" spans="1:1" x14ac:dyDescent="0.2">
      <c r="A977" s="123"/>
    </row>
    <row r="978" spans="1:1" x14ac:dyDescent="0.2">
      <c r="A978" s="123"/>
    </row>
    <row r="979" spans="1:1" x14ac:dyDescent="0.2">
      <c r="A979" s="123"/>
    </row>
    <row r="980" spans="1:1" x14ac:dyDescent="0.2">
      <c r="A980" s="123"/>
    </row>
    <row r="981" spans="1:1" x14ac:dyDescent="0.2">
      <c r="A981" s="123"/>
    </row>
    <row r="982" spans="1:1" x14ac:dyDescent="0.2">
      <c r="A982" s="123"/>
    </row>
    <row r="983" spans="1:1" x14ac:dyDescent="0.2">
      <c r="A983" s="123"/>
    </row>
    <row r="984" spans="1:1" x14ac:dyDescent="0.2">
      <c r="A984" s="123"/>
    </row>
    <row r="985" spans="1:1" x14ac:dyDescent="0.2">
      <c r="A985" s="123"/>
    </row>
    <row r="986" spans="1:1" x14ac:dyDescent="0.2">
      <c r="A986" s="123"/>
    </row>
    <row r="987" spans="1:1" x14ac:dyDescent="0.2">
      <c r="A987" s="123"/>
    </row>
    <row r="988" spans="1:1" x14ac:dyDescent="0.2">
      <c r="A988" s="123"/>
    </row>
    <row r="989" spans="1:1" x14ac:dyDescent="0.2">
      <c r="A989" s="123"/>
    </row>
    <row r="990" spans="1:1" x14ac:dyDescent="0.2">
      <c r="A990" s="123"/>
    </row>
    <row r="991" spans="1:1" x14ac:dyDescent="0.2">
      <c r="A991" s="123"/>
    </row>
    <row r="992" spans="1:1" x14ac:dyDescent="0.2">
      <c r="A992" s="123"/>
    </row>
    <row r="993" spans="1:1" x14ac:dyDescent="0.2">
      <c r="A993" s="123"/>
    </row>
    <row r="994" spans="1:1" x14ac:dyDescent="0.2">
      <c r="A994" s="123"/>
    </row>
    <row r="995" spans="1:1" x14ac:dyDescent="0.2">
      <c r="A995" s="123"/>
    </row>
    <row r="996" spans="1:1" x14ac:dyDescent="0.2">
      <c r="A996" s="123"/>
    </row>
    <row r="997" spans="1:1" x14ac:dyDescent="0.2">
      <c r="A997" s="123"/>
    </row>
    <row r="998" spans="1:1" x14ac:dyDescent="0.2">
      <c r="A998" s="123"/>
    </row>
    <row r="999" spans="1:1" x14ac:dyDescent="0.2">
      <c r="A999" s="123"/>
    </row>
    <row r="1000" spans="1:1" x14ac:dyDescent="0.2">
      <c r="A1000" s="123"/>
    </row>
    <row r="1001" spans="1:1" x14ac:dyDescent="0.2">
      <c r="A1001" s="123"/>
    </row>
    <row r="1002" spans="1:1" x14ac:dyDescent="0.2">
      <c r="A1002" s="123"/>
    </row>
    <row r="1003" spans="1:1" x14ac:dyDescent="0.2">
      <c r="A1003" s="123"/>
    </row>
    <row r="1004" spans="1:1" x14ac:dyDescent="0.2">
      <c r="A1004" s="123"/>
    </row>
    <row r="1005" spans="1:1" x14ac:dyDescent="0.2">
      <c r="A1005" s="123"/>
    </row>
    <row r="1006" spans="1:1" x14ac:dyDescent="0.2">
      <c r="A1006" s="123"/>
    </row>
    <row r="1007" spans="1:1" x14ac:dyDescent="0.2">
      <c r="A1007" s="123"/>
    </row>
    <row r="1008" spans="1:1" x14ac:dyDescent="0.2">
      <c r="A1008" s="123"/>
    </row>
    <row r="1009" spans="1:1" x14ac:dyDescent="0.2">
      <c r="A1009" s="123"/>
    </row>
    <row r="1010" spans="1:1" x14ac:dyDescent="0.2">
      <c r="A1010" s="123"/>
    </row>
    <row r="1011" spans="1:1" x14ac:dyDescent="0.2">
      <c r="A1011" s="123"/>
    </row>
    <row r="1012" spans="1:1" x14ac:dyDescent="0.2">
      <c r="A1012" s="123"/>
    </row>
    <row r="1013" spans="1:1" x14ac:dyDescent="0.2">
      <c r="A1013" s="123"/>
    </row>
    <row r="1014" spans="1:1" x14ac:dyDescent="0.2">
      <c r="A1014" s="123"/>
    </row>
    <row r="1015" spans="1:1" x14ac:dyDescent="0.2">
      <c r="A1015" s="123"/>
    </row>
    <row r="1016" spans="1:1" x14ac:dyDescent="0.2">
      <c r="A1016" s="123"/>
    </row>
    <row r="1017" spans="1:1" x14ac:dyDescent="0.2">
      <c r="A1017" s="123"/>
    </row>
    <row r="1018" spans="1:1" x14ac:dyDescent="0.2">
      <c r="A1018" s="123"/>
    </row>
    <row r="1019" spans="1:1" x14ac:dyDescent="0.2">
      <c r="A1019" s="123"/>
    </row>
    <row r="1020" spans="1:1" x14ac:dyDescent="0.2">
      <c r="A1020" s="123"/>
    </row>
    <row r="1021" spans="1:1" x14ac:dyDescent="0.2">
      <c r="A1021" s="123"/>
    </row>
    <row r="1022" spans="1:1" x14ac:dyDescent="0.2">
      <c r="A1022" s="123"/>
    </row>
    <row r="1023" spans="1:1" x14ac:dyDescent="0.2">
      <c r="A1023" s="123"/>
    </row>
    <row r="1024" spans="1:1" x14ac:dyDescent="0.2">
      <c r="A1024" s="123"/>
    </row>
    <row r="1025" spans="1:1" x14ac:dyDescent="0.2">
      <c r="A1025" s="123"/>
    </row>
    <row r="1026" spans="1:1" x14ac:dyDescent="0.2">
      <c r="A1026" s="123"/>
    </row>
    <row r="1027" spans="1:1" x14ac:dyDescent="0.2">
      <c r="A1027" s="123"/>
    </row>
    <row r="1028" spans="1:1" x14ac:dyDescent="0.2">
      <c r="A1028" s="123"/>
    </row>
    <row r="1029" spans="1:1" x14ac:dyDescent="0.2">
      <c r="A1029" s="123"/>
    </row>
    <row r="1030" spans="1:1" x14ac:dyDescent="0.2">
      <c r="A1030" s="123"/>
    </row>
    <row r="1031" spans="1:1" x14ac:dyDescent="0.2">
      <c r="A1031" s="123"/>
    </row>
    <row r="1032" spans="1:1" x14ac:dyDescent="0.2">
      <c r="A1032" s="123"/>
    </row>
    <row r="1033" spans="1:1" x14ac:dyDescent="0.2">
      <c r="A1033" s="123"/>
    </row>
    <row r="1034" spans="1:1" x14ac:dyDescent="0.2">
      <c r="A1034" s="123"/>
    </row>
    <row r="1035" spans="1:1" x14ac:dyDescent="0.2">
      <c r="A1035" s="123"/>
    </row>
    <row r="1036" spans="1:1" x14ac:dyDescent="0.2">
      <c r="A1036" s="123"/>
    </row>
    <row r="1037" spans="1:1" x14ac:dyDescent="0.2">
      <c r="A1037" s="123"/>
    </row>
    <row r="1038" spans="1:1" x14ac:dyDescent="0.2">
      <c r="A1038" s="123"/>
    </row>
    <row r="1039" spans="1:1" x14ac:dyDescent="0.2">
      <c r="A1039" s="123"/>
    </row>
    <row r="1040" spans="1:1" x14ac:dyDescent="0.2">
      <c r="A1040" s="123"/>
    </row>
    <row r="1041" spans="1:1" x14ac:dyDescent="0.2">
      <c r="A1041" s="123"/>
    </row>
    <row r="1042" spans="1:1" x14ac:dyDescent="0.2">
      <c r="A1042" s="123"/>
    </row>
    <row r="1043" spans="1:1" x14ac:dyDescent="0.2">
      <c r="A1043" s="123"/>
    </row>
    <row r="1044" spans="1:1" x14ac:dyDescent="0.2">
      <c r="A1044" s="123"/>
    </row>
    <row r="1045" spans="1:1" x14ac:dyDescent="0.2">
      <c r="A1045" s="123"/>
    </row>
    <row r="1046" spans="1:1" x14ac:dyDescent="0.2">
      <c r="A1046" s="123"/>
    </row>
    <row r="1047" spans="1:1" x14ac:dyDescent="0.2">
      <c r="A1047" s="123"/>
    </row>
    <row r="1048" spans="1:1" x14ac:dyDescent="0.2">
      <c r="A1048" s="123"/>
    </row>
    <row r="1049" spans="1:1" x14ac:dyDescent="0.2">
      <c r="A1049" s="123"/>
    </row>
    <row r="1050" spans="1:1" x14ac:dyDescent="0.2">
      <c r="A1050" s="123"/>
    </row>
    <row r="1051" spans="1:1" x14ac:dyDescent="0.2">
      <c r="A1051" s="123"/>
    </row>
    <row r="1052" spans="1:1" x14ac:dyDescent="0.2">
      <c r="A1052" s="123"/>
    </row>
    <row r="1053" spans="1:1" x14ac:dyDescent="0.2">
      <c r="A1053" s="123"/>
    </row>
    <row r="1054" spans="1:1" x14ac:dyDescent="0.2">
      <c r="A1054" s="123"/>
    </row>
    <row r="1055" spans="1:1" x14ac:dyDescent="0.2">
      <c r="A1055" s="123"/>
    </row>
    <row r="1056" spans="1:1" x14ac:dyDescent="0.2">
      <c r="A1056" s="123"/>
    </row>
    <row r="1057" spans="1:1" x14ac:dyDescent="0.2">
      <c r="A1057" s="123"/>
    </row>
    <row r="1058" spans="1:1" x14ac:dyDescent="0.2">
      <c r="A1058" s="123"/>
    </row>
    <row r="1059" spans="1:1" x14ac:dyDescent="0.2">
      <c r="A1059" s="123"/>
    </row>
    <row r="1060" spans="1:1" x14ac:dyDescent="0.2">
      <c r="A1060" s="123"/>
    </row>
    <row r="1061" spans="1:1" x14ac:dyDescent="0.2">
      <c r="A1061" s="123"/>
    </row>
    <row r="1062" spans="1:1" x14ac:dyDescent="0.2">
      <c r="A1062" s="123"/>
    </row>
    <row r="1063" spans="1:1" x14ac:dyDescent="0.2">
      <c r="A1063" s="123"/>
    </row>
    <row r="1064" spans="1:1" x14ac:dyDescent="0.2">
      <c r="A1064" s="123"/>
    </row>
    <row r="1065" spans="1:1" x14ac:dyDescent="0.2">
      <c r="A1065" s="123"/>
    </row>
    <row r="1066" spans="1:1" x14ac:dyDescent="0.2">
      <c r="A1066" s="123"/>
    </row>
    <row r="1067" spans="1:1" x14ac:dyDescent="0.2">
      <c r="A1067" s="123"/>
    </row>
    <row r="1068" spans="1:1" x14ac:dyDescent="0.2">
      <c r="A1068" s="123"/>
    </row>
    <row r="1069" spans="1:1" x14ac:dyDescent="0.2">
      <c r="A1069" s="123"/>
    </row>
    <row r="1070" spans="1:1" x14ac:dyDescent="0.2">
      <c r="A1070" s="123"/>
    </row>
    <row r="1071" spans="1:1" x14ac:dyDescent="0.2">
      <c r="A1071" s="123"/>
    </row>
    <row r="1072" spans="1:1" x14ac:dyDescent="0.2">
      <c r="A1072" s="123"/>
    </row>
    <row r="1073" spans="1:1" x14ac:dyDescent="0.2">
      <c r="A1073" s="123"/>
    </row>
    <row r="1074" spans="1:1" x14ac:dyDescent="0.2">
      <c r="A1074" s="123"/>
    </row>
    <row r="1075" spans="1:1" x14ac:dyDescent="0.2">
      <c r="A1075" s="123"/>
    </row>
    <row r="1076" spans="1:1" x14ac:dyDescent="0.2">
      <c r="A1076" s="123"/>
    </row>
    <row r="1077" spans="1:1" x14ac:dyDescent="0.2">
      <c r="A1077" s="123"/>
    </row>
    <row r="1078" spans="1:1" x14ac:dyDescent="0.2">
      <c r="A1078" s="123"/>
    </row>
    <row r="1079" spans="1:1" x14ac:dyDescent="0.2">
      <c r="A1079" s="123"/>
    </row>
    <row r="1080" spans="1:1" x14ac:dyDescent="0.2">
      <c r="A1080" s="123"/>
    </row>
    <row r="1081" spans="1:1" x14ac:dyDescent="0.2">
      <c r="A1081" s="123"/>
    </row>
    <row r="1082" spans="1:1" x14ac:dyDescent="0.2">
      <c r="A1082" s="123"/>
    </row>
    <row r="1083" spans="1:1" x14ac:dyDescent="0.2">
      <c r="A1083" s="123"/>
    </row>
    <row r="1084" spans="1:1" x14ac:dyDescent="0.2">
      <c r="A1084" s="123"/>
    </row>
    <row r="1085" spans="1:1" x14ac:dyDescent="0.2">
      <c r="A1085" s="123"/>
    </row>
    <row r="1086" spans="1:1" x14ac:dyDescent="0.2">
      <c r="A1086" s="123"/>
    </row>
    <row r="1087" spans="1:1" x14ac:dyDescent="0.2">
      <c r="A1087" s="123"/>
    </row>
    <row r="1088" spans="1:1" x14ac:dyDescent="0.2">
      <c r="A1088" s="123"/>
    </row>
    <row r="1089" spans="1:1" x14ac:dyDescent="0.2">
      <c r="A1089" s="123"/>
    </row>
    <row r="1090" spans="1:1" x14ac:dyDescent="0.2">
      <c r="A1090" s="123"/>
    </row>
    <row r="1091" spans="1:1" x14ac:dyDescent="0.2">
      <c r="A1091" s="123"/>
    </row>
    <row r="1092" spans="1:1" x14ac:dyDescent="0.2">
      <c r="A1092" s="123"/>
    </row>
    <row r="1093" spans="1:1" x14ac:dyDescent="0.2">
      <c r="A1093" s="123"/>
    </row>
    <row r="1094" spans="1:1" x14ac:dyDescent="0.2">
      <c r="A1094" s="123"/>
    </row>
    <row r="1095" spans="1:1" x14ac:dyDescent="0.2">
      <c r="A1095" s="123"/>
    </row>
    <row r="1096" spans="1:1" x14ac:dyDescent="0.2">
      <c r="A1096" s="123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Curve Summary Temp</vt:lpstr>
      <vt:lpstr>Power Desk Daily PriceA</vt:lpstr>
      <vt:lpstr>Power Price PRINT</vt:lpstr>
      <vt:lpstr>Power Off-Peak Prices PRINT</vt:lpstr>
      <vt:lpstr>Daily Peak and Off Peak PRINT</vt:lpstr>
      <vt:lpstr>Power West Price OP 6 by 8</vt:lpstr>
      <vt:lpstr>Power West Price Peak-Tim</vt:lpstr>
      <vt:lpstr>Power West Price Off Peak-Tim</vt:lpstr>
      <vt:lpstr>Power West Off-Peak 6 by 8-Tim</vt:lpstr>
      <vt:lpstr>'Power Off-Peak Prices PRINT'!DetailData</vt:lpstr>
      <vt:lpstr>'Power Price PRINT'!DetailData</vt:lpstr>
      <vt:lpstr>epr19sec1</vt:lpstr>
      <vt:lpstr>'Power Desk Daily PriceA'!erv15sec1</vt:lpstr>
      <vt:lpstr>erv18sec1</vt:lpstr>
      <vt:lpstr>erv19sec1</vt:lpstr>
      <vt:lpstr>erv30sec1</vt:lpstr>
      <vt:lpstr>erv31sec1</vt:lpstr>
      <vt:lpstr>Factors</vt:lpstr>
      <vt:lpstr>'Power Desk Daily PriceA'!nr_EPDDPrR</vt:lpstr>
      <vt:lpstr>nr_POPPrc</vt:lpstr>
      <vt:lpstr>'Power Off-Peak Prices PRINT'!nr_pow_east_price</vt:lpstr>
      <vt:lpstr>nr_pow_east_price</vt:lpstr>
      <vt:lpstr>'Power West Price OP 6 by 8'!nr_pow_west_price</vt:lpstr>
      <vt:lpstr>'Power West Price OP 6 by 8'!nr_pow_west_price_offpeak</vt:lpstr>
      <vt:lpstr>'Curve Summary Temp'!Print_Area</vt:lpstr>
      <vt:lpstr>'Daily Peak and Off Peak PRINT'!Print_Area</vt:lpstr>
      <vt:lpstr>'Power Desk Daily PriceA'!Print_Area</vt:lpstr>
      <vt:lpstr>'Power Off-Peak Prices PRINT'!Print_Area</vt:lpstr>
      <vt:lpstr>'Power Price PRINT'!Print_Area</vt:lpstr>
      <vt:lpstr>'Power West Price Off Peak-Tim'!Print_Area</vt:lpstr>
      <vt:lpstr>'Power West Price Peak-Tim'!Print_Area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Jan Havlíček</cp:lastModifiedBy>
  <cp:lastPrinted>2001-11-07T21:23:17Z</cp:lastPrinted>
  <dcterms:created xsi:type="dcterms:W3CDTF">2000-04-24T18:04:08Z</dcterms:created>
  <dcterms:modified xsi:type="dcterms:W3CDTF">2023-09-14T18:17:17Z</dcterms:modified>
</cp:coreProperties>
</file>