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CE26C5-58B1-4D4F-893F-ECFC9761DE7D}" xr6:coauthVersionLast="47" xr6:coauthVersionMax="47" xr10:uidLastSave="{00000000-0000-0000-0000-000000000000}"/>
  <bookViews>
    <workbookView xWindow="-120" yWindow="-120" windowWidth="38640" windowHeight="15720"/>
  </bookViews>
  <sheets>
    <sheet name="Mills" sheetId="2" r:id="rId1"/>
    <sheet name="Sheet1" sheetId="1" r:id="rId2"/>
    <sheet name="Sheet3" sheetId="3" r:id="rId3"/>
  </sheets>
  <definedNames>
    <definedName name="_xlnm.Print_Area" localSheetId="0">Mills!$A$4:$W$97</definedName>
    <definedName name="_xlnm.Print_Area" localSheetId="1">Sheet1!$A$6:$AB$28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K12" i="2"/>
  <c r="J16" i="2"/>
  <c r="J23" i="2"/>
  <c r="J26" i="2"/>
  <c r="K26" i="2"/>
  <c r="J33" i="2"/>
  <c r="J42" i="2"/>
  <c r="J47" i="2"/>
  <c r="K47" i="2"/>
  <c r="J51" i="2"/>
  <c r="J54" i="2"/>
  <c r="L54" i="2"/>
  <c r="J62" i="2"/>
  <c r="K62" i="2"/>
  <c r="J71" i="2"/>
  <c r="J76" i="2"/>
  <c r="J79" i="2"/>
  <c r="J82" i="2"/>
  <c r="J87" i="2"/>
  <c r="J88" i="2"/>
  <c r="L88" i="2"/>
  <c r="J92" i="2"/>
  <c r="J94" i="2"/>
  <c r="L94" i="2"/>
  <c r="S94" i="2"/>
  <c r="Y28" i="1"/>
  <c r="AB30" i="1"/>
</calcChain>
</file>

<file path=xl/sharedStrings.xml><?xml version="1.0" encoding="utf-8"?>
<sst xmlns="http://schemas.openxmlformats.org/spreadsheetml/2006/main" count="348" uniqueCount="166">
  <si>
    <t>Abitibi</t>
  </si>
  <si>
    <t>28 paper mills</t>
  </si>
  <si>
    <t>Newsprint mills</t>
  </si>
  <si>
    <t>Alabama River</t>
  </si>
  <si>
    <t># machines</t>
  </si>
  <si>
    <t>Products</t>
  </si>
  <si>
    <t>Newsprint</t>
  </si>
  <si>
    <t>Pulp Content</t>
  </si>
  <si>
    <t>TMP</t>
  </si>
  <si>
    <t>RNP</t>
  </si>
  <si>
    <t>TNP Thermo-mechanical pulp</t>
  </si>
  <si>
    <t>RNP Recycled Newsprint Pulp</t>
  </si>
  <si>
    <t>Capacity</t>
  </si>
  <si>
    <t>Capacity (MT)</t>
  </si>
  <si>
    <t>Notes</t>
  </si>
  <si>
    <t>Total Capacity is 250,000 tons but Abitibi's joint-venture share is 125,000</t>
  </si>
  <si>
    <t>Alma</t>
  </si>
  <si>
    <t>Directory</t>
  </si>
  <si>
    <t>DIP</t>
  </si>
  <si>
    <t>Kraft</t>
  </si>
  <si>
    <t>Amos</t>
  </si>
  <si>
    <t>Augusta</t>
  </si>
  <si>
    <t>Location</t>
  </si>
  <si>
    <t>Alabama</t>
  </si>
  <si>
    <t>Quebec</t>
  </si>
  <si>
    <t>Georgia</t>
  </si>
  <si>
    <t>Abitibi's share is 50%</t>
  </si>
  <si>
    <t>Baie Comeau</t>
  </si>
  <si>
    <t>Opco Pulp</t>
  </si>
  <si>
    <t>*</t>
  </si>
  <si>
    <t>Bridgewater</t>
  </si>
  <si>
    <t>Value Added 20,000</t>
  </si>
  <si>
    <t>Clermont</t>
  </si>
  <si>
    <t>UK</t>
  </si>
  <si>
    <t>Grand Falls</t>
  </si>
  <si>
    <t>Newfoundland</t>
  </si>
  <si>
    <t>Iroquois Falls</t>
  </si>
  <si>
    <t>Ontario</t>
  </si>
  <si>
    <t>Value added 53,000</t>
  </si>
  <si>
    <t>Kenora</t>
  </si>
  <si>
    <t>high yield</t>
  </si>
  <si>
    <t>Value added 22,000</t>
  </si>
  <si>
    <t>Lufkin</t>
  </si>
  <si>
    <t>St. grwood</t>
  </si>
  <si>
    <t>Texas</t>
  </si>
  <si>
    <t>Mackenzie</t>
  </si>
  <si>
    <t>BC</t>
  </si>
  <si>
    <t>Sheldon</t>
  </si>
  <si>
    <t>Snowflake</t>
  </si>
  <si>
    <t>ONP</t>
  </si>
  <si>
    <t>OMG</t>
  </si>
  <si>
    <t>Stephenville</t>
  </si>
  <si>
    <t>Arizona</t>
  </si>
  <si>
    <t>Thorold</t>
  </si>
  <si>
    <t>Pulp Capacity</t>
  </si>
  <si>
    <t>St. Felicien</t>
  </si>
  <si>
    <t>NBSK</t>
  </si>
  <si>
    <t>HW chips</t>
  </si>
  <si>
    <t>SW chips</t>
  </si>
  <si>
    <t>SW Roundwood</t>
  </si>
  <si>
    <t>DIP-ONP</t>
  </si>
  <si>
    <t>DIP-OMG</t>
  </si>
  <si>
    <t>CTMP</t>
  </si>
  <si>
    <t>CTD Bookstock</t>
  </si>
  <si>
    <t>White Blank News</t>
  </si>
  <si>
    <t>Beaupre</t>
  </si>
  <si>
    <t>Fort Frances</t>
  </si>
  <si>
    <t>Thunder bay</t>
  </si>
  <si>
    <t>Grand Mere</t>
  </si>
  <si>
    <t>Jonquiere</t>
  </si>
  <si>
    <t>Shawinigan</t>
  </si>
  <si>
    <t>Grwood paper</t>
  </si>
  <si>
    <t>no fibre data</t>
  </si>
  <si>
    <t>SCA +</t>
  </si>
  <si>
    <t>UGW</t>
  </si>
  <si>
    <t>Kenogami</t>
  </si>
  <si>
    <t>UGW, SCA</t>
  </si>
  <si>
    <t>Laurentide</t>
  </si>
  <si>
    <t>Abitibi Consolidated</t>
  </si>
  <si>
    <t>Alma, QC</t>
  </si>
  <si>
    <t>BSKP</t>
  </si>
  <si>
    <t>News</t>
  </si>
  <si>
    <t>UCGW</t>
  </si>
  <si>
    <t>Deinked-Dried</t>
  </si>
  <si>
    <t>Augusta, GA (Augusta Newsprint)</t>
  </si>
  <si>
    <t>J</t>
  </si>
  <si>
    <t>Beaupre, QC</t>
  </si>
  <si>
    <t>Commod. UCGW</t>
  </si>
  <si>
    <t>Hi-brite UCGW</t>
  </si>
  <si>
    <t>Claiborne, AL (Alabama River Newsprint Co.)</t>
  </si>
  <si>
    <t>SBH/SKP</t>
  </si>
  <si>
    <t>Shawinigan, QC - (Belgo)</t>
  </si>
  <si>
    <t>St. Felicien, QC (Donahue)</t>
  </si>
  <si>
    <t xml:space="preserve">NBSKP  </t>
  </si>
  <si>
    <t>Thunder Bay, ON - (Fort William)</t>
  </si>
  <si>
    <t>Stone Gwd</t>
  </si>
  <si>
    <t>Chandler, QC - (Gaspesia Pulp &amp; Paper Co.)</t>
  </si>
  <si>
    <t>Idle</t>
  </si>
  <si>
    <t>Grand Mere, QC (Laurentide)</t>
  </si>
  <si>
    <t>SCB</t>
  </si>
  <si>
    <t>SCC</t>
  </si>
  <si>
    <t>Sulphite</t>
  </si>
  <si>
    <t>Grand Falls, NF</t>
  </si>
  <si>
    <t>Iroquois Falls, ON</t>
  </si>
  <si>
    <t>Jonquiere, QC (Kenogami)</t>
  </si>
  <si>
    <t>SCA</t>
  </si>
  <si>
    <t>Mackenzie, BC (Finley Forest)</t>
  </si>
  <si>
    <t>Fort Frances, ON</t>
  </si>
  <si>
    <t xml:space="preserve">NBSKP </t>
  </si>
  <si>
    <t>UCGW Spec</t>
  </si>
  <si>
    <t xml:space="preserve">Kenora, ON </t>
  </si>
  <si>
    <t xml:space="preserve">News/UCGW </t>
  </si>
  <si>
    <t>Snowflake, AZ</t>
  </si>
  <si>
    <t>Medium</t>
  </si>
  <si>
    <t>closed</t>
  </si>
  <si>
    <t>Stephenville, NF</t>
  </si>
  <si>
    <t>Ville De La Baie, QC -  (Port Alfred)</t>
  </si>
  <si>
    <t>Amos, QC</t>
  </si>
  <si>
    <t>Baie-Comeau, QC</t>
  </si>
  <si>
    <t>Clermont, QC</t>
  </si>
  <si>
    <t>Lufkin, TX</t>
  </si>
  <si>
    <t>Thorold, ON</t>
  </si>
  <si>
    <t>Total</t>
  </si>
  <si>
    <t>Joint</t>
  </si>
  <si>
    <t>Mill</t>
  </si>
  <si>
    <t>Pulp</t>
  </si>
  <si>
    <t>Recycled</t>
  </si>
  <si>
    <t>Packaging</t>
  </si>
  <si>
    <t>Specialty</t>
  </si>
  <si>
    <t>Vent</t>
  </si>
  <si>
    <t>Stat</t>
  </si>
  <si>
    <t>Sales</t>
  </si>
  <si>
    <t>Grade</t>
  </si>
  <si>
    <t>Con</t>
  </si>
  <si>
    <t>Mkt.</t>
  </si>
  <si>
    <t>Internal</t>
  </si>
  <si>
    <t xml:space="preserve">J </t>
  </si>
  <si>
    <t>(000)</t>
  </si>
  <si>
    <t>Purchased</t>
  </si>
  <si>
    <t>DIP-ONP/OMG</t>
  </si>
  <si>
    <t>SBSK</t>
  </si>
  <si>
    <t>Wastepaper</t>
  </si>
  <si>
    <t>300,000 newsprint; 60,000 value added</t>
  </si>
  <si>
    <t>OCC about 174604</t>
  </si>
  <si>
    <t>Ville De la Baie</t>
  </si>
  <si>
    <t>54,000 news; 90,000</t>
  </si>
  <si>
    <t>Fort Williams</t>
  </si>
  <si>
    <t>Port Alfred</t>
  </si>
  <si>
    <t>MT</t>
  </si>
  <si>
    <t>-</t>
  </si>
  <si>
    <t>Spec</t>
  </si>
  <si>
    <t>UGW Spec</t>
  </si>
  <si>
    <t>OCC</t>
  </si>
  <si>
    <t>DIP (waste)</t>
  </si>
  <si>
    <t>SCMP</t>
  </si>
  <si>
    <t xml:space="preserve">Augusta, GA </t>
  </si>
  <si>
    <t xml:space="preserve">Claiborne, AL </t>
  </si>
  <si>
    <t xml:space="preserve">Shawinigan, QC </t>
  </si>
  <si>
    <t>St. Felicien, QC</t>
  </si>
  <si>
    <t>Thunder Bay, ON</t>
  </si>
  <si>
    <t xml:space="preserve">Grand Mere, QC </t>
  </si>
  <si>
    <t>Jonquiere, QC</t>
  </si>
  <si>
    <t xml:space="preserve">Mackenzie, BC </t>
  </si>
  <si>
    <t xml:space="preserve">Ville De La Baie, QC </t>
  </si>
  <si>
    <t>Sheldon, TX</t>
  </si>
  <si>
    <t>Source: Jacobs Sirrine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</si>
</sst>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/>
    <xf numFmtId="165" fontId="0" fillId="0" borderId="2" xfId="1" applyNumberFormat="1" applyFont="1" applyBorder="1"/>
    <xf numFmtId="0" fontId="0" fillId="0" borderId="3" xfId="0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/>
    <xf numFmtId="165" fontId="0" fillId="2" borderId="2" xfId="1" applyNumberFormat="1" applyFont="1" applyFill="1" applyBorder="1"/>
    <xf numFmtId="0" fontId="0" fillId="2" borderId="0" xfId="0" applyFill="1"/>
    <xf numFmtId="0" fontId="3" fillId="0" borderId="2" xfId="0" applyFont="1" applyBorder="1"/>
    <xf numFmtId="0" fontId="3" fillId="2" borderId="2" xfId="0" applyFont="1" applyFill="1" applyBorder="1"/>
    <xf numFmtId="165" fontId="0" fillId="0" borderId="0" xfId="0" applyNumberFormat="1"/>
    <xf numFmtId="0" fontId="3" fillId="3" borderId="2" xfId="0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4" fillId="0" borderId="7" xfId="0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left" vertical="center"/>
    </xf>
    <xf numFmtId="165" fontId="4" fillId="2" borderId="8" xfId="1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65" fontId="4" fillId="0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left" vertical="center"/>
    </xf>
    <xf numFmtId="49" fontId="4" fillId="0" borderId="9" xfId="1" applyNumberFormat="1" applyFont="1" applyFill="1" applyBorder="1" applyAlignment="1">
      <alignment horizontal="center"/>
    </xf>
    <xf numFmtId="165" fontId="4" fillId="2" borderId="9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65" fontId="3" fillId="4" borderId="2" xfId="1" applyNumberFormat="1" applyFont="1" applyFill="1" applyBorder="1"/>
    <xf numFmtId="49" fontId="3" fillId="4" borderId="2" xfId="1" applyNumberFormat="1" applyFont="1" applyFill="1" applyBorder="1" applyAlignment="1">
      <alignment horizontal="left"/>
    </xf>
    <xf numFmtId="165" fontId="3" fillId="4" borderId="2" xfId="1" applyNumberFormat="1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4" fillId="2" borderId="11" xfId="1" applyNumberFormat="1" applyFont="1" applyFill="1" applyBorder="1" applyAlignment="1">
      <alignment horizontal="center"/>
    </xf>
    <xf numFmtId="165" fontId="4" fillId="2" borderId="12" xfId="1" applyNumberFormat="1" applyFont="1" applyFill="1" applyBorder="1" applyAlignment="1">
      <alignment horizontal="center"/>
    </xf>
    <xf numFmtId="165" fontId="4" fillId="2" borderId="13" xfId="1" applyNumberFormat="1" applyFont="1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165" fontId="3" fillId="4" borderId="18" xfId="1" applyNumberFormat="1" applyFont="1" applyFill="1" applyBorder="1" applyAlignment="1">
      <alignment horizontal="right" vertical="center"/>
    </xf>
    <xf numFmtId="165" fontId="3" fillId="4" borderId="19" xfId="1" applyNumberFormat="1" applyFont="1" applyFill="1" applyBorder="1" applyAlignment="1">
      <alignment horizontal="right" vertical="center"/>
    </xf>
    <xf numFmtId="165" fontId="3" fillId="4" borderId="18" xfId="1" applyNumberFormat="1" applyFont="1" applyFill="1" applyBorder="1" applyAlignment="1">
      <alignment horizontal="center"/>
    </xf>
    <xf numFmtId="165" fontId="3" fillId="4" borderId="19" xfId="1" applyNumberFormat="1" applyFont="1" applyFill="1" applyBorder="1" applyAlignment="1">
      <alignment horizontal="center"/>
    </xf>
    <xf numFmtId="0" fontId="0" fillId="5" borderId="20" xfId="0" applyFill="1" applyBorder="1"/>
    <xf numFmtId="0" fontId="0" fillId="5" borderId="9" xfId="0" applyFill="1" applyBorder="1"/>
    <xf numFmtId="0" fontId="0" fillId="5" borderId="21" xfId="0" applyFill="1" applyBorder="1"/>
    <xf numFmtId="0" fontId="3" fillId="3" borderId="7" xfId="0" applyFont="1" applyFill="1" applyBorder="1" applyAlignment="1">
      <alignment horizontal="right"/>
    </xf>
    <xf numFmtId="49" fontId="3" fillId="4" borderId="7" xfId="0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165" fontId="3" fillId="4" borderId="7" xfId="1" applyNumberFormat="1" applyFont="1" applyFill="1" applyBorder="1"/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49" fontId="3" fillId="5" borderId="24" xfId="0" applyNumberFormat="1" applyFont="1" applyFill="1" applyBorder="1" applyAlignment="1">
      <alignment horizontal="left"/>
    </xf>
    <xf numFmtId="165" fontId="2" fillId="5" borderId="8" xfId="1" applyNumberFormat="1" applyFont="1" applyFill="1" applyBorder="1" applyAlignment="1">
      <alignment horizontal="center"/>
    </xf>
    <xf numFmtId="165" fontId="3" fillId="5" borderId="8" xfId="1" applyNumberFormat="1" applyFont="1" applyFill="1" applyBorder="1" applyAlignment="1">
      <alignment horizontal="left" vertical="center"/>
    </xf>
    <xf numFmtId="165" fontId="3" fillId="5" borderId="8" xfId="1" applyNumberFormat="1" applyFont="1" applyFill="1" applyBorder="1" applyAlignment="1">
      <alignment horizontal="right"/>
    </xf>
    <xf numFmtId="165" fontId="2" fillId="5" borderId="25" xfId="1" applyNumberFormat="1" applyFont="1" applyFill="1" applyBorder="1" applyAlignment="1">
      <alignment horizontal="center"/>
    </xf>
    <xf numFmtId="165" fontId="2" fillId="5" borderId="26" xfId="1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5" fontId="3" fillId="5" borderId="8" xfId="1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/>
    </xf>
    <xf numFmtId="0" fontId="0" fillId="5" borderId="27" xfId="0" applyFill="1" applyBorder="1"/>
    <xf numFmtId="0" fontId="2" fillId="3" borderId="7" xfId="0" applyFont="1" applyFill="1" applyBorder="1"/>
    <xf numFmtId="0" fontId="3" fillId="3" borderId="28" xfId="0" applyFont="1" applyFill="1" applyBorder="1" applyAlignment="1">
      <alignment horizontal="right"/>
    </xf>
    <xf numFmtId="49" fontId="3" fillId="4" borderId="28" xfId="0" applyNumberFormat="1" applyFont="1" applyFill="1" applyBorder="1" applyAlignment="1">
      <alignment horizontal="left"/>
    </xf>
    <xf numFmtId="165" fontId="3" fillId="4" borderId="28" xfId="1" applyNumberFormat="1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left" vertical="center"/>
    </xf>
    <xf numFmtId="165" fontId="3" fillId="4" borderId="28" xfId="1" applyNumberFormat="1" applyFont="1" applyFill="1" applyBorder="1"/>
    <xf numFmtId="49" fontId="3" fillId="4" borderId="30" xfId="0" applyNumberFormat="1" applyFont="1" applyFill="1" applyBorder="1" applyAlignment="1">
      <alignment horizontal="left"/>
    </xf>
    <xf numFmtId="165" fontId="3" fillId="4" borderId="30" xfId="1" applyNumberFormat="1" applyFont="1" applyFill="1" applyBorder="1" applyAlignment="1">
      <alignment horizontal="center"/>
    </xf>
    <xf numFmtId="165" fontId="3" fillId="4" borderId="30" xfId="1" applyNumberFormat="1" applyFont="1" applyFill="1" applyBorder="1" applyAlignment="1">
      <alignment horizontal="left" vertical="center"/>
    </xf>
    <xf numFmtId="165" fontId="3" fillId="4" borderId="30" xfId="1" applyNumberFormat="1" applyFont="1" applyFill="1" applyBorder="1" applyAlignment="1">
      <alignment horizontal="right" vertical="center"/>
    </xf>
    <xf numFmtId="0" fontId="3" fillId="4" borderId="30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left" vertical="center"/>
    </xf>
    <xf numFmtId="165" fontId="3" fillId="4" borderId="31" xfId="1" applyNumberFormat="1" applyFont="1" applyFill="1" applyBorder="1"/>
    <xf numFmtId="0" fontId="3" fillId="3" borderId="18" xfId="0" applyFont="1" applyFill="1" applyBorder="1" applyAlignment="1">
      <alignment horizontal="right"/>
    </xf>
    <xf numFmtId="165" fontId="3" fillId="4" borderId="19" xfId="1" applyNumberFormat="1" applyFont="1" applyFill="1" applyBorder="1"/>
    <xf numFmtId="0" fontId="3" fillId="3" borderId="32" xfId="0" applyFont="1" applyFill="1" applyBorder="1" applyAlignment="1">
      <alignment horizontal="right"/>
    </xf>
    <xf numFmtId="165" fontId="3" fillId="4" borderId="33" xfId="1" applyNumberFormat="1" applyFont="1" applyFill="1" applyBorder="1" applyAlignment="1">
      <alignment horizontal="center"/>
    </xf>
    <xf numFmtId="165" fontId="3" fillId="4" borderId="33" xfId="1" applyNumberFormat="1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left" vertical="center"/>
    </xf>
    <xf numFmtId="165" fontId="3" fillId="4" borderId="34" xfId="1" applyNumberFormat="1" applyFont="1" applyFill="1" applyBorder="1"/>
    <xf numFmtId="0" fontId="3" fillId="0" borderId="29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165" fontId="3" fillId="4" borderId="36" xfId="1" applyNumberFormat="1" applyFont="1" applyFill="1" applyBorder="1" applyAlignment="1">
      <alignment horizontal="center"/>
    </xf>
    <xf numFmtId="165" fontId="3" fillId="4" borderId="37" xfId="1" applyNumberFormat="1" applyFont="1" applyFill="1" applyBorder="1" applyAlignment="1">
      <alignment horizontal="center"/>
    </xf>
    <xf numFmtId="165" fontId="3" fillId="4" borderId="28" xfId="1" applyNumberFormat="1" applyFont="1" applyFill="1" applyBorder="1" applyAlignment="1">
      <alignment horizontal="right" vertical="center"/>
    </xf>
    <xf numFmtId="165" fontId="3" fillId="4" borderId="36" xfId="1" applyNumberFormat="1" applyFont="1" applyFill="1" applyBorder="1" applyAlignment="1">
      <alignment horizontal="right" vertical="center"/>
    </xf>
    <xf numFmtId="165" fontId="3" fillId="4" borderId="37" xfId="1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center"/>
    </xf>
    <xf numFmtId="165" fontId="3" fillId="4" borderId="31" xfId="1" applyNumberFormat="1" applyFont="1" applyFill="1" applyBorder="1" applyAlignment="1">
      <alignment horizontal="center"/>
    </xf>
    <xf numFmtId="49" fontId="3" fillId="4" borderId="33" xfId="0" applyNumberFormat="1" applyFont="1" applyFill="1" applyBorder="1" applyAlignment="1">
      <alignment horizontal="left"/>
    </xf>
    <xf numFmtId="165" fontId="3" fillId="4" borderId="33" xfId="1" applyNumberFormat="1" applyFont="1" applyFill="1" applyBorder="1" applyAlignment="1">
      <alignment horizontal="right"/>
    </xf>
    <xf numFmtId="165" fontId="3" fillId="4" borderId="30" xfId="1" applyNumberFormat="1" applyFont="1" applyFill="1" applyBorder="1" applyAlignment="1">
      <alignment horizontal="right"/>
    </xf>
    <xf numFmtId="49" fontId="3" fillId="4" borderId="30" xfId="1" applyNumberFormat="1" applyFont="1" applyFill="1" applyBorder="1" applyAlignment="1">
      <alignment horizontal="left"/>
    </xf>
    <xf numFmtId="0" fontId="3" fillId="4" borderId="29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165" fontId="3" fillId="4" borderId="28" xfId="1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left" vertical="center"/>
    </xf>
    <xf numFmtId="165" fontId="3" fillId="4" borderId="7" xfId="1" applyNumberFormat="1" applyFont="1" applyFill="1" applyBorder="1" applyAlignment="1">
      <alignment horizontal="right"/>
    </xf>
    <xf numFmtId="165" fontId="3" fillId="4" borderId="38" xfId="1" applyNumberFormat="1" applyFont="1" applyFill="1" applyBorder="1" applyAlignment="1">
      <alignment horizontal="center"/>
    </xf>
    <xf numFmtId="165" fontId="3" fillId="4" borderId="39" xfId="1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49" fontId="4" fillId="0" borderId="8" xfId="1" applyNumberFormat="1" applyFont="1" applyFill="1" applyBorder="1" applyAlignment="1">
      <alignment horizontal="center"/>
    </xf>
    <xf numFmtId="0" fontId="0" fillId="0" borderId="20" xfId="0" applyBorder="1"/>
    <xf numFmtId="0" fontId="3" fillId="3" borderId="36" xfId="0" applyFont="1" applyFill="1" applyBorder="1" applyAlignment="1">
      <alignment horizontal="right"/>
    </xf>
    <xf numFmtId="49" fontId="4" fillId="0" borderId="9" xfId="1" applyNumberFormat="1" applyFont="1" applyFill="1" applyBorder="1" applyAlignment="1">
      <alignment horizontal="left"/>
    </xf>
    <xf numFmtId="0" fontId="5" fillId="3" borderId="25" xfId="0" applyFont="1" applyFill="1" applyBorder="1"/>
    <xf numFmtId="0" fontId="0" fillId="0" borderId="8" xfId="0" applyBorder="1"/>
    <xf numFmtId="0" fontId="3" fillId="3" borderId="14" xfId="0" applyFont="1" applyFill="1" applyBorder="1" applyAlignment="1">
      <alignment horizontal="right"/>
    </xf>
    <xf numFmtId="165" fontId="2" fillId="4" borderId="2" xfId="1" applyNumberFormat="1" applyFont="1" applyFill="1" applyBorder="1" applyAlignment="1">
      <alignment horizontal="right" vertical="center"/>
    </xf>
    <xf numFmtId="0" fontId="0" fillId="4" borderId="40" xfId="0" applyFill="1" applyBorder="1"/>
    <xf numFmtId="0" fontId="0" fillId="4" borderId="30" xfId="0" applyFill="1" applyBorder="1"/>
    <xf numFmtId="0" fontId="0" fillId="4" borderId="31" xfId="0" applyFill="1" applyBorder="1"/>
    <xf numFmtId="49" fontId="3" fillId="4" borderId="18" xfId="0" applyNumberFormat="1" applyFont="1" applyFill="1" applyBorder="1" applyAlignment="1">
      <alignment horizontal="left"/>
    </xf>
    <xf numFmtId="49" fontId="3" fillId="4" borderId="18" xfId="1" applyNumberFormat="1" applyFont="1" applyFill="1" applyBorder="1" applyAlignment="1">
      <alignment horizontal="left"/>
    </xf>
    <xf numFmtId="49" fontId="3" fillId="4" borderId="38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right" vertical="center"/>
    </xf>
    <xf numFmtId="165" fontId="3" fillId="4" borderId="39" xfId="1" applyNumberFormat="1" applyFont="1" applyFill="1" applyBorder="1"/>
    <xf numFmtId="0" fontId="5" fillId="3" borderId="40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49" fontId="3" fillId="4" borderId="41" xfId="1" applyNumberFormat="1" applyFont="1" applyFill="1" applyBorder="1" applyAlignment="1">
      <alignment horizontal="left"/>
    </xf>
    <xf numFmtId="165" fontId="3" fillId="4" borderId="12" xfId="1" applyNumberFormat="1" applyFont="1" applyFill="1" applyBorder="1" applyAlignment="1">
      <alignment horizontal="center"/>
    </xf>
    <xf numFmtId="165" fontId="3" fillId="4" borderId="12" xfId="1" applyNumberFormat="1" applyFont="1" applyFill="1" applyBorder="1" applyAlignment="1">
      <alignment horizontal="left" vertical="center"/>
    </xf>
    <xf numFmtId="165" fontId="3" fillId="4" borderId="12" xfId="1" applyNumberFormat="1" applyFont="1" applyFill="1" applyBorder="1" applyAlignment="1">
      <alignment horizontal="right" vertical="center"/>
    </xf>
    <xf numFmtId="165" fontId="3" fillId="4" borderId="41" xfId="1" applyNumberFormat="1" applyFont="1" applyFill="1" applyBorder="1" applyAlignment="1">
      <alignment horizontal="right" vertical="center"/>
    </xf>
    <xf numFmtId="165" fontId="3" fillId="4" borderId="24" xfId="1" applyNumberFormat="1" applyFont="1" applyFill="1" applyBorder="1" applyAlignment="1">
      <alignment horizontal="right" vertical="center"/>
    </xf>
    <xf numFmtId="0" fontId="2" fillId="4" borderId="4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165" fontId="3" fillId="4" borderId="13" xfId="1" applyNumberFormat="1" applyFont="1" applyFill="1" applyBorder="1"/>
    <xf numFmtId="165" fontId="3" fillId="4" borderId="37" xfId="1" applyNumberFormat="1" applyFont="1" applyFill="1" applyBorder="1"/>
    <xf numFmtId="0" fontId="3" fillId="3" borderId="38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49" fontId="3" fillId="4" borderId="7" xfId="1" applyNumberFormat="1" applyFont="1" applyFill="1" applyBorder="1" applyAlignment="1">
      <alignment horizontal="left"/>
    </xf>
    <xf numFmtId="165" fontId="3" fillId="4" borderId="38" xfId="1" applyNumberFormat="1" applyFont="1" applyFill="1" applyBorder="1" applyAlignment="1">
      <alignment horizontal="right" vertical="center"/>
    </xf>
    <xf numFmtId="165" fontId="3" fillId="4" borderId="39" xfId="1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4" borderId="19" xfId="0" applyFont="1" applyFill="1" applyBorder="1"/>
    <xf numFmtId="165" fontId="3" fillId="5" borderId="26" xfId="1" applyNumberFormat="1" applyFont="1" applyFill="1" applyBorder="1" applyAlignment="1">
      <alignment horizontal="center"/>
    </xf>
    <xf numFmtId="0" fontId="2" fillId="5" borderId="25" xfId="0" applyFont="1" applyFill="1" applyBorder="1" applyAlignment="1">
      <alignment horizontal="right"/>
    </xf>
    <xf numFmtId="15" fontId="0" fillId="0" borderId="25" xfId="0" applyNumberFormat="1" applyBorder="1" applyAlignment="1">
      <alignment horizontal="left"/>
    </xf>
    <xf numFmtId="165" fontId="3" fillId="4" borderId="2" xfId="1" applyNumberFormat="1" applyFont="1" applyFill="1" applyBorder="1" applyAlignment="1">
      <alignment horizontal="right"/>
    </xf>
    <xf numFmtId="165" fontId="3" fillId="4" borderId="7" xfId="1" applyNumberFormat="1" applyFont="1" applyFill="1" applyBorder="1" applyAlignment="1">
      <alignment horizontal="right"/>
    </xf>
    <xf numFmtId="165" fontId="3" fillId="4" borderId="19" xfId="1" applyNumberFormat="1" applyFont="1" applyFill="1" applyBorder="1" applyAlignment="1">
      <alignment horizontal="center"/>
    </xf>
    <xf numFmtId="165" fontId="3" fillId="4" borderId="39" xfId="1" applyNumberFormat="1" applyFont="1" applyFill="1" applyBorder="1" applyAlignment="1">
      <alignment horizontal="center"/>
    </xf>
    <xf numFmtId="165" fontId="3" fillId="4" borderId="28" xfId="1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left" vertical="center"/>
    </xf>
    <xf numFmtId="43" fontId="4" fillId="0" borderId="6" xfId="1" applyFont="1" applyFill="1" applyBorder="1" applyAlignment="1">
      <alignment horizontal="center"/>
    </xf>
    <xf numFmtId="43" fontId="4" fillId="0" borderId="10" xfId="1" applyFont="1" applyFill="1" applyBorder="1" applyAlignment="1">
      <alignment horizontal="center"/>
    </xf>
    <xf numFmtId="165" fontId="4" fillId="0" borderId="7" xfId="1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5" fontId="3" fillId="4" borderId="2" xfId="1" applyNumberFormat="1" applyFont="1" applyFill="1" applyBorder="1" applyAlignment="1">
      <alignment horizontal="left" vertical="center"/>
    </xf>
    <xf numFmtId="165" fontId="3" fillId="4" borderId="7" xfId="1" applyNumberFormat="1" applyFont="1" applyFill="1" applyBorder="1" applyAlignment="1">
      <alignment horizontal="left" vertical="center"/>
    </xf>
    <xf numFmtId="165" fontId="3" fillId="4" borderId="2" xfId="1" applyNumberFormat="1" applyFont="1" applyFill="1" applyBorder="1" applyAlignment="1">
      <alignment horizontal="right" vertical="center"/>
    </xf>
    <xf numFmtId="165" fontId="3" fillId="4" borderId="7" xfId="1" applyNumberFormat="1" applyFont="1" applyFill="1" applyBorder="1" applyAlignment="1">
      <alignment horizontal="right" vertical="center"/>
    </xf>
    <xf numFmtId="165" fontId="3" fillId="4" borderId="28" xfId="1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97"/>
  <sheetViews>
    <sheetView tabSelected="1" topLeftCell="A4" zoomScale="75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AA24" sqref="AA24"/>
    </sheetView>
  </sheetViews>
  <sheetFormatPr defaultRowHeight="12.75" x14ac:dyDescent="0.2"/>
  <cols>
    <col min="1" max="1" width="38.85546875" bestFit="1" customWidth="1"/>
    <col min="2" max="3" width="0" hidden="1" customWidth="1"/>
    <col min="4" max="4" width="12.85546875" bestFit="1" customWidth="1"/>
    <col min="5" max="5" width="14.28515625" bestFit="1" customWidth="1"/>
    <col min="6" max="6" width="10.5703125" bestFit="1" customWidth="1"/>
    <col min="7" max="7" width="12.28515625" bestFit="1" customWidth="1"/>
    <col min="9" max="9" width="12" bestFit="1" customWidth="1"/>
    <col min="10" max="12" width="12" style="14" hidden="1" customWidth="1"/>
    <col min="13" max="13" width="10.28515625" hidden="1" customWidth="1"/>
    <col min="14" max="21" width="9.140625" hidden="1" customWidth="1"/>
    <col min="23" max="23" width="12" bestFit="1" customWidth="1"/>
  </cols>
  <sheetData>
    <row r="3" spans="1:23" ht="13.5" thickBot="1" x14ac:dyDescent="0.25"/>
    <row r="4" spans="1:23" ht="13.5" thickBot="1" x14ac:dyDescent="0.25">
      <c r="A4" t="s">
        <v>165</v>
      </c>
      <c r="B4" s="49" t="s">
        <v>123</v>
      </c>
      <c r="C4" s="23" t="s">
        <v>124</v>
      </c>
      <c r="D4" s="195"/>
      <c r="E4" s="195"/>
      <c r="F4" s="195"/>
      <c r="G4" s="196"/>
      <c r="H4" s="197"/>
      <c r="I4" s="197"/>
      <c r="J4" s="51"/>
      <c r="K4" s="52"/>
      <c r="L4" s="53"/>
      <c r="M4" s="198" t="s">
        <v>126</v>
      </c>
      <c r="N4" s="199"/>
      <c r="O4" s="199"/>
      <c r="P4" s="199"/>
      <c r="Q4" s="199" t="s">
        <v>127</v>
      </c>
      <c r="R4" s="199"/>
      <c r="S4" s="199"/>
      <c r="T4" s="199"/>
      <c r="U4" s="199" t="s">
        <v>128</v>
      </c>
      <c r="V4" s="199"/>
      <c r="W4" s="199"/>
    </row>
    <row r="5" spans="1:23" x14ac:dyDescent="0.2">
      <c r="A5" s="188">
        <v>37175</v>
      </c>
      <c r="B5" s="25" t="s">
        <v>129</v>
      </c>
      <c r="C5" s="25" t="s">
        <v>130</v>
      </c>
      <c r="D5" s="141" t="s">
        <v>132</v>
      </c>
      <c r="E5" s="24" t="s">
        <v>12</v>
      </c>
      <c r="F5" s="24" t="s">
        <v>138</v>
      </c>
      <c r="G5" s="24" t="s">
        <v>135</v>
      </c>
      <c r="H5" s="26" t="s">
        <v>132</v>
      </c>
      <c r="I5" s="24" t="s">
        <v>12</v>
      </c>
      <c r="J5" s="27"/>
      <c r="K5" s="27"/>
      <c r="L5" s="27"/>
      <c r="M5" s="25" t="s">
        <v>131</v>
      </c>
      <c r="N5" s="25" t="s">
        <v>132</v>
      </c>
      <c r="O5" s="24" t="s">
        <v>12</v>
      </c>
      <c r="P5" s="25" t="s">
        <v>133</v>
      </c>
      <c r="Q5" s="25" t="s">
        <v>131</v>
      </c>
      <c r="R5" s="28" t="s">
        <v>132</v>
      </c>
      <c r="S5" s="24" t="s">
        <v>12</v>
      </c>
      <c r="T5" s="24" t="s">
        <v>133</v>
      </c>
      <c r="U5" s="25" t="s">
        <v>131</v>
      </c>
      <c r="V5" s="28" t="s">
        <v>132</v>
      </c>
      <c r="W5" s="24" t="s">
        <v>12</v>
      </c>
    </row>
    <row r="6" spans="1:23" ht="13.5" thickBot="1" x14ac:dyDescent="0.25">
      <c r="A6" s="142"/>
      <c r="B6" s="30" t="s">
        <v>136</v>
      </c>
      <c r="C6" s="30"/>
      <c r="D6" s="144"/>
      <c r="E6" s="29" t="s">
        <v>125</v>
      </c>
      <c r="F6" s="29" t="s">
        <v>125</v>
      </c>
      <c r="G6" s="29" t="s">
        <v>125</v>
      </c>
      <c r="H6" s="31"/>
      <c r="I6" s="32" t="s">
        <v>148</v>
      </c>
      <c r="J6" s="33"/>
      <c r="K6" s="33"/>
      <c r="L6" s="33"/>
      <c r="M6" s="30" t="s">
        <v>134</v>
      </c>
      <c r="N6" s="30"/>
      <c r="O6" s="32" t="s">
        <v>137</v>
      </c>
      <c r="P6" s="30"/>
      <c r="Q6" s="30" t="s">
        <v>134</v>
      </c>
      <c r="R6" s="34"/>
      <c r="S6" s="32" t="s">
        <v>137</v>
      </c>
      <c r="T6" s="29"/>
      <c r="U6" s="30" t="s">
        <v>134</v>
      </c>
      <c r="V6" s="35"/>
      <c r="W6" s="32"/>
    </row>
    <row r="7" spans="1:23" x14ac:dyDescent="0.2">
      <c r="J7" s="54"/>
      <c r="K7" s="55"/>
      <c r="L7" s="56"/>
    </row>
    <row r="8" spans="1:23" ht="13.5" thickBot="1" x14ac:dyDescent="0.25">
      <c r="A8" s="89" t="s">
        <v>78</v>
      </c>
      <c r="D8" s="20"/>
      <c r="E8" s="21"/>
      <c r="F8" s="21"/>
      <c r="G8" s="21"/>
      <c r="H8" s="21"/>
      <c r="I8" s="21"/>
      <c r="J8" s="57"/>
      <c r="K8" s="22"/>
      <c r="L8" s="58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15" x14ac:dyDescent="0.25">
      <c r="A9" s="145" t="s">
        <v>79</v>
      </c>
      <c r="B9" s="146"/>
      <c r="C9" s="146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1"/>
    </row>
    <row r="10" spans="1:23" x14ac:dyDescent="0.2">
      <c r="A10" s="147" t="s">
        <v>79</v>
      </c>
      <c r="B10" s="125"/>
      <c r="C10" s="125"/>
      <c r="D10" s="152" t="s">
        <v>80</v>
      </c>
      <c r="E10" s="39"/>
      <c r="F10" s="39">
        <v>6430</v>
      </c>
      <c r="G10" s="39"/>
      <c r="H10" s="200" t="s">
        <v>81</v>
      </c>
      <c r="I10" s="202">
        <v>160000</v>
      </c>
      <c r="J10" s="48"/>
      <c r="K10" s="148" t="s">
        <v>81</v>
      </c>
      <c r="L10" s="148" t="s">
        <v>150</v>
      </c>
      <c r="M10" s="42"/>
      <c r="N10" s="43"/>
      <c r="O10" s="39"/>
      <c r="P10" s="43"/>
      <c r="Q10" s="42"/>
      <c r="R10" s="44"/>
      <c r="S10" s="39"/>
      <c r="T10" s="39"/>
      <c r="U10" s="42"/>
      <c r="V10" s="45"/>
      <c r="W10" s="109"/>
    </row>
    <row r="11" spans="1:23" x14ac:dyDescent="0.2">
      <c r="A11" s="147" t="s">
        <v>79</v>
      </c>
      <c r="B11" s="125"/>
      <c r="C11" s="125"/>
      <c r="D11" s="153" t="s">
        <v>8</v>
      </c>
      <c r="E11" s="39"/>
      <c r="F11" s="39"/>
      <c r="G11" s="39">
        <v>219000</v>
      </c>
      <c r="H11" s="200"/>
      <c r="I11" s="202"/>
      <c r="J11" s="48"/>
      <c r="K11" s="48"/>
      <c r="L11" s="48"/>
      <c r="M11" s="42"/>
      <c r="N11" s="43"/>
      <c r="O11" s="39"/>
      <c r="P11" s="43"/>
      <c r="Q11" s="42"/>
      <c r="R11" s="44"/>
      <c r="S11" s="39"/>
      <c r="T11" s="39"/>
      <c r="U11" s="42"/>
      <c r="V11" s="45"/>
      <c r="W11" s="109"/>
    </row>
    <row r="12" spans="1:23" ht="13.5" thickBot="1" x14ac:dyDescent="0.25">
      <c r="A12" s="147" t="s">
        <v>79</v>
      </c>
      <c r="B12" s="125"/>
      <c r="C12" s="125"/>
      <c r="D12" s="154" t="s">
        <v>83</v>
      </c>
      <c r="E12" s="68"/>
      <c r="F12" s="68"/>
      <c r="G12" s="68">
        <v>32000</v>
      </c>
      <c r="H12" s="201"/>
      <c r="I12" s="203"/>
      <c r="J12" s="155">
        <f>SUM(F10:G12)</f>
        <v>257430</v>
      </c>
      <c r="K12" s="155">
        <f>J12-L12</f>
        <v>147430</v>
      </c>
      <c r="L12" s="155">
        <v>110000</v>
      </c>
      <c r="M12" s="69"/>
      <c r="N12" s="70"/>
      <c r="O12" s="68"/>
      <c r="P12" s="70"/>
      <c r="Q12" s="69"/>
      <c r="R12" s="71"/>
      <c r="S12" s="68"/>
      <c r="T12" s="68"/>
      <c r="U12" s="69"/>
      <c r="V12" s="72" t="s">
        <v>17</v>
      </c>
      <c r="W12" s="156">
        <v>120000</v>
      </c>
    </row>
    <row r="13" spans="1:23" ht="15" x14ac:dyDescent="0.25">
      <c r="A13" s="157" t="s">
        <v>155</v>
      </c>
      <c r="B13" s="158"/>
      <c r="C13" s="158"/>
      <c r="D13" s="159"/>
      <c r="E13" s="160"/>
      <c r="F13" s="160"/>
      <c r="G13" s="160"/>
      <c r="H13" s="161"/>
      <c r="I13" s="162"/>
      <c r="J13" s="163"/>
      <c r="K13" s="162"/>
      <c r="L13" s="164"/>
      <c r="M13" s="165"/>
      <c r="N13" s="166"/>
      <c r="O13" s="160"/>
      <c r="P13" s="166"/>
      <c r="Q13" s="167"/>
      <c r="R13" s="168"/>
      <c r="S13" s="160"/>
      <c r="T13" s="160"/>
      <c r="U13" s="167"/>
      <c r="V13" s="169"/>
      <c r="W13" s="170"/>
    </row>
    <row r="14" spans="1:23" x14ac:dyDescent="0.2">
      <c r="A14" s="143" t="s">
        <v>84</v>
      </c>
      <c r="B14" s="131" t="s">
        <v>85</v>
      </c>
      <c r="C14" s="132"/>
      <c r="D14" s="91" t="s">
        <v>80</v>
      </c>
      <c r="E14" s="92"/>
      <c r="F14" s="92">
        <v>4700</v>
      </c>
      <c r="G14" s="92"/>
      <c r="H14" s="133"/>
      <c r="I14" s="122"/>
      <c r="J14" s="123"/>
      <c r="K14" s="122"/>
      <c r="L14" s="124">
        <v>0</v>
      </c>
      <c r="M14" s="93"/>
      <c r="N14" s="94"/>
      <c r="O14" s="92"/>
      <c r="P14" s="94"/>
      <c r="Q14" s="95"/>
      <c r="R14" s="96"/>
      <c r="S14" s="92"/>
      <c r="T14" s="92"/>
      <c r="U14" s="95"/>
      <c r="V14" s="97"/>
      <c r="W14" s="171"/>
    </row>
    <row r="15" spans="1:23" x14ac:dyDescent="0.2">
      <c r="A15" s="108" t="s">
        <v>84</v>
      </c>
      <c r="B15" s="36"/>
      <c r="C15" s="37"/>
      <c r="D15" s="47" t="s">
        <v>8</v>
      </c>
      <c r="E15" s="39"/>
      <c r="F15" s="39"/>
      <c r="G15" s="39">
        <v>252000</v>
      </c>
      <c r="H15" s="40"/>
      <c r="I15" s="48"/>
      <c r="J15" s="59"/>
      <c r="K15" s="48"/>
      <c r="L15" s="60"/>
      <c r="M15" s="50"/>
      <c r="N15" s="43"/>
      <c r="O15" s="39"/>
      <c r="P15" s="43"/>
      <c r="Q15" s="42"/>
      <c r="R15" s="44"/>
      <c r="S15" s="39"/>
      <c r="T15" s="39"/>
      <c r="U15" s="42"/>
      <c r="V15" s="45"/>
      <c r="W15" s="109"/>
    </row>
    <row r="16" spans="1:23" ht="13.5" thickBot="1" x14ac:dyDescent="0.25">
      <c r="A16" s="172" t="s">
        <v>84</v>
      </c>
      <c r="B16" s="173"/>
      <c r="C16" s="174"/>
      <c r="D16" s="175" t="s">
        <v>83</v>
      </c>
      <c r="E16" s="68"/>
      <c r="F16" s="68"/>
      <c r="G16" s="68">
        <v>151000</v>
      </c>
      <c r="H16" s="136" t="s">
        <v>81</v>
      </c>
      <c r="I16" s="155">
        <v>439000</v>
      </c>
      <c r="J16" s="176">
        <f>SUM(F14:G16)</f>
        <v>407700</v>
      </c>
      <c r="K16" s="155">
        <v>407000</v>
      </c>
      <c r="L16" s="177"/>
      <c r="M16" s="140"/>
      <c r="N16" s="70"/>
      <c r="O16" s="68"/>
      <c r="P16" s="70"/>
      <c r="Q16" s="69"/>
      <c r="R16" s="71"/>
      <c r="S16" s="68"/>
      <c r="T16" s="68"/>
      <c r="U16" s="69"/>
      <c r="V16" s="72"/>
      <c r="W16" s="156"/>
    </row>
    <row r="17" spans="1:23" ht="15" x14ac:dyDescent="0.25">
      <c r="A17" s="157" t="s">
        <v>86</v>
      </c>
      <c r="B17" s="103"/>
      <c r="C17" s="103"/>
      <c r="D17" s="130"/>
      <c r="E17" s="100"/>
      <c r="F17" s="100"/>
      <c r="G17" s="100"/>
      <c r="H17" s="101"/>
      <c r="I17" s="102"/>
      <c r="J17" s="102"/>
      <c r="K17" s="102"/>
      <c r="L17" s="102"/>
      <c r="M17" s="104"/>
      <c r="N17" s="103"/>
      <c r="O17" s="100"/>
      <c r="P17" s="103"/>
      <c r="Q17" s="104"/>
      <c r="R17" s="105"/>
      <c r="S17" s="100"/>
      <c r="T17" s="100"/>
      <c r="U17" s="104"/>
      <c r="V17" s="106"/>
      <c r="W17" s="107"/>
    </row>
    <row r="18" spans="1:23" x14ac:dyDescent="0.2">
      <c r="A18" s="108" t="s">
        <v>86</v>
      </c>
      <c r="B18" s="178"/>
      <c r="C18" s="178"/>
      <c r="D18" s="38" t="s">
        <v>80</v>
      </c>
      <c r="E18" s="39"/>
      <c r="F18" s="39">
        <v>5769</v>
      </c>
      <c r="G18" s="39"/>
      <c r="H18" s="45"/>
      <c r="I18" s="179"/>
      <c r="J18" s="39"/>
      <c r="K18" s="39"/>
      <c r="L18" s="39"/>
      <c r="M18" s="42"/>
      <c r="N18" s="43"/>
      <c r="O18" s="39"/>
      <c r="P18" s="43"/>
      <c r="Q18" s="42"/>
      <c r="R18" s="44"/>
      <c r="S18" s="39"/>
      <c r="T18" s="39"/>
      <c r="U18" s="42"/>
      <c r="V18" s="45"/>
      <c r="W18" s="191">
        <v>200000</v>
      </c>
    </row>
    <row r="19" spans="1:23" ht="13.5" thickBot="1" x14ac:dyDescent="0.25">
      <c r="A19" s="172" t="s">
        <v>86</v>
      </c>
      <c r="B19" s="180"/>
      <c r="C19" s="180"/>
      <c r="D19" s="67" t="s">
        <v>8</v>
      </c>
      <c r="E19" s="68"/>
      <c r="F19" s="68"/>
      <c r="G19" s="68">
        <v>186840</v>
      </c>
      <c r="H19" s="136"/>
      <c r="I19" s="137"/>
      <c r="J19" s="68"/>
      <c r="K19" s="68"/>
      <c r="L19" s="68">
        <v>192609</v>
      </c>
      <c r="M19" s="69"/>
      <c r="N19" s="70"/>
      <c r="O19" s="68"/>
      <c r="P19" s="70"/>
      <c r="Q19" s="69"/>
      <c r="R19" s="71"/>
      <c r="S19" s="68"/>
      <c r="T19" s="68"/>
      <c r="U19" s="69"/>
      <c r="V19" s="72" t="s">
        <v>88</v>
      </c>
      <c r="W19" s="192"/>
    </row>
    <row r="20" spans="1:23" ht="15" x14ac:dyDescent="0.25">
      <c r="A20" s="157" t="s">
        <v>156</v>
      </c>
      <c r="B20" s="182"/>
      <c r="C20" s="182"/>
      <c r="D20" s="99"/>
      <c r="E20" s="100"/>
      <c r="F20" s="100"/>
      <c r="G20" s="100"/>
      <c r="H20" s="101"/>
      <c r="I20" s="129"/>
      <c r="J20" s="100"/>
      <c r="K20" s="100"/>
      <c r="L20" s="100"/>
      <c r="M20" s="104"/>
      <c r="N20" s="103"/>
      <c r="O20" s="100"/>
      <c r="P20" s="103"/>
      <c r="Q20" s="104"/>
      <c r="R20" s="105"/>
      <c r="S20" s="100"/>
      <c r="T20" s="100"/>
      <c r="U20" s="104"/>
      <c r="V20" s="106"/>
      <c r="W20" s="126"/>
    </row>
    <row r="21" spans="1:23" x14ac:dyDescent="0.2">
      <c r="A21" s="108" t="s">
        <v>89</v>
      </c>
      <c r="B21" s="181"/>
      <c r="C21" s="181"/>
      <c r="D21" s="38" t="s">
        <v>90</v>
      </c>
      <c r="E21" s="39"/>
      <c r="F21" s="39">
        <v>4000</v>
      </c>
      <c r="G21" s="39"/>
      <c r="H21" s="40" t="s">
        <v>81</v>
      </c>
      <c r="I21" s="41"/>
      <c r="J21" s="39"/>
      <c r="K21" s="39"/>
      <c r="L21" s="39"/>
      <c r="M21" s="42"/>
      <c r="N21" s="43"/>
      <c r="O21" s="39"/>
      <c r="P21" s="43"/>
      <c r="Q21" s="42"/>
      <c r="R21" s="44"/>
      <c r="S21" s="39"/>
      <c r="T21" s="39"/>
      <c r="U21" s="42"/>
      <c r="V21" s="45"/>
      <c r="W21" s="62"/>
    </row>
    <row r="22" spans="1:23" x14ac:dyDescent="0.2">
      <c r="A22" s="108" t="s">
        <v>89</v>
      </c>
      <c r="B22" s="181"/>
      <c r="C22" s="181"/>
      <c r="D22" s="47" t="s">
        <v>8</v>
      </c>
      <c r="E22" s="39"/>
      <c r="F22" s="39"/>
      <c r="G22" s="39">
        <v>163000</v>
      </c>
      <c r="H22" s="40"/>
      <c r="I22" s="41"/>
      <c r="J22" s="39"/>
      <c r="K22" s="39"/>
      <c r="L22" s="39"/>
      <c r="M22" s="42"/>
      <c r="N22" s="43"/>
      <c r="O22" s="39"/>
      <c r="P22" s="43"/>
      <c r="Q22" s="42"/>
      <c r="R22" s="44"/>
      <c r="S22" s="39"/>
      <c r="T22" s="39"/>
      <c r="U22" s="42"/>
      <c r="V22" s="45"/>
      <c r="W22" s="62"/>
    </row>
    <row r="23" spans="1:23" ht="13.5" thickBot="1" x14ac:dyDescent="0.25">
      <c r="A23" s="172" t="s">
        <v>89</v>
      </c>
      <c r="B23" s="183"/>
      <c r="C23" s="183"/>
      <c r="D23" s="175" t="s">
        <v>83</v>
      </c>
      <c r="E23" s="68"/>
      <c r="F23" s="68"/>
      <c r="G23" s="68">
        <v>70000</v>
      </c>
      <c r="H23" s="136"/>
      <c r="I23" s="137">
        <v>254000</v>
      </c>
      <c r="J23" s="68">
        <f>SUM(F21:G23)</f>
        <v>237000</v>
      </c>
      <c r="K23" s="68">
        <v>237000</v>
      </c>
      <c r="L23" s="68"/>
      <c r="M23" s="69"/>
      <c r="N23" s="70"/>
      <c r="O23" s="68"/>
      <c r="P23" s="70"/>
      <c r="Q23" s="69"/>
      <c r="R23" s="71"/>
      <c r="S23" s="68"/>
      <c r="T23" s="68"/>
      <c r="U23" s="69"/>
      <c r="V23" s="72"/>
      <c r="W23" s="139"/>
    </row>
    <row r="24" spans="1:23" ht="15" x14ac:dyDescent="0.25">
      <c r="A24" s="157" t="s">
        <v>157</v>
      </c>
      <c r="B24" s="184"/>
      <c r="C24" s="184"/>
      <c r="D24" s="130"/>
      <c r="E24" s="100"/>
      <c r="F24" s="100"/>
      <c r="G24" s="100"/>
      <c r="H24" s="101"/>
      <c r="I24" s="129"/>
      <c r="J24" s="100"/>
      <c r="K24" s="100"/>
      <c r="L24" s="100"/>
      <c r="M24" s="104"/>
      <c r="N24" s="103"/>
      <c r="O24" s="100"/>
      <c r="P24" s="103"/>
      <c r="Q24" s="104"/>
      <c r="R24" s="105"/>
      <c r="S24" s="100"/>
      <c r="T24" s="100"/>
      <c r="U24" s="104"/>
      <c r="V24" s="106"/>
      <c r="W24" s="126"/>
    </row>
    <row r="25" spans="1:23" x14ac:dyDescent="0.2">
      <c r="A25" s="108" t="s">
        <v>91</v>
      </c>
      <c r="B25" s="43"/>
      <c r="C25" s="43"/>
      <c r="D25" s="47" t="s">
        <v>8</v>
      </c>
      <c r="E25" s="39"/>
      <c r="F25" s="39"/>
      <c r="G25" s="39">
        <v>290000</v>
      </c>
      <c r="H25" s="40"/>
      <c r="I25" s="41"/>
      <c r="J25" s="39"/>
      <c r="K25" s="39"/>
      <c r="L25" s="39"/>
      <c r="M25" s="42"/>
      <c r="N25" s="43"/>
      <c r="O25" s="39"/>
      <c r="P25" s="43"/>
      <c r="Q25" s="42"/>
      <c r="R25" s="44"/>
      <c r="S25" s="39"/>
      <c r="T25" s="39"/>
      <c r="U25" s="42"/>
      <c r="V25" s="45"/>
      <c r="W25" s="109"/>
    </row>
    <row r="26" spans="1:23" ht="13.5" thickBot="1" x14ac:dyDescent="0.25">
      <c r="A26" s="172" t="s">
        <v>91</v>
      </c>
      <c r="B26" s="70"/>
      <c r="C26" s="70"/>
      <c r="D26" s="175" t="s">
        <v>83</v>
      </c>
      <c r="E26" s="68"/>
      <c r="F26" s="68"/>
      <c r="G26" s="68">
        <v>56000</v>
      </c>
      <c r="H26" s="136" t="s">
        <v>81</v>
      </c>
      <c r="I26" s="137">
        <v>300000</v>
      </c>
      <c r="J26" s="68">
        <f>SUM(G25:G26)</f>
        <v>346000</v>
      </c>
      <c r="K26" s="68">
        <f>J26-L26</f>
        <v>278680</v>
      </c>
      <c r="L26" s="68">
        <v>67320</v>
      </c>
      <c r="M26" s="69"/>
      <c r="N26" s="70"/>
      <c r="O26" s="68"/>
      <c r="P26" s="70"/>
      <c r="Q26" s="69"/>
      <c r="R26" s="71"/>
      <c r="S26" s="68"/>
      <c r="T26" s="68"/>
      <c r="U26" s="69"/>
      <c r="V26" s="72" t="s">
        <v>82</v>
      </c>
      <c r="W26" s="156">
        <v>72000</v>
      </c>
    </row>
    <row r="27" spans="1:23" ht="15" x14ac:dyDescent="0.25">
      <c r="A27" s="157" t="s">
        <v>158</v>
      </c>
      <c r="B27" s="103"/>
      <c r="C27" s="103"/>
      <c r="D27" s="130"/>
      <c r="E27" s="100"/>
      <c r="F27" s="100"/>
      <c r="G27" s="100"/>
      <c r="H27" s="101"/>
      <c r="I27" s="129"/>
      <c r="J27" s="100"/>
      <c r="K27" s="100"/>
      <c r="L27" s="100"/>
      <c r="M27" s="104"/>
      <c r="N27" s="103"/>
      <c r="O27" s="100"/>
      <c r="P27" s="103"/>
      <c r="Q27" s="104"/>
      <c r="R27" s="105"/>
      <c r="S27" s="100"/>
      <c r="T27" s="100"/>
      <c r="U27" s="104"/>
      <c r="V27" s="106"/>
      <c r="W27" s="107"/>
    </row>
    <row r="28" spans="1:23" ht="13.5" thickBot="1" x14ac:dyDescent="0.25">
      <c r="A28" s="172" t="s">
        <v>92</v>
      </c>
      <c r="B28" s="180"/>
      <c r="C28" s="180"/>
      <c r="D28" s="67" t="s">
        <v>93</v>
      </c>
      <c r="E28" s="68">
        <v>373779</v>
      </c>
      <c r="F28" s="68"/>
      <c r="G28" s="68"/>
      <c r="H28" s="136"/>
      <c r="I28" s="137"/>
      <c r="J28" s="68"/>
      <c r="K28" s="68"/>
      <c r="L28" s="68"/>
      <c r="M28" s="69"/>
      <c r="N28" s="70"/>
      <c r="O28" s="68"/>
      <c r="P28" s="70"/>
      <c r="Q28" s="69"/>
      <c r="R28" s="71"/>
      <c r="S28" s="68"/>
      <c r="T28" s="68"/>
      <c r="U28" s="69"/>
      <c r="V28" s="72"/>
      <c r="W28" s="156"/>
    </row>
    <row r="29" spans="1:23" ht="15" x14ac:dyDescent="0.25">
      <c r="A29" s="157" t="s">
        <v>159</v>
      </c>
      <c r="B29" s="182"/>
      <c r="C29" s="182"/>
      <c r="D29" s="99"/>
      <c r="E29" s="100"/>
      <c r="F29" s="100"/>
      <c r="G29" s="100"/>
      <c r="H29" s="101"/>
      <c r="I29" s="129"/>
      <c r="J29" s="100"/>
      <c r="K29" s="100"/>
      <c r="L29" s="100"/>
      <c r="M29" s="104"/>
      <c r="N29" s="103"/>
      <c r="O29" s="100"/>
      <c r="P29" s="103"/>
      <c r="Q29" s="104"/>
      <c r="R29" s="105"/>
      <c r="S29" s="100"/>
      <c r="T29" s="100"/>
      <c r="U29" s="104"/>
      <c r="V29" s="106"/>
      <c r="W29" s="107"/>
    </row>
    <row r="30" spans="1:23" x14ac:dyDescent="0.2">
      <c r="A30" s="108" t="s">
        <v>94</v>
      </c>
      <c r="B30" s="43"/>
      <c r="C30" s="43"/>
      <c r="D30" s="38" t="s">
        <v>80</v>
      </c>
      <c r="E30" s="39"/>
      <c r="F30" s="39">
        <v>3600</v>
      </c>
      <c r="G30" s="39"/>
      <c r="H30" s="40"/>
      <c r="I30" s="41"/>
      <c r="J30" s="39"/>
      <c r="K30" s="39"/>
      <c r="L30" s="39"/>
      <c r="M30" s="42"/>
      <c r="N30" s="43"/>
      <c r="O30" s="39"/>
      <c r="P30" s="43"/>
      <c r="Q30" s="42"/>
      <c r="R30" s="44"/>
      <c r="S30" s="39"/>
      <c r="T30" s="39"/>
      <c r="U30" s="42"/>
      <c r="V30" s="194" t="s">
        <v>87</v>
      </c>
      <c r="W30" s="191"/>
    </row>
    <row r="31" spans="1:23" x14ac:dyDescent="0.2">
      <c r="A31" s="108" t="s">
        <v>94</v>
      </c>
      <c r="B31" s="43"/>
      <c r="C31" s="43"/>
      <c r="D31" s="38" t="s">
        <v>95</v>
      </c>
      <c r="E31" s="39"/>
      <c r="F31" s="39"/>
      <c r="G31" s="39">
        <v>79000</v>
      </c>
      <c r="H31" s="40"/>
      <c r="I31" s="41"/>
      <c r="J31" s="39"/>
      <c r="K31" s="39"/>
      <c r="L31" s="39"/>
      <c r="M31" s="42"/>
      <c r="N31" s="43"/>
      <c r="O31" s="39"/>
      <c r="P31" s="43"/>
      <c r="Q31" s="42"/>
      <c r="R31" s="44"/>
      <c r="S31" s="39"/>
      <c r="T31" s="39"/>
      <c r="U31" s="42"/>
      <c r="V31" s="194"/>
      <c r="W31" s="191"/>
    </row>
    <row r="32" spans="1:23" x14ac:dyDescent="0.2">
      <c r="A32" s="108" t="s">
        <v>94</v>
      </c>
      <c r="B32" s="43"/>
      <c r="C32" s="43"/>
      <c r="D32" s="38" t="s">
        <v>154</v>
      </c>
      <c r="E32" s="39"/>
      <c r="F32" s="39"/>
      <c r="G32" s="39">
        <v>49000</v>
      </c>
      <c r="H32" s="40"/>
      <c r="I32" s="41"/>
      <c r="J32" s="39"/>
      <c r="K32" s="39"/>
      <c r="L32" s="39"/>
      <c r="M32" s="42"/>
      <c r="N32" s="43"/>
      <c r="O32" s="39"/>
      <c r="P32" s="43"/>
      <c r="Q32" s="42"/>
      <c r="R32" s="44"/>
      <c r="S32" s="39"/>
      <c r="T32" s="39"/>
      <c r="U32" s="42"/>
      <c r="V32" s="194"/>
      <c r="W32" s="191"/>
    </row>
    <row r="33" spans="1:23" ht="13.5" thickBot="1" x14ac:dyDescent="0.25">
      <c r="A33" s="110" t="s">
        <v>94</v>
      </c>
      <c r="B33" s="113"/>
      <c r="C33" s="113"/>
      <c r="D33" s="127" t="s">
        <v>83</v>
      </c>
      <c r="E33" s="111"/>
      <c r="F33" s="111"/>
      <c r="G33" s="111">
        <v>3600</v>
      </c>
      <c r="H33" s="112"/>
      <c r="I33" s="128"/>
      <c r="J33" s="111">
        <f>SUM(F30:G33)</f>
        <v>135200</v>
      </c>
      <c r="K33" s="111"/>
      <c r="L33" s="111">
        <v>135200</v>
      </c>
      <c r="M33" s="114"/>
      <c r="N33" s="113"/>
      <c r="O33" s="111"/>
      <c r="P33" s="113"/>
      <c r="Q33" s="114"/>
      <c r="R33" s="115"/>
      <c r="S33" s="111"/>
      <c r="T33" s="111"/>
      <c r="U33" s="114"/>
      <c r="V33" s="116"/>
      <c r="W33" s="117">
        <v>150000</v>
      </c>
    </row>
    <row r="34" spans="1:23" ht="12.75" hidden="1" customHeight="1" x14ac:dyDescent="0.2">
      <c r="A34" s="90" t="s">
        <v>96</v>
      </c>
      <c r="B34" s="118"/>
      <c r="C34" s="119" t="s">
        <v>97</v>
      </c>
      <c r="D34" s="91" t="s">
        <v>18</v>
      </c>
      <c r="E34" s="92"/>
      <c r="F34" s="92">
        <v>4230</v>
      </c>
      <c r="G34" s="92"/>
      <c r="H34" s="204" t="s">
        <v>81</v>
      </c>
      <c r="I34" s="193">
        <v>251</v>
      </c>
      <c r="J34" s="120"/>
      <c r="K34" s="92"/>
      <c r="L34" s="121"/>
      <c r="M34" s="93"/>
      <c r="N34" s="94"/>
      <c r="O34" s="92"/>
      <c r="P34" s="94"/>
      <c r="Q34" s="95"/>
      <c r="R34" s="96"/>
      <c r="S34" s="92"/>
      <c r="T34" s="92"/>
      <c r="U34" s="95"/>
      <c r="V34" s="97"/>
      <c r="W34" s="98"/>
    </row>
    <row r="35" spans="1:23" ht="12.75" hidden="1" customHeight="1" x14ac:dyDescent="0.2">
      <c r="A35" s="18" t="s">
        <v>96</v>
      </c>
      <c r="B35" s="3"/>
      <c r="C35" s="19" t="s">
        <v>97</v>
      </c>
      <c r="D35" s="38" t="s">
        <v>80</v>
      </c>
      <c r="E35" s="39"/>
      <c r="F35" s="39">
        <v>8461</v>
      </c>
      <c r="G35" s="39"/>
      <c r="H35" s="200"/>
      <c r="I35" s="189"/>
      <c r="J35" s="61"/>
      <c r="K35" s="39"/>
      <c r="L35" s="62"/>
      <c r="M35" s="50"/>
      <c r="N35" s="43"/>
      <c r="O35" s="39"/>
      <c r="P35" s="43"/>
      <c r="Q35" s="42"/>
      <c r="R35" s="44"/>
      <c r="S35" s="39"/>
      <c r="T35" s="39"/>
      <c r="U35" s="42"/>
      <c r="V35" s="45"/>
      <c r="W35" s="46"/>
    </row>
    <row r="36" spans="1:23" ht="12.75" hidden="1" customHeight="1" x14ac:dyDescent="0.2">
      <c r="A36" s="18" t="s">
        <v>96</v>
      </c>
      <c r="B36" s="3"/>
      <c r="C36" s="19" t="s">
        <v>97</v>
      </c>
      <c r="D36" s="38" t="s">
        <v>62</v>
      </c>
      <c r="E36" s="39"/>
      <c r="F36" s="39"/>
      <c r="G36" s="39">
        <v>49354</v>
      </c>
      <c r="H36" s="200"/>
      <c r="I36" s="189"/>
      <c r="J36" s="61"/>
      <c r="K36" s="39"/>
      <c r="L36" s="62"/>
      <c r="M36" s="50"/>
      <c r="N36" s="43"/>
      <c r="O36" s="39"/>
      <c r="P36" s="43"/>
      <c r="Q36" s="42"/>
      <c r="R36" s="44"/>
      <c r="S36" s="39"/>
      <c r="T36" s="39"/>
      <c r="U36" s="42"/>
      <c r="V36" s="45"/>
      <c r="W36" s="46"/>
    </row>
    <row r="37" spans="1:23" ht="12.75" hidden="1" customHeight="1" x14ac:dyDescent="0.2">
      <c r="A37" s="66" t="s">
        <v>96</v>
      </c>
      <c r="B37" s="134"/>
      <c r="C37" s="135" t="s">
        <v>97</v>
      </c>
      <c r="D37" s="67" t="s">
        <v>95</v>
      </c>
      <c r="E37" s="68"/>
      <c r="F37" s="68"/>
      <c r="G37" s="68">
        <v>78967</v>
      </c>
      <c r="H37" s="201"/>
      <c r="I37" s="190"/>
      <c r="J37" s="138"/>
      <c r="K37" s="68"/>
      <c r="L37" s="139"/>
      <c r="M37" s="140"/>
      <c r="N37" s="70"/>
      <c r="O37" s="68"/>
      <c r="P37" s="70"/>
      <c r="Q37" s="69"/>
      <c r="R37" s="71"/>
      <c r="S37" s="68"/>
      <c r="T37" s="68"/>
      <c r="U37" s="69"/>
      <c r="V37" s="72"/>
      <c r="W37" s="73"/>
    </row>
    <row r="38" spans="1:23" ht="12.75" customHeight="1" x14ac:dyDescent="0.25">
      <c r="A38" s="157" t="s">
        <v>160</v>
      </c>
      <c r="B38" s="182"/>
      <c r="C38" s="182"/>
      <c r="D38" s="99"/>
      <c r="E38" s="100"/>
      <c r="F38" s="100"/>
      <c r="G38" s="100"/>
      <c r="H38" s="101"/>
      <c r="I38" s="129"/>
      <c r="J38" s="100"/>
      <c r="K38" s="100"/>
      <c r="L38" s="100"/>
      <c r="M38" s="104"/>
      <c r="N38" s="103"/>
      <c r="O38" s="100"/>
      <c r="P38" s="103"/>
      <c r="Q38" s="104"/>
      <c r="R38" s="105"/>
      <c r="S38" s="100"/>
      <c r="T38" s="100"/>
      <c r="U38" s="104"/>
      <c r="V38" s="106"/>
      <c r="W38" s="107"/>
    </row>
    <row r="39" spans="1:23" x14ac:dyDescent="0.2">
      <c r="A39" s="108" t="s">
        <v>98</v>
      </c>
      <c r="B39" s="178"/>
      <c r="C39" s="178"/>
      <c r="D39" s="38" t="s">
        <v>18</v>
      </c>
      <c r="E39" s="39"/>
      <c r="F39" s="39"/>
      <c r="G39" s="39">
        <v>26196</v>
      </c>
      <c r="H39" s="40"/>
      <c r="I39" s="41"/>
      <c r="J39" s="39"/>
      <c r="K39" s="39"/>
      <c r="L39" s="39"/>
      <c r="M39" s="42"/>
      <c r="N39" s="43"/>
      <c r="O39" s="39"/>
      <c r="P39" s="43"/>
      <c r="Q39" s="42"/>
      <c r="R39" s="44"/>
      <c r="S39" s="39"/>
      <c r="T39" s="39"/>
      <c r="U39" s="42"/>
      <c r="V39" s="45" t="s">
        <v>99</v>
      </c>
      <c r="W39" s="62">
        <v>115</v>
      </c>
    </row>
    <row r="40" spans="1:23" x14ac:dyDescent="0.2">
      <c r="A40" s="108" t="s">
        <v>98</v>
      </c>
      <c r="B40" s="178"/>
      <c r="C40" s="178"/>
      <c r="D40" s="38" t="s">
        <v>80</v>
      </c>
      <c r="E40" s="39"/>
      <c r="F40" s="39">
        <v>19845</v>
      </c>
      <c r="G40" s="39"/>
      <c r="H40" s="40"/>
      <c r="I40" s="41"/>
      <c r="J40" s="39"/>
      <c r="K40" s="39"/>
      <c r="L40" s="39"/>
      <c r="M40" s="42"/>
      <c r="N40" s="43"/>
      <c r="O40" s="39"/>
      <c r="P40" s="43"/>
      <c r="Q40" s="42"/>
      <c r="R40" s="44"/>
      <c r="S40" s="39"/>
      <c r="T40" s="39"/>
      <c r="U40" s="42"/>
      <c r="V40" s="45" t="s">
        <v>100</v>
      </c>
      <c r="W40" s="62">
        <v>200000</v>
      </c>
    </row>
    <row r="41" spans="1:23" x14ac:dyDescent="0.2">
      <c r="A41" s="108" t="s">
        <v>98</v>
      </c>
      <c r="B41" s="178"/>
      <c r="C41" s="178"/>
      <c r="D41" s="38" t="s">
        <v>95</v>
      </c>
      <c r="E41" s="39"/>
      <c r="F41" s="39"/>
      <c r="G41" s="39">
        <v>184608</v>
      </c>
      <c r="H41" s="40"/>
      <c r="I41" s="41"/>
      <c r="J41" s="39"/>
      <c r="K41" s="39"/>
      <c r="L41" s="39"/>
      <c r="M41" s="42"/>
      <c r="N41" s="43"/>
      <c r="O41" s="39"/>
      <c r="P41" s="43"/>
      <c r="Q41" s="42"/>
      <c r="R41" s="44"/>
      <c r="S41" s="39"/>
      <c r="T41" s="39"/>
      <c r="U41" s="42"/>
      <c r="V41" s="45"/>
      <c r="W41" s="62"/>
    </row>
    <row r="42" spans="1:23" ht="13.5" thickBot="1" x14ac:dyDescent="0.25">
      <c r="A42" s="172" t="s">
        <v>98</v>
      </c>
      <c r="B42" s="180"/>
      <c r="C42" s="180"/>
      <c r="D42" s="67" t="s">
        <v>101</v>
      </c>
      <c r="E42" s="68"/>
      <c r="F42" s="68"/>
      <c r="G42" s="68">
        <v>69081</v>
      </c>
      <c r="H42" s="136"/>
      <c r="I42" s="137"/>
      <c r="J42" s="68">
        <f>SUM(F39:G42)</f>
        <v>299730</v>
      </c>
      <c r="K42" s="68"/>
      <c r="L42" s="68">
        <v>299730</v>
      </c>
      <c r="M42" s="69"/>
      <c r="N42" s="70"/>
      <c r="O42" s="68"/>
      <c r="P42" s="70"/>
      <c r="Q42" s="69"/>
      <c r="R42" s="71"/>
      <c r="S42" s="68"/>
      <c r="T42" s="68"/>
      <c r="U42" s="69"/>
      <c r="V42" s="72"/>
      <c r="W42" s="139"/>
    </row>
    <row r="43" spans="1:23" ht="15" x14ac:dyDescent="0.25">
      <c r="A43" s="157" t="s">
        <v>102</v>
      </c>
      <c r="B43" s="182"/>
      <c r="C43" s="182"/>
      <c r="D43" s="99"/>
      <c r="E43" s="100"/>
      <c r="F43" s="100"/>
      <c r="G43" s="100"/>
      <c r="H43" s="101"/>
      <c r="I43" s="129"/>
      <c r="J43" s="100"/>
      <c r="K43" s="100"/>
      <c r="L43" s="100"/>
      <c r="M43" s="104"/>
      <c r="N43" s="103"/>
      <c r="O43" s="100"/>
      <c r="P43" s="103"/>
      <c r="Q43" s="104"/>
      <c r="R43" s="105"/>
      <c r="S43" s="100"/>
      <c r="T43" s="100"/>
      <c r="U43" s="104"/>
      <c r="V43" s="106"/>
      <c r="W43" s="126"/>
    </row>
    <row r="44" spans="1:23" ht="13.5" thickBot="1" x14ac:dyDescent="0.25">
      <c r="A44" s="172" t="s">
        <v>102</v>
      </c>
      <c r="B44" s="70"/>
      <c r="C44" s="70"/>
      <c r="D44" s="67" t="s">
        <v>8</v>
      </c>
      <c r="E44" s="68"/>
      <c r="F44" s="68"/>
      <c r="G44" s="68">
        <v>197000</v>
      </c>
      <c r="H44" s="136" t="s">
        <v>81</v>
      </c>
      <c r="I44" s="137">
        <v>210000</v>
      </c>
      <c r="J44" s="68">
        <v>197000</v>
      </c>
      <c r="K44" s="68">
        <v>197000</v>
      </c>
      <c r="L44" s="68"/>
      <c r="M44" s="69"/>
      <c r="N44" s="70"/>
      <c r="O44" s="68"/>
      <c r="P44" s="70"/>
      <c r="Q44" s="69"/>
      <c r="R44" s="71"/>
      <c r="S44" s="68"/>
      <c r="T44" s="68"/>
      <c r="U44" s="69"/>
      <c r="V44" s="72"/>
      <c r="W44" s="139"/>
    </row>
    <row r="45" spans="1:23" ht="15" x14ac:dyDescent="0.25">
      <c r="A45" s="157" t="s">
        <v>103</v>
      </c>
      <c r="B45" s="103"/>
      <c r="C45" s="103"/>
      <c r="D45" s="99"/>
      <c r="E45" s="100"/>
      <c r="F45" s="100"/>
      <c r="G45" s="100"/>
      <c r="H45" s="101"/>
      <c r="I45" s="129"/>
      <c r="J45" s="100"/>
      <c r="K45" s="100"/>
      <c r="L45" s="100"/>
      <c r="M45" s="104"/>
      <c r="N45" s="103"/>
      <c r="O45" s="100"/>
      <c r="P45" s="103"/>
      <c r="Q45" s="104"/>
      <c r="R45" s="105"/>
      <c r="S45" s="100"/>
      <c r="T45" s="100"/>
      <c r="U45" s="104"/>
      <c r="V45" s="106"/>
      <c r="W45" s="126"/>
    </row>
    <row r="46" spans="1:23" x14ac:dyDescent="0.2">
      <c r="A46" s="108" t="s">
        <v>103</v>
      </c>
      <c r="B46" s="43"/>
      <c r="C46" s="43"/>
      <c r="D46" s="38" t="s">
        <v>18</v>
      </c>
      <c r="E46" s="39"/>
      <c r="F46" s="39"/>
      <c r="G46" s="39">
        <v>5000</v>
      </c>
      <c r="H46" s="200" t="s">
        <v>81</v>
      </c>
      <c r="I46" s="189">
        <v>227000</v>
      </c>
      <c r="J46" s="39"/>
      <c r="K46" s="39"/>
      <c r="L46" s="39"/>
      <c r="M46" s="42"/>
      <c r="N46" s="43"/>
      <c r="O46" s="39"/>
      <c r="P46" s="43"/>
      <c r="Q46" s="42"/>
      <c r="R46" s="44"/>
      <c r="S46" s="39"/>
      <c r="T46" s="39"/>
      <c r="U46" s="42"/>
      <c r="V46" s="45"/>
      <c r="W46" s="109"/>
    </row>
    <row r="47" spans="1:23" ht="13.5" thickBot="1" x14ac:dyDescent="0.25">
      <c r="A47" s="172" t="s">
        <v>103</v>
      </c>
      <c r="B47" s="70"/>
      <c r="C47" s="70"/>
      <c r="D47" s="67" t="s">
        <v>8</v>
      </c>
      <c r="E47" s="68"/>
      <c r="F47" s="68"/>
      <c r="G47" s="68">
        <v>256000</v>
      </c>
      <c r="H47" s="201"/>
      <c r="I47" s="190"/>
      <c r="J47" s="68">
        <f>SUM(F46:G47)</f>
        <v>261000</v>
      </c>
      <c r="K47" s="68">
        <f>J47-L47</f>
        <v>210600</v>
      </c>
      <c r="L47" s="68">
        <v>50400</v>
      </c>
      <c r="M47" s="69"/>
      <c r="N47" s="70"/>
      <c r="O47" s="68"/>
      <c r="P47" s="70"/>
      <c r="Q47" s="69"/>
      <c r="R47" s="71"/>
      <c r="S47" s="68"/>
      <c r="T47" s="68"/>
      <c r="U47" s="69"/>
      <c r="V47" s="72" t="s">
        <v>87</v>
      </c>
      <c r="W47" s="156">
        <v>54000</v>
      </c>
    </row>
    <row r="48" spans="1:23" ht="15" x14ac:dyDescent="0.25">
      <c r="A48" s="157" t="s">
        <v>161</v>
      </c>
      <c r="B48" s="103"/>
      <c r="C48" s="103"/>
      <c r="D48" s="99"/>
      <c r="E48" s="100"/>
      <c r="F48" s="100"/>
      <c r="G48" s="100"/>
      <c r="H48" s="101"/>
      <c r="I48" s="129"/>
      <c r="J48" s="100"/>
      <c r="K48" s="100"/>
      <c r="L48" s="100"/>
      <c r="M48" s="104"/>
      <c r="N48" s="103"/>
      <c r="O48" s="100"/>
      <c r="P48" s="103"/>
      <c r="Q48" s="104"/>
      <c r="R48" s="105"/>
      <c r="S48" s="100"/>
      <c r="T48" s="100"/>
      <c r="U48" s="104"/>
      <c r="V48" s="106"/>
      <c r="W48" s="107"/>
    </row>
    <row r="49" spans="1:23" x14ac:dyDescent="0.2">
      <c r="A49" s="108" t="s">
        <v>104</v>
      </c>
      <c r="B49" s="178"/>
      <c r="C49" s="178"/>
      <c r="D49" s="38" t="s">
        <v>80</v>
      </c>
      <c r="E49" s="39"/>
      <c r="F49" s="39">
        <v>27655</v>
      </c>
      <c r="G49" s="39"/>
      <c r="H49" s="40"/>
      <c r="I49" s="41"/>
      <c r="J49" s="39"/>
      <c r="K49" s="39"/>
      <c r="L49" s="39"/>
      <c r="M49" s="42"/>
      <c r="N49" s="43"/>
      <c r="O49" s="39"/>
      <c r="P49" s="43"/>
      <c r="Q49" s="42"/>
      <c r="R49" s="44"/>
      <c r="S49" s="39"/>
      <c r="T49" s="39"/>
      <c r="U49" s="42"/>
      <c r="V49" s="45" t="s">
        <v>105</v>
      </c>
      <c r="W49" s="191">
        <v>250000</v>
      </c>
    </row>
    <row r="50" spans="1:23" x14ac:dyDescent="0.2">
      <c r="A50" s="108" t="s">
        <v>104</v>
      </c>
      <c r="B50" s="178"/>
      <c r="C50" s="178"/>
      <c r="D50" s="38" t="s">
        <v>95</v>
      </c>
      <c r="E50" s="39"/>
      <c r="F50" s="39"/>
      <c r="G50" s="39">
        <v>80735</v>
      </c>
      <c r="H50" s="40"/>
      <c r="I50" s="41"/>
      <c r="J50" s="39"/>
      <c r="K50" s="39"/>
      <c r="L50" s="39"/>
      <c r="M50" s="42"/>
      <c r="N50" s="43"/>
      <c r="O50" s="39"/>
      <c r="P50" s="43"/>
      <c r="Q50" s="42"/>
      <c r="R50" s="44"/>
      <c r="S50" s="39"/>
      <c r="T50" s="39"/>
      <c r="U50" s="42"/>
      <c r="V50" s="45" t="s">
        <v>99</v>
      </c>
      <c r="W50" s="191"/>
    </row>
    <row r="51" spans="1:23" ht="13.5" thickBot="1" x14ac:dyDescent="0.25">
      <c r="A51" s="172" t="s">
        <v>104</v>
      </c>
      <c r="B51" s="180"/>
      <c r="C51" s="180"/>
      <c r="D51" s="67" t="s">
        <v>62</v>
      </c>
      <c r="E51" s="68"/>
      <c r="F51" s="68"/>
      <c r="G51" s="68">
        <v>73547</v>
      </c>
      <c r="H51" s="136"/>
      <c r="I51" s="137"/>
      <c r="J51" s="68">
        <f>SUM(F49:G51)</f>
        <v>181937</v>
      </c>
      <c r="K51" s="68"/>
      <c r="L51" s="68">
        <v>181937</v>
      </c>
      <c r="M51" s="69"/>
      <c r="N51" s="70"/>
      <c r="O51" s="68"/>
      <c r="P51" s="70"/>
      <c r="Q51" s="69"/>
      <c r="R51" s="71"/>
      <c r="S51" s="68"/>
      <c r="T51" s="68"/>
      <c r="U51" s="69"/>
      <c r="V51" s="72"/>
      <c r="W51" s="156"/>
    </row>
    <row r="52" spans="1:23" ht="15" x14ac:dyDescent="0.25">
      <c r="A52" s="157" t="s">
        <v>162</v>
      </c>
      <c r="B52" s="182"/>
      <c r="C52" s="182"/>
      <c r="D52" s="99"/>
      <c r="E52" s="100"/>
      <c r="F52" s="100"/>
      <c r="G52" s="100"/>
      <c r="H52" s="101"/>
      <c r="I52" s="129"/>
      <c r="J52" s="100"/>
      <c r="K52" s="100"/>
      <c r="L52" s="100"/>
      <c r="M52" s="104"/>
      <c r="N52" s="103"/>
      <c r="O52" s="100"/>
      <c r="P52" s="103"/>
      <c r="Q52" s="104"/>
      <c r="R52" s="105"/>
      <c r="S52" s="100"/>
      <c r="T52" s="100"/>
      <c r="U52" s="104"/>
      <c r="V52" s="106"/>
      <c r="W52" s="107"/>
    </row>
    <row r="53" spans="1:23" x14ac:dyDescent="0.2">
      <c r="A53" s="108" t="s">
        <v>106</v>
      </c>
      <c r="B53" s="43"/>
      <c r="C53" s="43"/>
      <c r="D53" s="38" t="s">
        <v>8</v>
      </c>
      <c r="E53" s="39"/>
      <c r="F53" s="39"/>
      <c r="G53" s="39">
        <v>173000</v>
      </c>
      <c r="H53" s="40"/>
      <c r="I53" s="41"/>
      <c r="J53" s="39"/>
      <c r="K53" s="39"/>
      <c r="L53" s="39"/>
      <c r="M53" s="42"/>
      <c r="N53" s="43"/>
      <c r="O53" s="39"/>
      <c r="P53" s="43"/>
      <c r="Q53" s="42"/>
      <c r="R53" s="44"/>
      <c r="S53" s="39"/>
      <c r="T53" s="39"/>
      <c r="U53" s="42"/>
      <c r="V53" s="45"/>
      <c r="W53" s="109"/>
    </row>
    <row r="54" spans="1:23" ht="13.5" thickBot="1" x14ac:dyDescent="0.25">
      <c r="A54" s="172" t="s">
        <v>106</v>
      </c>
      <c r="B54" s="70"/>
      <c r="C54" s="70"/>
      <c r="D54" s="67" t="s">
        <v>62</v>
      </c>
      <c r="E54" s="68"/>
      <c r="F54" s="68"/>
      <c r="G54" s="68">
        <v>180</v>
      </c>
      <c r="H54" s="136" t="s">
        <v>81</v>
      </c>
      <c r="I54" s="137">
        <v>130000</v>
      </c>
      <c r="J54" s="68">
        <f>SUM(G53:G54)</f>
        <v>173180</v>
      </c>
      <c r="K54" s="68">
        <v>125000</v>
      </c>
      <c r="L54" s="68">
        <f>J54-K54</f>
        <v>48180</v>
      </c>
      <c r="M54" s="69"/>
      <c r="N54" s="70"/>
      <c r="O54" s="68"/>
      <c r="P54" s="70"/>
      <c r="Q54" s="69"/>
      <c r="R54" s="71"/>
      <c r="S54" s="68"/>
      <c r="T54" s="68"/>
      <c r="U54" s="69"/>
      <c r="V54" s="72" t="s">
        <v>82</v>
      </c>
      <c r="W54" s="156">
        <v>56000</v>
      </c>
    </row>
    <row r="55" spans="1:23" ht="15" x14ac:dyDescent="0.25">
      <c r="A55" s="157" t="s">
        <v>107</v>
      </c>
      <c r="B55" s="103"/>
      <c r="C55" s="103"/>
      <c r="D55" s="99"/>
      <c r="E55" s="100"/>
      <c r="F55" s="100"/>
      <c r="G55" s="100"/>
      <c r="H55" s="101"/>
      <c r="I55" s="129"/>
      <c r="J55" s="100"/>
      <c r="K55" s="100"/>
      <c r="L55" s="100"/>
      <c r="M55" s="104"/>
      <c r="N55" s="103"/>
      <c r="O55" s="100"/>
      <c r="P55" s="103"/>
      <c r="Q55" s="104"/>
      <c r="R55" s="105"/>
      <c r="S55" s="100"/>
      <c r="T55" s="100"/>
      <c r="U55" s="104"/>
      <c r="V55" s="106"/>
      <c r="W55" s="107"/>
    </row>
    <row r="56" spans="1:23" ht="12.75" customHeight="1" x14ac:dyDescent="0.2">
      <c r="A56" s="108" t="s">
        <v>107</v>
      </c>
      <c r="B56" s="43"/>
      <c r="C56" s="43"/>
      <c r="D56" s="38" t="s">
        <v>108</v>
      </c>
      <c r="E56" s="39"/>
      <c r="F56" s="39"/>
      <c r="G56" s="39"/>
      <c r="H56" s="40"/>
      <c r="I56" s="41"/>
      <c r="J56" s="39"/>
      <c r="K56" s="39"/>
      <c r="L56" s="39"/>
      <c r="M56" s="42"/>
      <c r="N56" s="43"/>
      <c r="O56" s="39"/>
      <c r="P56" s="43"/>
      <c r="Q56" s="42"/>
      <c r="R56" s="44"/>
      <c r="S56" s="39"/>
      <c r="T56" s="39"/>
      <c r="U56" s="42"/>
      <c r="V56" s="45"/>
      <c r="W56" s="109"/>
    </row>
    <row r="57" spans="1:23" ht="12.75" customHeight="1" thickBot="1" x14ac:dyDescent="0.25">
      <c r="A57" s="172" t="s">
        <v>107</v>
      </c>
      <c r="B57" s="70"/>
      <c r="C57" s="70"/>
      <c r="D57" s="67" t="s">
        <v>95</v>
      </c>
      <c r="E57" s="68">
        <v>120000</v>
      </c>
      <c r="F57" s="68"/>
      <c r="G57" s="68">
        <v>210000</v>
      </c>
      <c r="H57" s="136"/>
      <c r="I57" s="137"/>
      <c r="J57" s="68">
        <v>210000</v>
      </c>
      <c r="K57" s="68"/>
      <c r="L57" s="68">
        <v>210000</v>
      </c>
      <c r="M57" s="69"/>
      <c r="N57" s="70"/>
      <c r="O57" s="68"/>
      <c r="P57" s="70"/>
      <c r="Q57" s="69"/>
      <c r="R57" s="71"/>
      <c r="S57" s="68"/>
      <c r="T57" s="68"/>
      <c r="U57" s="69"/>
      <c r="V57" s="72" t="s">
        <v>109</v>
      </c>
      <c r="W57" s="156">
        <v>260000</v>
      </c>
    </row>
    <row r="58" spans="1:23" ht="12.75" customHeight="1" x14ac:dyDescent="0.25">
      <c r="A58" s="157" t="s">
        <v>110</v>
      </c>
      <c r="B58" s="103"/>
      <c r="C58" s="103"/>
      <c r="D58" s="99"/>
      <c r="E58" s="100"/>
      <c r="F58" s="100"/>
      <c r="G58" s="100"/>
      <c r="H58" s="101"/>
      <c r="I58" s="129"/>
      <c r="J58" s="100"/>
      <c r="K58" s="100"/>
      <c r="L58" s="100"/>
      <c r="M58" s="104"/>
      <c r="N58" s="103"/>
      <c r="O58" s="100"/>
      <c r="P58" s="103"/>
      <c r="Q58" s="104"/>
      <c r="R58" s="105"/>
      <c r="S58" s="100"/>
      <c r="T58" s="100"/>
      <c r="U58" s="104"/>
      <c r="V58" s="106"/>
      <c r="W58" s="107"/>
    </row>
    <row r="59" spans="1:23" x14ac:dyDescent="0.2">
      <c r="A59" s="108" t="s">
        <v>110</v>
      </c>
      <c r="B59" s="181"/>
      <c r="C59" s="181"/>
      <c r="D59" s="38" t="s">
        <v>80</v>
      </c>
      <c r="E59" s="39"/>
      <c r="F59" s="39">
        <v>800</v>
      </c>
      <c r="G59" s="39"/>
      <c r="H59" s="200" t="s">
        <v>111</v>
      </c>
      <c r="I59" s="189">
        <v>300000</v>
      </c>
      <c r="J59" s="39"/>
      <c r="K59" s="39"/>
      <c r="L59" s="39"/>
      <c r="M59" s="42"/>
      <c r="N59" s="43"/>
      <c r="O59" s="39"/>
      <c r="P59" s="43"/>
      <c r="Q59" s="42"/>
      <c r="R59" s="44"/>
      <c r="S59" s="39"/>
      <c r="T59" s="39"/>
      <c r="U59" s="42"/>
      <c r="V59" s="45"/>
      <c r="W59" s="109"/>
    </row>
    <row r="60" spans="1:23" x14ac:dyDescent="0.2">
      <c r="A60" s="108" t="s">
        <v>110</v>
      </c>
      <c r="B60" s="181"/>
      <c r="C60" s="181"/>
      <c r="D60" s="38" t="s">
        <v>95</v>
      </c>
      <c r="E60" s="39"/>
      <c r="F60" s="39"/>
      <c r="G60" s="39">
        <v>140000</v>
      </c>
      <c r="H60" s="200"/>
      <c r="I60" s="189"/>
      <c r="J60" s="39"/>
      <c r="K60" s="39"/>
      <c r="L60" s="39"/>
      <c r="M60" s="42"/>
      <c r="N60" s="43"/>
      <c r="O60" s="39"/>
      <c r="P60" s="43"/>
      <c r="Q60" s="42"/>
      <c r="R60" s="44"/>
      <c r="S60" s="39"/>
      <c r="T60" s="39"/>
      <c r="U60" s="42"/>
      <c r="V60" s="45"/>
      <c r="W60" s="109"/>
    </row>
    <row r="61" spans="1:23" x14ac:dyDescent="0.2">
      <c r="A61" s="108" t="s">
        <v>110</v>
      </c>
      <c r="B61" s="181"/>
      <c r="C61" s="181"/>
      <c r="D61" s="38" t="s">
        <v>83</v>
      </c>
      <c r="E61" s="39"/>
      <c r="F61" s="39"/>
      <c r="G61" s="39">
        <v>100000</v>
      </c>
      <c r="H61" s="200"/>
      <c r="I61" s="189"/>
      <c r="J61" s="39"/>
      <c r="K61" s="39"/>
      <c r="L61" s="39"/>
      <c r="M61" s="42"/>
      <c r="N61" s="43"/>
      <c r="O61" s="39"/>
      <c r="P61" s="43"/>
      <c r="Q61" s="42"/>
      <c r="R61" s="44"/>
      <c r="S61" s="39"/>
      <c r="T61" s="39"/>
      <c r="U61" s="42"/>
      <c r="V61" s="45"/>
      <c r="W61" s="109"/>
    </row>
    <row r="62" spans="1:23" ht="13.5" thickBot="1" x14ac:dyDescent="0.25">
      <c r="A62" s="172" t="s">
        <v>110</v>
      </c>
      <c r="B62" s="183"/>
      <c r="C62" s="183"/>
      <c r="D62" s="67" t="s">
        <v>101</v>
      </c>
      <c r="E62" s="68"/>
      <c r="F62" s="68"/>
      <c r="G62" s="68">
        <v>67000</v>
      </c>
      <c r="H62" s="201"/>
      <c r="I62" s="190"/>
      <c r="J62" s="68">
        <f>SUM(F59:G62)</f>
        <v>307800</v>
      </c>
      <c r="K62" s="68">
        <f>J62-L62</f>
        <v>290800</v>
      </c>
      <c r="L62" s="68">
        <v>17000</v>
      </c>
      <c r="M62" s="69"/>
      <c r="N62" s="70"/>
      <c r="O62" s="68"/>
      <c r="P62" s="70"/>
      <c r="Q62" s="69"/>
      <c r="R62" s="71"/>
      <c r="S62" s="68"/>
      <c r="T62" s="68"/>
      <c r="U62" s="69"/>
      <c r="V62" s="72" t="s">
        <v>151</v>
      </c>
      <c r="W62" s="156">
        <v>22000</v>
      </c>
    </row>
    <row r="63" spans="1:23" ht="15" x14ac:dyDescent="0.25">
      <c r="A63" s="157" t="s">
        <v>112</v>
      </c>
      <c r="B63" s="184"/>
      <c r="C63" s="184"/>
      <c r="D63" s="99"/>
      <c r="E63" s="100"/>
      <c r="F63" s="100"/>
      <c r="G63" s="100"/>
      <c r="H63" s="101"/>
      <c r="I63" s="129"/>
      <c r="J63" s="100"/>
      <c r="K63" s="100"/>
      <c r="L63" s="100"/>
      <c r="M63" s="104"/>
      <c r="N63" s="103"/>
      <c r="O63" s="100"/>
      <c r="P63" s="103"/>
      <c r="Q63" s="104"/>
      <c r="R63" s="105"/>
      <c r="S63" s="100"/>
      <c r="T63" s="100"/>
      <c r="U63" s="104"/>
      <c r="V63" s="106"/>
      <c r="W63" s="107"/>
    </row>
    <row r="64" spans="1:23" x14ac:dyDescent="0.2">
      <c r="A64" s="108" t="s">
        <v>112</v>
      </c>
      <c r="B64" s="43"/>
      <c r="C64" s="43"/>
      <c r="D64" s="38" t="s">
        <v>18</v>
      </c>
      <c r="E64" s="39"/>
      <c r="F64" s="39"/>
      <c r="G64" s="39">
        <v>287000</v>
      </c>
      <c r="H64" s="40"/>
      <c r="I64" s="41"/>
      <c r="J64" s="39"/>
      <c r="K64" s="39"/>
      <c r="L64" s="39"/>
      <c r="M64" s="42"/>
      <c r="N64" s="43"/>
      <c r="O64" s="39"/>
      <c r="P64" s="43"/>
      <c r="Q64" s="42"/>
      <c r="R64" s="44" t="s">
        <v>113</v>
      </c>
      <c r="S64" s="39">
        <v>125</v>
      </c>
      <c r="T64" s="39"/>
      <c r="U64" s="42"/>
      <c r="V64" s="45"/>
      <c r="W64" s="109"/>
    </row>
    <row r="65" spans="1:23" ht="12.75" hidden="1" customHeight="1" x14ac:dyDescent="0.2">
      <c r="A65" s="108" t="s">
        <v>112</v>
      </c>
      <c r="B65" s="43"/>
      <c r="C65" s="43" t="s">
        <v>114</v>
      </c>
      <c r="D65" s="38" t="s">
        <v>80</v>
      </c>
      <c r="E65" s="39"/>
      <c r="F65" s="39">
        <v>3685</v>
      </c>
      <c r="G65" s="39"/>
      <c r="H65" s="40" t="s">
        <v>81</v>
      </c>
      <c r="I65" s="189"/>
      <c r="J65" s="39"/>
      <c r="K65" s="39"/>
      <c r="L65" s="39"/>
      <c r="M65" s="42"/>
      <c r="N65" s="43"/>
      <c r="O65" s="39"/>
      <c r="P65" s="43"/>
      <c r="Q65" s="42"/>
      <c r="R65" s="44"/>
      <c r="S65" s="39"/>
      <c r="T65" s="39"/>
      <c r="U65" s="42"/>
      <c r="V65" s="45" t="s">
        <v>113</v>
      </c>
      <c r="W65" s="109">
        <v>160000</v>
      </c>
    </row>
    <row r="66" spans="1:23" ht="12.75" hidden="1" customHeight="1" x14ac:dyDescent="0.2">
      <c r="A66" s="108" t="s">
        <v>112</v>
      </c>
      <c r="B66" s="43"/>
      <c r="C66" s="43" t="s">
        <v>114</v>
      </c>
      <c r="D66" s="38" t="s">
        <v>8</v>
      </c>
      <c r="E66" s="39"/>
      <c r="F66" s="39"/>
      <c r="G66" s="39">
        <v>110553</v>
      </c>
      <c r="H66" s="40" t="s">
        <v>81</v>
      </c>
      <c r="I66" s="189"/>
      <c r="J66" s="39"/>
      <c r="K66" s="39"/>
      <c r="L66" s="39"/>
      <c r="M66" s="42"/>
      <c r="N66" s="43"/>
      <c r="O66" s="39"/>
      <c r="P66" s="43"/>
      <c r="Q66" s="42"/>
      <c r="R66" s="44"/>
      <c r="S66" s="39"/>
      <c r="T66" s="39"/>
      <c r="U66" s="42"/>
      <c r="V66" s="45" t="s">
        <v>113</v>
      </c>
      <c r="W66" s="109">
        <v>160000</v>
      </c>
    </row>
    <row r="67" spans="1:23" ht="12.75" hidden="1" customHeight="1" x14ac:dyDescent="0.2">
      <c r="A67" s="108" t="s">
        <v>112</v>
      </c>
      <c r="B67" s="43"/>
      <c r="C67" s="43" t="s">
        <v>114</v>
      </c>
      <c r="D67" s="38" t="s">
        <v>83</v>
      </c>
      <c r="E67" s="39"/>
      <c r="F67" s="39"/>
      <c r="G67" s="39">
        <v>70017</v>
      </c>
      <c r="H67" s="40" t="s">
        <v>81</v>
      </c>
      <c r="I67" s="189"/>
      <c r="J67" s="39"/>
      <c r="K67" s="39"/>
      <c r="L67" s="39"/>
      <c r="M67" s="42"/>
      <c r="N67" s="43"/>
      <c r="O67" s="39"/>
      <c r="P67" s="43"/>
      <c r="Q67" s="42"/>
      <c r="R67" s="44"/>
      <c r="S67" s="39"/>
      <c r="T67" s="39"/>
      <c r="U67" s="42"/>
      <c r="V67" s="45" t="s">
        <v>113</v>
      </c>
      <c r="W67" s="109">
        <v>160000</v>
      </c>
    </row>
    <row r="68" spans="1:23" ht="13.5" thickBot="1" x14ac:dyDescent="0.25">
      <c r="A68" s="172" t="s">
        <v>112</v>
      </c>
      <c r="B68" s="70"/>
      <c r="C68" s="70"/>
      <c r="D68" s="67" t="s">
        <v>152</v>
      </c>
      <c r="E68" s="68"/>
      <c r="F68" s="68"/>
      <c r="G68" s="68">
        <v>131000</v>
      </c>
      <c r="H68" s="136" t="s">
        <v>81</v>
      </c>
      <c r="I68" s="137">
        <v>306000</v>
      </c>
      <c r="J68" s="68">
        <v>418000</v>
      </c>
      <c r="K68" s="68">
        <v>287000</v>
      </c>
      <c r="L68" s="68">
        <v>131000</v>
      </c>
      <c r="M68" s="69"/>
      <c r="N68" s="70"/>
      <c r="O68" s="68"/>
      <c r="P68" s="70"/>
      <c r="Q68" s="69"/>
      <c r="R68" s="71"/>
      <c r="S68" s="68"/>
      <c r="T68" s="68"/>
      <c r="U68" s="69"/>
      <c r="V68" s="72" t="s">
        <v>113</v>
      </c>
      <c r="W68" s="156">
        <v>140000</v>
      </c>
    </row>
    <row r="69" spans="1:23" ht="15" x14ac:dyDescent="0.25">
      <c r="A69" s="157" t="s">
        <v>115</v>
      </c>
      <c r="B69" s="103"/>
      <c r="C69" s="103"/>
      <c r="D69" s="99"/>
      <c r="E69" s="100"/>
      <c r="F69" s="100"/>
      <c r="G69" s="100"/>
      <c r="H69" s="101"/>
      <c r="I69" s="129"/>
      <c r="J69" s="100"/>
      <c r="K69" s="100"/>
      <c r="L69" s="100"/>
      <c r="M69" s="104"/>
      <c r="N69" s="103"/>
      <c r="O69" s="100"/>
      <c r="P69" s="103"/>
      <c r="Q69" s="104"/>
      <c r="R69" s="105"/>
      <c r="S69" s="100"/>
      <c r="T69" s="100"/>
      <c r="U69" s="104"/>
      <c r="V69" s="106"/>
      <c r="W69" s="107"/>
    </row>
    <row r="70" spans="1:23" x14ac:dyDescent="0.2">
      <c r="A70" s="108" t="s">
        <v>115</v>
      </c>
      <c r="B70" s="181"/>
      <c r="C70" s="181"/>
      <c r="D70" s="38" t="s">
        <v>80</v>
      </c>
      <c r="E70" s="39"/>
      <c r="F70" s="39">
        <v>600</v>
      </c>
      <c r="G70" s="39"/>
      <c r="H70" s="200" t="s">
        <v>81</v>
      </c>
      <c r="I70" s="189">
        <v>180000</v>
      </c>
      <c r="J70" s="39"/>
      <c r="K70" s="39"/>
      <c r="L70" s="39"/>
      <c r="M70" s="42"/>
      <c r="N70" s="43"/>
      <c r="O70" s="39"/>
      <c r="P70" s="43"/>
      <c r="Q70" s="42"/>
      <c r="R70" s="44"/>
      <c r="S70" s="39"/>
      <c r="T70" s="39"/>
      <c r="U70" s="42"/>
      <c r="V70" s="45"/>
      <c r="W70" s="109"/>
    </row>
    <row r="71" spans="1:23" ht="13.5" thickBot="1" x14ac:dyDescent="0.25">
      <c r="A71" s="172" t="s">
        <v>115</v>
      </c>
      <c r="B71" s="183"/>
      <c r="C71" s="183"/>
      <c r="D71" s="67" t="s">
        <v>8</v>
      </c>
      <c r="E71" s="68"/>
      <c r="F71" s="68"/>
      <c r="G71" s="68">
        <v>170000</v>
      </c>
      <c r="H71" s="201"/>
      <c r="I71" s="190"/>
      <c r="J71" s="68">
        <f>SUM(F70:G71)</f>
        <v>170600</v>
      </c>
      <c r="K71" s="68">
        <v>170600</v>
      </c>
      <c r="L71" s="68" t="s">
        <v>149</v>
      </c>
      <c r="M71" s="69"/>
      <c r="N71" s="70"/>
      <c r="O71" s="68"/>
      <c r="P71" s="70"/>
      <c r="Q71" s="69"/>
      <c r="R71" s="71"/>
      <c r="S71" s="68"/>
      <c r="T71" s="68"/>
      <c r="U71" s="69"/>
      <c r="V71" s="72"/>
      <c r="W71" s="156"/>
    </row>
    <row r="72" spans="1:23" ht="15" x14ac:dyDescent="0.25">
      <c r="A72" s="157" t="s">
        <v>163</v>
      </c>
      <c r="B72" s="184"/>
      <c r="C72" s="184"/>
      <c r="D72" s="99"/>
      <c r="E72" s="100"/>
      <c r="F72" s="100"/>
      <c r="G72" s="100"/>
      <c r="H72" s="101"/>
      <c r="I72" s="129"/>
      <c r="J72" s="100"/>
      <c r="K72" s="100"/>
      <c r="L72" s="100"/>
      <c r="M72" s="104"/>
      <c r="N72" s="103"/>
      <c r="O72" s="100"/>
      <c r="P72" s="103"/>
      <c r="Q72" s="104"/>
      <c r="R72" s="105"/>
      <c r="S72" s="100"/>
      <c r="T72" s="100"/>
      <c r="U72" s="104"/>
      <c r="V72" s="106"/>
      <c r="W72" s="107"/>
    </row>
    <row r="73" spans="1:23" x14ac:dyDescent="0.2">
      <c r="A73" s="108" t="s">
        <v>116</v>
      </c>
      <c r="B73" s="43"/>
      <c r="C73" s="43"/>
      <c r="D73" s="38" t="s">
        <v>18</v>
      </c>
      <c r="E73" s="39"/>
      <c r="F73" s="39"/>
      <c r="G73" s="39">
        <v>4000</v>
      </c>
      <c r="H73" s="200" t="s">
        <v>81</v>
      </c>
      <c r="I73" s="189">
        <v>389000</v>
      </c>
      <c r="J73" s="39"/>
      <c r="K73" s="39"/>
      <c r="L73" s="39"/>
      <c r="M73" s="42"/>
      <c r="N73" s="43"/>
      <c r="O73" s="39"/>
      <c r="P73" s="43"/>
      <c r="Q73" s="42"/>
      <c r="R73" s="44"/>
      <c r="S73" s="39"/>
      <c r="T73" s="39"/>
      <c r="U73" s="42"/>
      <c r="V73" s="45"/>
      <c r="W73" s="109"/>
    </row>
    <row r="74" spans="1:23" x14ac:dyDescent="0.2">
      <c r="A74" s="108" t="s">
        <v>116</v>
      </c>
      <c r="B74" s="43"/>
      <c r="C74" s="43"/>
      <c r="D74" s="38" t="s">
        <v>8</v>
      </c>
      <c r="E74" s="39"/>
      <c r="F74" s="39"/>
      <c r="G74" s="39">
        <v>123000</v>
      </c>
      <c r="H74" s="200"/>
      <c r="I74" s="189"/>
      <c r="J74" s="39"/>
      <c r="K74" s="39"/>
      <c r="L74" s="39"/>
      <c r="M74" s="42"/>
      <c r="N74" s="43"/>
      <c r="O74" s="39"/>
      <c r="P74" s="43"/>
      <c r="Q74" s="42"/>
      <c r="R74" s="44"/>
      <c r="S74" s="39"/>
      <c r="T74" s="39"/>
      <c r="U74" s="42"/>
      <c r="V74" s="45"/>
      <c r="W74" s="109"/>
    </row>
    <row r="75" spans="1:23" x14ac:dyDescent="0.2">
      <c r="A75" s="108" t="s">
        <v>116</v>
      </c>
      <c r="B75" s="43"/>
      <c r="C75" s="43"/>
      <c r="D75" s="38" t="s">
        <v>101</v>
      </c>
      <c r="E75" s="39"/>
      <c r="F75" s="39"/>
      <c r="G75" s="39">
        <v>73000</v>
      </c>
      <c r="H75" s="200"/>
      <c r="I75" s="189"/>
      <c r="J75" s="39"/>
      <c r="K75" s="39"/>
      <c r="L75" s="39"/>
      <c r="M75" s="42"/>
      <c r="N75" s="43"/>
      <c r="O75" s="39"/>
      <c r="P75" s="43"/>
      <c r="Q75" s="42"/>
      <c r="R75" s="44"/>
      <c r="S75" s="39"/>
      <c r="T75" s="39"/>
      <c r="U75" s="42"/>
      <c r="V75" s="45"/>
      <c r="W75" s="109"/>
    </row>
    <row r="76" spans="1:23" ht="13.5" thickBot="1" x14ac:dyDescent="0.25">
      <c r="A76" s="172" t="s">
        <v>116</v>
      </c>
      <c r="B76" s="70"/>
      <c r="C76" s="70"/>
      <c r="D76" s="67" t="s">
        <v>95</v>
      </c>
      <c r="E76" s="68"/>
      <c r="F76" s="68"/>
      <c r="G76" s="68">
        <v>164000</v>
      </c>
      <c r="H76" s="201"/>
      <c r="I76" s="190"/>
      <c r="J76" s="68">
        <f>SUM(G73:G76)</f>
        <v>364000</v>
      </c>
      <c r="K76" s="68">
        <v>364000</v>
      </c>
      <c r="L76" s="68" t="s">
        <v>149</v>
      </c>
      <c r="M76" s="69"/>
      <c r="N76" s="70"/>
      <c r="O76" s="68"/>
      <c r="P76" s="70"/>
      <c r="Q76" s="69"/>
      <c r="R76" s="71"/>
      <c r="S76" s="68"/>
      <c r="T76" s="68"/>
      <c r="U76" s="69"/>
      <c r="V76" s="72"/>
      <c r="W76" s="156"/>
    </row>
    <row r="77" spans="1:23" ht="15" x14ac:dyDescent="0.25">
      <c r="A77" s="157" t="s">
        <v>117</v>
      </c>
      <c r="B77" s="103"/>
      <c r="C77" s="103"/>
      <c r="D77" s="99"/>
      <c r="E77" s="100"/>
      <c r="F77" s="100"/>
      <c r="G77" s="100"/>
      <c r="H77" s="101"/>
      <c r="I77" s="129"/>
      <c r="J77" s="100"/>
      <c r="K77" s="100"/>
      <c r="L77" s="100"/>
      <c r="M77" s="104"/>
      <c r="N77" s="103"/>
      <c r="O77" s="100"/>
      <c r="P77" s="103"/>
      <c r="Q77" s="104"/>
      <c r="R77" s="105"/>
      <c r="S77" s="100"/>
      <c r="T77" s="100"/>
      <c r="U77" s="104"/>
      <c r="V77" s="106"/>
      <c r="W77" s="107"/>
    </row>
    <row r="78" spans="1:23" x14ac:dyDescent="0.2">
      <c r="A78" s="108" t="s">
        <v>117</v>
      </c>
      <c r="B78" s="181"/>
      <c r="C78" s="181"/>
      <c r="D78" s="38" t="s">
        <v>18</v>
      </c>
      <c r="E78" s="39"/>
      <c r="F78" s="39"/>
      <c r="G78" s="39">
        <v>3600</v>
      </c>
      <c r="H78" s="200" t="s">
        <v>81</v>
      </c>
      <c r="I78" s="189">
        <v>197000</v>
      </c>
      <c r="J78" s="39"/>
      <c r="K78" s="39"/>
      <c r="L78" s="39"/>
      <c r="M78" s="42"/>
      <c r="N78" s="43"/>
      <c r="O78" s="39"/>
      <c r="P78" s="43"/>
      <c r="Q78" s="42"/>
      <c r="R78" s="44"/>
      <c r="S78" s="39"/>
      <c r="T78" s="39"/>
      <c r="U78" s="42"/>
      <c r="V78" s="45"/>
      <c r="W78" s="109"/>
    </row>
    <row r="79" spans="1:23" ht="13.5" thickBot="1" x14ac:dyDescent="0.25">
      <c r="A79" s="172" t="s">
        <v>117</v>
      </c>
      <c r="B79" s="183"/>
      <c r="C79" s="183"/>
      <c r="D79" s="67" t="s">
        <v>8</v>
      </c>
      <c r="E79" s="68"/>
      <c r="F79" s="68"/>
      <c r="G79" s="68">
        <v>179000</v>
      </c>
      <c r="H79" s="201"/>
      <c r="I79" s="190"/>
      <c r="J79" s="68">
        <f>SUM(G78:G79)</f>
        <v>182600</v>
      </c>
      <c r="K79" s="68">
        <v>182600</v>
      </c>
      <c r="L79" s="68" t="s">
        <v>149</v>
      </c>
      <c r="M79" s="69"/>
      <c r="N79" s="70"/>
      <c r="O79" s="68"/>
      <c r="P79" s="70"/>
      <c r="Q79" s="69"/>
      <c r="R79" s="71"/>
      <c r="S79" s="68"/>
      <c r="T79" s="68"/>
      <c r="U79" s="69"/>
      <c r="V79" s="72"/>
      <c r="W79" s="156"/>
    </row>
    <row r="80" spans="1:23" ht="15" x14ac:dyDescent="0.25">
      <c r="A80" s="157" t="s">
        <v>118</v>
      </c>
      <c r="B80" s="184"/>
      <c r="C80" s="184"/>
      <c r="D80" s="99"/>
      <c r="E80" s="100"/>
      <c r="F80" s="100"/>
      <c r="G80" s="100"/>
      <c r="H80" s="101"/>
      <c r="I80" s="129"/>
      <c r="J80" s="100"/>
      <c r="K80" s="100"/>
      <c r="L80" s="100"/>
      <c r="M80" s="104"/>
      <c r="N80" s="103"/>
      <c r="O80" s="100"/>
      <c r="P80" s="103"/>
      <c r="Q80" s="104"/>
      <c r="R80" s="105"/>
      <c r="S80" s="100"/>
      <c r="T80" s="100"/>
      <c r="U80" s="104"/>
      <c r="V80" s="106"/>
      <c r="W80" s="107"/>
    </row>
    <row r="81" spans="1:23" x14ac:dyDescent="0.2">
      <c r="A81" s="108" t="s">
        <v>118</v>
      </c>
      <c r="B81" s="43"/>
      <c r="C81" s="43"/>
      <c r="D81" s="38" t="s">
        <v>8</v>
      </c>
      <c r="E81" s="39"/>
      <c r="F81" s="39"/>
      <c r="G81" s="39">
        <v>436000</v>
      </c>
      <c r="H81" s="40" t="s">
        <v>81</v>
      </c>
      <c r="I81" s="41">
        <v>550000</v>
      </c>
      <c r="J81" s="39"/>
      <c r="K81" s="39"/>
      <c r="L81" s="39"/>
      <c r="M81" s="42"/>
      <c r="N81" s="43"/>
      <c r="O81" s="39"/>
      <c r="P81" s="43"/>
      <c r="Q81" s="42"/>
      <c r="R81" s="44"/>
      <c r="S81" s="39"/>
      <c r="T81" s="39"/>
      <c r="U81" s="42"/>
      <c r="V81" s="45"/>
      <c r="W81" s="109"/>
    </row>
    <row r="82" spans="1:23" ht="13.5" thickBot="1" x14ac:dyDescent="0.25">
      <c r="A82" s="172" t="s">
        <v>118</v>
      </c>
      <c r="B82" s="70"/>
      <c r="C82" s="70"/>
      <c r="D82" s="67" t="s">
        <v>153</v>
      </c>
      <c r="E82" s="68"/>
      <c r="F82" s="68"/>
      <c r="G82" s="68">
        <v>80000</v>
      </c>
      <c r="H82" s="136"/>
      <c r="I82" s="137"/>
      <c r="J82" s="68">
        <f>SUM(G81:G82)</f>
        <v>516000</v>
      </c>
      <c r="K82" s="68">
        <v>516000</v>
      </c>
      <c r="L82" s="68"/>
      <c r="M82" s="69"/>
      <c r="N82" s="70"/>
      <c r="O82" s="68"/>
      <c r="P82" s="70"/>
      <c r="Q82" s="69"/>
      <c r="R82" s="71"/>
      <c r="S82" s="68"/>
      <c r="T82" s="68"/>
      <c r="U82" s="69"/>
      <c r="V82" s="72"/>
      <c r="W82" s="156"/>
    </row>
    <row r="83" spans="1:23" ht="15" x14ac:dyDescent="0.25">
      <c r="A83" s="157" t="s">
        <v>119</v>
      </c>
      <c r="B83" s="103"/>
      <c r="C83" s="103"/>
      <c r="D83" s="99"/>
      <c r="E83" s="100"/>
      <c r="F83" s="100"/>
      <c r="G83" s="100"/>
      <c r="H83" s="101"/>
      <c r="I83" s="129"/>
      <c r="J83" s="100"/>
      <c r="K83" s="100"/>
      <c r="L83" s="100"/>
      <c r="M83" s="104"/>
      <c r="N83" s="103"/>
      <c r="O83" s="100"/>
      <c r="P83" s="103"/>
      <c r="Q83" s="104"/>
      <c r="R83" s="105"/>
      <c r="S83" s="100"/>
      <c r="T83" s="100"/>
      <c r="U83" s="104"/>
      <c r="V83" s="106"/>
      <c r="W83" s="107"/>
    </row>
    <row r="84" spans="1:23" x14ac:dyDescent="0.2">
      <c r="A84" s="108" t="s">
        <v>119</v>
      </c>
      <c r="B84" s="181"/>
      <c r="C84" s="181"/>
      <c r="D84" s="38" t="s">
        <v>18</v>
      </c>
      <c r="E84" s="39"/>
      <c r="F84" s="39"/>
      <c r="G84" s="39">
        <v>360</v>
      </c>
      <c r="H84" s="200" t="s">
        <v>81</v>
      </c>
      <c r="I84" s="189">
        <v>350000</v>
      </c>
      <c r="J84" s="39"/>
      <c r="K84" s="39"/>
      <c r="L84" s="39"/>
      <c r="M84" s="42"/>
      <c r="N84" s="43"/>
      <c r="O84" s="39"/>
      <c r="P84" s="43"/>
      <c r="Q84" s="42"/>
      <c r="R84" s="44"/>
      <c r="S84" s="39"/>
      <c r="T84" s="39"/>
      <c r="U84" s="42"/>
      <c r="V84" s="45"/>
      <c r="W84" s="185"/>
    </row>
    <row r="85" spans="1:23" ht="13.5" thickBot="1" x14ac:dyDescent="0.25">
      <c r="A85" s="172" t="s">
        <v>119</v>
      </c>
      <c r="B85" s="183"/>
      <c r="C85" s="183"/>
      <c r="D85" s="67" t="s">
        <v>8</v>
      </c>
      <c r="E85" s="68"/>
      <c r="F85" s="68"/>
      <c r="G85" s="68">
        <v>328000</v>
      </c>
      <c r="H85" s="201"/>
      <c r="I85" s="190"/>
      <c r="J85" s="68">
        <v>328360</v>
      </c>
      <c r="K85" s="68">
        <v>328360</v>
      </c>
      <c r="L85" s="68" t="s">
        <v>149</v>
      </c>
      <c r="M85" s="69"/>
      <c r="N85" s="70"/>
      <c r="O85" s="68"/>
      <c r="P85" s="70"/>
      <c r="Q85" s="69"/>
      <c r="R85" s="71"/>
      <c r="S85" s="68"/>
      <c r="T85" s="68"/>
      <c r="U85" s="69"/>
      <c r="V85" s="72"/>
      <c r="W85" s="156"/>
    </row>
    <row r="86" spans="1:23" ht="15" x14ac:dyDescent="0.25">
      <c r="A86" s="157" t="s">
        <v>164</v>
      </c>
      <c r="B86" s="184"/>
      <c r="C86" s="184"/>
      <c r="D86" s="99"/>
      <c r="E86" s="100"/>
      <c r="F86" s="100"/>
      <c r="G86" s="100"/>
      <c r="H86" s="101"/>
      <c r="I86" s="129"/>
      <c r="J86" s="100"/>
      <c r="K86" s="100"/>
      <c r="L86" s="100"/>
      <c r="M86" s="104"/>
      <c r="N86" s="103"/>
      <c r="O86" s="100"/>
      <c r="P86" s="103"/>
      <c r="Q86" s="104"/>
      <c r="R86" s="105"/>
      <c r="S86" s="100"/>
      <c r="T86" s="100"/>
      <c r="U86" s="104"/>
      <c r="V86" s="106"/>
      <c r="W86" s="107"/>
    </row>
    <row r="87" spans="1:23" x14ac:dyDescent="0.2">
      <c r="A87" s="108" t="s">
        <v>164</v>
      </c>
      <c r="B87" s="43"/>
      <c r="C87" s="43"/>
      <c r="D87" s="38" t="s">
        <v>18</v>
      </c>
      <c r="E87" s="39"/>
      <c r="F87" s="39"/>
      <c r="G87" s="39">
        <v>440000</v>
      </c>
      <c r="H87" s="40" t="s">
        <v>81</v>
      </c>
      <c r="I87" s="41">
        <v>468000</v>
      </c>
      <c r="J87" s="39">
        <f>SUM(G87)</f>
        <v>440000</v>
      </c>
      <c r="K87" s="39">
        <v>440000</v>
      </c>
      <c r="L87" s="39"/>
      <c r="M87" s="42"/>
      <c r="N87" s="43"/>
      <c r="O87" s="39"/>
      <c r="P87" s="43"/>
      <c r="Q87" s="42"/>
      <c r="R87" s="44"/>
      <c r="S87" s="39"/>
      <c r="T87" s="39"/>
      <c r="U87" s="42"/>
      <c r="V87" s="45"/>
      <c r="W87" s="109"/>
    </row>
    <row r="88" spans="1:23" ht="13.5" thickBot="1" x14ac:dyDescent="0.25">
      <c r="A88" s="172" t="s">
        <v>164</v>
      </c>
      <c r="B88" s="183"/>
      <c r="C88" s="183"/>
      <c r="D88" s="67" t="s">
        <v>95</v>
      </c>
      <c r="E88" s="68"/>
      <c r="F88" s="68"/>
      <c r="G88" s="68">
        <v>187000</v>
      </c>
      <c r="H88" s="136" t="s">
        <v>81</v>
      </c>
      <c r="I88" s="137">
        <v>156000</v>
      </c>
      <c r="J88" s="68">
        <f>SUM(G88:G90)</f>
        <v>339000</v>
      </c>
      <c r="K88" s="68">
        <v>145000</v>
      </c>
      <c r="L88" s="68">
        <f>J88-K88</f>
        <v>194000</v>
      </c>
      <c r="M88" s="69"/>
      <c r="N88" s="70"/>
      <c r="O88" s="68"/>
      <c r="P88" s="70"/>
      <c r="Q88" s="69"/>
      <c r="R88" s="71"/>
      <c r="S88" s="68"/>
      <c r="T88" s="68"/>
      <c r="U88" s="69"/>
      <c r="V88" s="72" t="s">
        <v>109</v>
      </c>
      <c r="W88" s="156">
        <v>250000</v>
      </c>
    </row>
    <row r="89" spans="1:23" ht="15" x14ac:dyDescent="0.25">
      <c r="A89" s="157" t="s">
        <v>120</v>
      </c>
      <c r="B89" s="184"/>
      <c r="C89" s="184"/>
      <c r="D89" s="99"/>
      <c r="E89" s="100"/>
      <c r="F89" s="100"/>
      <c r="G89" s="100"/>
      <c r="H89" s="101"/>
      <c r="I89" s="129"/>
      <c r="J89" s="100"/>
      <c r="K89" s="100"/>
      <c r="L89" s="100"/>
      <c r="M89" s="104"/>
      <c r="N89" s="103"/>
      <c r="O89" s="100"/>
      <c r="P89" s="103"/>
      <c r="Q89" s="104"/>
      <c r="R89" s="105"/>
      <c r="S89" s="100"/>
      <c r="T89" s="100"/>
      <c r="U89" s="104"/>
      <c r="V89" s="106"/>
      <c r="W89" s="107"/>
    </row>
    <row r="90" spans="1:23" ht="13.5" thickBot="1" x14ac:dyDescent="0.25">
      <c r="A90" s="172" t="s">
        <v>120</v>
      </c>
      <c r="B90" s="183"/>
      <c r="C90" s="183"/>
      <c r="D90" s="67" t="s">
        <v>101</v>
      </c>
      <c r="E90" s="68"/>
      <c r="F90" s="68"/>
      <c r="G90" s="68">
        <v>152000</v>
      </c>
      <c r="H90" s="136"/>
      <c r="I90" s="137"/>
      <c r="J90" s="68"/>
      <c r="K90" s="68"/>
      <c r="L90" s="68"/>
      <c r="M90" s="69"/>
      <c r="N90" s="70"/>
      <c r="O90" s="68"/>
      <c r="P90" s="70"/>
      <c r="Q90" s="69"/>
      <c r="R90" s="71"/>
      <c r="S90" s="68"/>
      <c r="T90" s="68"/>
      <c r="U90" s="69"/>
      <c r="V90" s="72"/>
      <c r="W90" s="156"/>
    </row>
    <row r="91" spans="1:23" ht="15" x14ac:dyDescent="0.25">
      <c r="A91" s="157" t="s">
        <v>121</v>
      </c>
      <c r="B91" s="184"/>
      <c r="C91" s="184"/>
      <c r="D91" s="99"/>
      <c r="E91" s="100"/>
      <c r="F91" s="100"/>
      <c r="G91" s="100"/>
      <c r="H91" s="101"/>
      <c r="I91" s="129"/>
      <c r="J91" s="100"/>
      <c r="K91" s="100"/>
      <c r="L91" s="100"/>
      <c r="M91" s="104"/>
      <c r="N91" s="103"/>
      <c r="O91" s="100"/>
      <c r="P91" s="103"/>
      <c r="Q91" s="104"/>
      <c r="R91" s="105"/>
      <c r="S91" s="100"/>
      <c r="T91" s="100"/>
      <c r="U91" s="104"/>
      <c r="V91" s="106"/>
      <c r="W91" s="107"/>
    </row>
    <row r="92" spans="1:23" x14ac:dyDescent="0.2">
      <c r="A92" s="108" t="s">
        <v>121</v>
      </c>
      <c r="B92" s="43"/>
      <c r="C92" s="43"/>
      <c r="D92" s="38" t="s">
        <v>18</v>
      </c>
      <c r="E92" s="39"/>
      <c r="F92" s="39"/>
      <c r="G92" s="39">
        <v>296000</v>
      </c>
      <c r="H92" s="40" t="s">
        <v>81</v>
      </c>
      <c r="I92" s="41">
        <v>387000</v>
      </c>
      <c r="J92" s="39">
        <f>SUM(G92:G93)</f>
        <v>366000</v>
      </c>
      <c r="K92" s="39">
        <v>366000</v>
      </c>
      <c r="L92" s="39"/>
      <c r="M92" s="42"/>
      <c r="N92" s="43"/>
      <c r="O92" s="39"/>
      <c r="P92" s="43"/>
      <c r="Q92" s="42"/>
      <c r="R92" s="44"/>
      <c r="S92" s="39"/>
      <c r="T92" s="39"/>
      <c r="U92" s="42"/>
      <c r="V92" s="45"/>
      <c r="W92" s="109"/>
    </row>
    <row r="93" spans="1:23" ht="13.5" thickBot="1" x14ac:dyDescent="0.25">
      <c r="A93" s="172" t="s">
        <v>121</v>
      </c>
      <c r="B93" s="70"/>
      <c r="C93" s="70"/>
      <c r="D93" s="67" t="s">
        <v>8</v>
      </c>
      <c r="E93" s="68"/>
      <c r="F93" s="68"/>
      <c r="G93" s="68">
        <v>70000</v>
      </c>
      <c r="H93" s="136"/>
      <c r="I93" s="137"/>
      <c r="J93" s="68"/>
      <c r="K93" s="68"/>
      <c r="L93" s="68"/>
      <c r="M93" s="69"/>
      <c r="N93" s="70"/>
      <c r="O93" s="68"/>
      <c r="P93" s="70"/>
      <c r="Q93" s="69"/>
      <c r="R93" s="71"/>
      <c r="S93" s="68"/>
      <c r="T93" s="68"/>
      <c r="U93" s="69"/>
      <c r="V93" s="72"/>
      <c r="W93" s="156"/>
    </row>
    <row r="94" spans="1:23" x14ac:dyDescent="0.2">
      <c r="A94" s="187" t="s">
        <v>122</v>
      </c>
      <c r="B94" s="74"/>
      <c r="C94" s="75"/>
      <c r="D94" s="76"/>
      <c r="E94" s="77"/>
      <c r="F94" s="77">
        <v>73399</v>
      </c>
      <c r="G94" s="77">
        <v>6257747</v>
      </c>
      <c r="H94" s="78"/>
      <c r="I94" s="79"/>
      <c r="J94" s="80">
        <f>SUM(J12,J14,J19,J21,J25,J33,J42:J44,J47,J51:J53,J57,J62,J68,J71,J76,J79,J82,J85:J92)</f>
        <v>4974657</v>
      </c>
      <c r="K94" s="77">
        <v>4693770</v>
      </c>
      <c r="L94" s="81">
        <f>SUM(L12:L92)</f>
        <v>1637376</v>
      </c>
      <c r="M94" s="82"/>
      <c r="N94" s="83"/>
      <c r="O94" s="84"/>
      <c r="P94" s="83"/>
      <c r="Q94" s="85"/>
      <c r="R94" s="86"/>
      <c r="S94" s="77">
        <f>SUM(S10:S92)</f>
        <v>125</v>
      </c>
      <c r="T94" s="84"/>
      <c r="U94" s="85"/>
      <c r="V94" s="87"/>
      <c r="W94" s="186"/>
    </row>
    <row r="95" spans="1:23" ht="13.5" thickBot="1" x14ac:dyDescent="0.25">
      <c r="A95" s="63"/>
      <c r="B95" s="64"/>
      <c r="C95" s="64"/>
      <c r="D95" s="88"/>
      <c r="E95" s="64"/>
      <c r="F95" s="64" t="s">
        <v>138</v>
      </c>
      <c r="G95" s="64" t="s">
        <v>135</v>
      </c>
      <c r="H95" s="64"/>
      <c r="I95" s="64"/>
      <c r="J95" s="63"/>
      <c r="K95" s="64"/>
      <c r="L95" s="65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5"/>
    </row>
    <row r="97" spans="6:9" x14ac:dyDescent="0.2">
      <c r="F97" s="17"/>
      <c r="I97" s="17"/>
    </row>
  </sheetData>
  <mergeCells count="26">
    <mergeCell ref="H84:H85"/>
    <mergeCell ref="H59:H62"/>
    <mergeCell ref="H70:H71"/>
    <mergeCell ref="M4:P4"/>
    <mergeCell ref="Q4:T4"/>
    <mergeCell ref="U4:W4"/>
    <mergeCell ref="H10:H12"/>
    <mergeCell ref="I10:I12"/>
    <mergeCell ref="H34:H37"/>
    <mergeCell ref="D4:G4"/>
    <mergeCell ref="H4:I4"/>
    <mergeCell ref="I78:I79"/>
    <mergeCell ref="I65:I67"/>
    <mergeCell ref="I70:I71"/>
    <mergeCell ref="I59:I62"/>
    <mergeCell ref="H46:H47"/>
    <mergeCell ref="I46:I47"/>
    <mergeCell ref="H73:H76"/>
    <mergeCell ref="H78:H79"/>
    <mergeCell ref="I84:I85"/>
    <mergeCell ref="I73:I76"/>
    <mergeCell ref="W18:W19"/>
    <mergeCell ref="W30:W32"/>
    <mergeCell ref="I34:I37"/>
    <mergeCell ref="V30:V32"/>
    <mergeCell ref="W49:W50"/>
  </mergeCells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0"/>
  <sheetViews>
    <sheetView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C9" sqref="AC9"/>
    </sheetView>
  </sheetViews>
  <sheetFormatPr defaultRowHeight="12.75" x14ac:dyDescent="0.2"/>
  <cols>
    <col min="2" max="2" width="13.7109375" bestFit="1" customWidth="1"/>
    <col min="3" max="3" width="10.5703125" hidden="1" customWidth="1"/>
    <col min="4" max="4" width="12.42578125" hidden="1" customWidth="1"/>
    <col min="5" max="8" width="9.140625" hidden="1" customWidth="1"/>
    <col min="9" max="9" width="9.28515625" hidden="1" customWidth="1"/>
    <col min="10" max="10" width="14.85546875" hidden="1" customWidth="1"/>
    <col min="11" max="11" width="16.42578125" hidden="1" customWidth="1"/>
    <col min="12" max="12" width="9.140625" hidden="1" customWidth="1"/>
    <col min="13" max="13" width="4.85546875" hidden="1" customWidth="1"/>
    <col min="14" max="14" width="6" hidden="1" customWidth="1"/>
    <col min="15" max="17" width="9.140625" hidden="1" customWidth="1"/>
    <col min="18" max="18" width="6" hidden="1" customWidth="1"/>
    <col min="19" max="19" width="5" hidden="1" customWidth="1"/>
    <col min="20" max="20" width="5.42578125" hidden="1" customWidth="1"/>
    <col min="21" max="21" width="12.5703125" customWidth="1"/>
    <col min="22" max="22" width="12.5703125" bestFit="1" customWidth="1"/>
    <col min="23" max="23" width="12.5703125" hidden="1" customWidth="1"/>
    <col min="24" max="24" width="62.85546875" hidden="1" customWidth="1"/>
    <col min="25" max="25" width="10.28515625" bestFit="1" customWidth="1"/>
    <col min="26" max="28" width="12.85546875" bestFit="1" customWidth="1"/>
    <col min="30" max="30" width="11.28515625" bestFit="1" customWidth="1"/>
  </cols>
  <sheetData>
    <row r="1" spans="1:30" x14ac:dyDescent="0.2">
      <c r="L1" t="s">
        <v>10</v>
      </c>
    </row>
    <row r="2" spans="1:30" x14ac:dyDescent="0.2">
      <c r="B2" t="s">
        <v>0</v>
      </c>
      <c r="L2" t="s">
        <v>11</v>
      </c>
    </row>
    <row r="3" spans="1:30" x14ac:dyDescent="0.2">
      <c r="B3" t="s">
        <v>1</v>
      </c>
    </row>
    <row r="6" spans="1:30" x14ac:dyDescent="0.2">
      <c r="L6" t="s">
        <v>7</v>
      </c>
    </row>
    <row r="7" spans="1:30" x14ac:dyDescent="0.2">
      <c r="A7" s="4"/>
      <c r="B7" s="4" t="s">
        <v>2</v>
      </c>
      <c r="C7" s="4" t="s">
        <v>4</v>
      </c>
      <c r="D7" s="4" t="s">
        <v>5</v>
      </c>
      <c r="E7" s="4" t="s">
        <v>57</v>
      </c>
      <c r="F7" s="4" t="s">
        <v>58</v>
      </c>
      <c r="G7" s="4" t="s">
        <v>59</v>
      </c>
      <c r="H7" s="4" t="s">
        <v>60</v>
      </c>
      <c r="I7" s="4" t="s">
        <v>61</v>
      </c>
      <c r="J7" s="4" t="s">
        <v>63</v>
      </c>
      <c r="K7" s="4" t="s">
        <v>64</v>
      </c>
      <c r="L7" s="4" t="s">
        <v>8</v>
      </c>
      <c r="M7" s="4" t="s">
        <v>9</v>
      </c>
      <c r="N7" s="4" t="s">
        <v>18</v>
      </c>
      <c r="O7" s="4" t="s">
        <v>28</v>
      </c>
      <c r="P7" s="4"/>
      <c r="Q7" s="4" t="s">
        <v>43</v>
      </c>
      <c r="R7" s="4" t="s">
        <v>19</v>
      </c>
      <c r="S7" s="4" t="s">
        <v>49</v>
      </c>
      <c r="T7" s="4" t="s">
        <v>50</v>
      </c>
      <c r="U7" s="4" t="s">
        <v>13</v>
      </c>
      <c r="V7" s="4" t="s">
        <v>54</v>
      </c>
      <c r="W7" s="4" t="s">
        <v>22</v>
      </c>
      <c r="X7" s="4" t="s">
        <v>14</v>
      </c>
      <c r="Y7" s="4" t="s">
        <v>57</v>
      </c>
      <c r="Z7" s="4" t="s">
        <v>58</v>
      </c>
      <c r="AA7" s="4" t="s">
        <v>59</v>
      </c>
      <c r="AB7" s="4" t="s">
        <v>139</v>
      </c>
      <c r="AC7" s="9" t="s">
        <v>140</v>
      </c>
      <c r="AD7" s="8" t="s">
        <v>141</v>
      </c>
    </row>
    <row r="8" spans="1:30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0" x14ac:dyDescent="0.2">
      <c r="A9" s="4">
        <v>1</v>
      </c>
      <c r="B9" s="10" t="s">
        <v>3</v>
      </c>
      <c r="C9" s="11">
        <v>1</v>
      </c>
      <c r="D9" s="10" t="s">
        <v>6</v>
      </c>
      <c r="E9" s="10"/>
      <c r="F9" s="10"/>
      <c r="G9" s="10"/>
      <c r="H9" s="10"/>
      <c r="I9" s="10"/>
      <c r="J9" s="10"/>
      <c r="K9" s="10"/>
      <c r="L9" s="10">
        <v>0.7</v>
      </c>
      <c r="M9" s="10">
        <v>0.3</v>
      </c>
      <c r="N9" s="10"/>
      <c r="O9" s="10"/>
      <c r="P9" s="10"/>
      <c r="Q9" s="10"/>
      <c r="R9" s="10"/>
      <c r="S9" s="10"/>
      <c r="T9" s="10"/>
      <c r="U9" s="12">
        <v>125000</v>
      </c>
      <c r="V9" s="13"/>
      <c r="W9" s="13" t="s">
        <v>23</v>
      </c>
      <c r="X9" s="13" t="s">
        <v>15</v>
      </c>
      <c r="Y9" s="13"/>
      <c r="Z9" s="13"/>
      <c r="AA9" s="13">
        <v>185400</v>
      </c>
      <c r="AB9" s="13">
        <v>115080</v>
      </c>
      <c r="AC9" s="13">
        <v>3960</v>
      </c>
      <c r="AD9" s="13"/>
    </row>
    <row r="10" spans="1:30" ht="12.75" customHeight="1" x14ac:dyDescent="0.2">
      <c r="A10" s="4">
        <v>2</v>
      </c>
      <c r="B10" s="10" t="s">
        <v>16</v>
      </c>
      <c r="C10" s="11">
        <v>3</v>
      </c>
      <c r="D10" s="10" t="s">
        <v>6</v>
      </c>
      <c r="E10" s="10"/>
      <c r="F10" s="10">
        <v>0.55000000000000004</v>
      </c>
      <c r="G10" s="10">
        <v>0.56999999999999995</v>
      </c>
      <c r="H10" s="10">
        <v>0.02</v>
      </c>
      <c r="I10" s="10"/>
      <c r="J10" s="10"/>
      <c r="K10" s="10"/>
      <c r="L10" s="10">
        <v>0.9</v>
      </c>
      <c r="M10" s="10"/>
      <c r="N10" s="10">
        <v>0.1</v>
      </c>
      <c r="O10" s="10"/>
      <c r="P10" s="10"/>
      <c r="Q10" s="10"/>
      <c r="R10" s="10"/>
      <c r="S10" s="10"/>
      <c r="T10" s="10"/>
      <c r="U10" s="12">
        <v>275000</v>
      </c>
      <c r="V10" s="13"/>
      <c r="W10" s="13" t="s">
        <v>24</v>
      </c>
      <c r="X10" s="13"/>
      <c r="Y10" s="13"/>
      <c r="Z10" s="13">
        <v>120240</v>
      </c>
      <c r="AA10" s="13">
        <v>124560</v>
      </c>
      <c r="AB10" s="13">
        <v>50000</v>
      </c>
      <c r="AC10" s="13">
        <v>6840</v>
      </c>
      <c r="AD10" s="13"/>
    </row>
    <row r="11" spans="1:30" x14ac:dyDescent="0.2">
      <c r="A11" s="4">
        <v>3</v>
      </c>
      <c r="B11" s="10" t="s">
        <v>20</v>
      </c>
      <c r="C11" s="11">
        <v>1</v>
      </c>
      <c r="D11" s="10" t="s">
        <v>6</v>
      </c>
      <c r="E11" s="10"/>
      <c r="F11" s="10">
        <v>1.1000000000000001</v>
      </c>
      <c r="G11" s="10"/>
      <c r="H11" s="10">
        <v>0.02</v>
      </c>
      <c r="I11" s="10"/>
      <c r="J11" s="10"/>
      <c r="K11" s="10"/>
      <c r="L11" s="10">
        <v>0.97</v>
      </c>
      <c r="M11" s="10"/>
      <c r="N11" s="10">
        <v>0.03</v>
      </c>
      <c r="O11" s="10"/>
      <c r="P11" s="10"/>
      <c r="Q11" s="10"/>
      <c r="R11" s="10"/>
      <c r="S11" s="10"/>
      <c r="T11" s="10"/>
      <c r="U11" s="12">
        <v>190000</v>
      </c>
      <c r="V11" s="13"/>
      <c r="W11" s="13" t="s">
        <v>24</v>
      </c>
      <c r="X11" s="13"/>
      <c r="Y11" s="13"/>
      <c r="Z11" s="13">
        <v>195840</v>
      </c>
      <c r="AA11" s="13"/>
      <c r="AB11" s="13">
        <v>3600</v>
      </c>
      <c r="AC11" s="13"/>
      <c r="AD11" s="13"/>
    </row>
    <row r="12" spans="1:30" x14ac:dyDescent="0.2">
      <c r="A12" s="4">
        <v>4</v>
      </c>
      <c r="B12" s="10" t="s">
        <v>21</v>
      </c>
      <c r="C12" s="11">
        <v>2</v>
      </c>
      <c r="D12" s="10" t="s">
        <v>6</v>
      </c>
      <c r="E12" s="10"/>
      <c r="F12" s="10"/>
      <c r="G12" s="10"/>
      <c r="H12" s="10"/>
      <c r="I12" s="10"/>
      <c r="J12" s="10"/>
      <c r="K12" s="10"/>
      <c r="L12" s="10">
        <v>0.7</v>
      </c>
      <c r="M12" s="10">
        <v>0.3</v>
      </c>
      <c r="N12" s="10"/>
      <c r="O12" s="10"/>
      <c r="P12" s="10"/>
      <c r="Q12" s="10"/>
      <c r="R12" s="10"/>
      <c r="S12" s="10"/>
      <c r="T12" s="10"/>
      <c r="U12" s="12">
        <v>220000</v>
      </c>
      <c r="V12" s="13"/>
      <c r="W12" s="13" t="s">
        <v>25</v>
      </c>
      <c r="X12" s="13" t="s">
        <v>26</v>
      </c>
      <c r="Y12" s="13"/>
      <c r="Z12" s="13"/>
      <c r="AA12" s="13">
        <v>286560</v>
      </c>
      <c r="AB12" s="13">
        <v>248017</v>
      </c>
      <c r="AC12" s="13">
        <v>4680</v>
      </c>
      <c r="AD12" s="13"/>
    </row>
    <row r="13" spans="1:30" x14ac:dyDescent="0.2">
      <c r="A13" s="4">
        <v>5</v>
      </c>
      <c r="B13" s="10" t="s">
        <v>27</v>
      </c>
      <c r="C13" s="11">
        <v>4</v>
      </c>
      <c r="D13" s="10" t="s">
        <v>6</v>
      </c>
      <c r="E13" s="10"/>
      <c r="F13" s="10">
        <v>0.96</v>
      </c>
      <c r="G13" s="10"/>
      <c r="H13" s="10"/>
      <c r="I13" s="10"/>
      <c r="J13" s="10">
        <v>0.05</v>
      </c>
      <c r="K13" s="10">
        <v>0.13</v>
      </c>
      <c r="L13" s="10">
        <v>0.6</v>
      </c>
      <c r="M13" s="10"/>
      <c r="N13" s="10">
        <v>0.14000000000000001</v>
      </c>
      <c r="O13" s="10">
        <v>0.26</v>
      </c>
      <c r="P13" s="10"/>
      <c r="Q13" s="10"/>
      <c r="R13" s="10"/>
      <c r="S13" s="10"/>
      <c r="T13" s="10"/>
      <c r="U13" s="12">
        <v>555000</v>
      </c>
      <c r="V13" s="13"/>
      <c r="W13" s="13" t="s">
        <v>24</v>
      </c>
      <c r="X13" s="13"/>
      <c r="Y13" s="13"/>
      <c r="Z13" s="13">
        <v>480960</v>
      </c>
      <c r="AA13" s="13"/>
      <c r="AB13" s="13"/>
      <c r="AC13" s="13"/>
      <c r="AD13" s="13">
        <v>109128</v>
      </c>
    </row>
    <row r="14" spans="1:30" x14ac:dyDescent="0.2">
      <c r="A14" s="4">
        <v>9</v>
      </c>
      <c r="B14" s="10" t="s">
        <v>32</v>
      </c>
      <c r="C14" s="11">
        <v>2</v>
      </c>
      <c r="D14" s="10" t="s">
        <v>6</v>
      </c>
      <c r="E14" s="10"/>
      <c r="F14" s="10">
        <v>1.1200000000000001</v>
      </c>
      <c r="G14" s="10"/>
      <c r="H14" s="10"/>
      <c r="I14" s="10"/>
      <c r="J14" s="10"/>
      <c r="K14" s="10"/>
      <c r="L14" s="10">
        <v>0.99</v>
      </c>
      <c r="M14" s="10"/>
      <c r="N14" s="10">
        <v>0.01</v>
      </c>
      <c r="O14" s="10"/>
      <c r="P14" s="10"/>
      <c r="Q14" s="10"/>
      <c r="R14" s="10"/>
      <c r="S14" s="10"/>
      <c r="T14" s="10"/>
      <c r="U14" s="12">
        <v>344000</v>
      </c>
      <c r="V14" s="13"/>
      <c r="W14" s="13" t="s">
        <v>24</v>
      </c>
      <c r="X14" s="13"/>
      <c r="Y14" s="13"/>
      <c r="Z14" s="13">
        <v>358920</v>
      </c>
      <c r="AA14" s="13"/>
      <c r="AB14" s="13">
        <v>360</v>
      </c>
      <c r="AC14" s="13"/>
      <c r="AD14" s="13"/>
    </row>
    <row r="15" spans="1:30" x14ac:dyDescent="0.2">
      <c r="A15" s="4">
        <v>10</v>
      </c>
      <c r="B15" s="10" t="s">
        <v>66</v>
      </c>
      <c r="C15" s="11">
        <v>3</v>
      </c>
      <c r="D15" s="10" t="s">
        <v>73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>
        <v>270000</v>
      </c>
      <c r="V15" s="13">
        <v>130000</v>
      </c>
      <c r="W15" s="13"/>
      <c r="X15" s="13"/>
      <c r="Y15" s="13"/>
      <c r="Z15" s="13">
        <v>275400</v>
      </c>
      <c r="AA15" s="13">
        <v>343080</v>
      </c>
      <c r="AB15" s="13"/>
      <c r="AC15" s="13"/>
      <c r="AD15" s="13"/>
    </row>
    <row r="16" spans="1:30" x14ac:dyDescent="0.2">
      <c r="A16" s="4">
        <v>12</v>
      </c>
      <c r="B16" s="10" t="s">
        <v>34</v>
      </c>
      <c r="C16" s="11">
        <v>2</v>
      </c>
      <c r="D16" s="10" t="s">
        <v>6</v>
      </c>
      <c r="E16" s="10"/>
      <c r="F16" s="10"/>
      <c r="G16" s="10">
        <v>1.17</v>
      </c>
      <c r="H16" s="10"/>
      <c r="I16" s="10"/>
      <c r="J16" s="10"/>
      <c r="K16" s="10"/>
      <c r="L16" s="10">
        <v>1</v>
      </c>
      <c r="M16" s="10"/>
      <c r="N16" s="10"/>
      <c r="O16" s="10"/>
      <c r="P16" s="10"/>
      <c r="Q16" s="10"/>
      <c r="R16" s="10"/>
      <c r="S16" s="10"/>
      <c r="T16" s="10"/>
      <c r="U16" s="12">
        <v>215000</v>
      </c>
      <c r="V16" s="13"/>
      <c r="W16" s="13" t="s">
        <v>35</v>
      </c>
      <c r="X16" s="13"/>
      <c r="Y16" s="13"/>
      <c r="Z16" s="13"/>
      <c r="AA16" s="13">
        <v>223200</v>
      </c>
      <c r="AB16" s="13"/>
      <c r="AC16" s="13"/>
      <c r="AD16" s="13"/>
    </row>
    <row r="17" spans="1:33" x14ac:dyDescent="0.2">
      <c r="A17" s="4">
        <v>13</v>
      </c>
      <c r="B17" s="10" t="s">
        <v>36</v>
      </c>
      <c r="C17" s="11">
        <v>2</v>
      </c>
      <c r="D17" s="10" t="s">
        <v>6</v>
      </c>
      <c r="E17" s="10"/>
      <c r="F17" s="10">
        <v>0.56000000000000005</v>
      </c>
      <c r="G17" s="10">
        <v>0.57999999999999996</v>
      </c>
      <c r="H17" s="10"/>
      <c r="I17" s="10"/>
      <c r="J17" s="10"/>
      <c r="K17" s="10"/>
      <c r="L17" s="10">
        <v>1</v>
      </c>
      <c r="M17" s="10"/>
      <c r="N17" s="10"/>
      <c r="O17" s="10"/>
      <c r="P17" s="10"/>
      <c r="Q17" s="10"/>
      <c r="R17" s="10"/>
      <c r="S17" s="10"/>
      <c r="T17" s="10"/>
      <c r="U17" s="12">
        <v>283000</v>
      </c>
      <c r="V17" s="13"/>
      <c r="W17" s="13" t="s">
        <v>37</v>
      </c>
      <c r="X17" s="13" t="s">
        <v>38</v>
      </c>
      <c r="Y17" s="13"/>
      <c r="Z17" s="13">
        <v>140760</v>
      </c>
      <c r="AA17" s="13">
        <v>145440</v>
      </c>
      <c r="AB17" s="13"/>
      <c r="AC17" s="13"/>
      <c r="AD17" s="13"/>
    </row>
    <row r="18" spans="1:33" x14ac:dyDescent="0.2">
      <c r="A18" s="4">
        <v>15</v>
      </c>
      <c r="B18" s="10" t="s">
        <v>39</v>
      </c>
      <c r="C18" s="11">
        <v>3</v>
      </c>
      <c r="D18" s="10" t="s">
        <v>6</v>
      </c>
      <c r="E18" s="10"/>
      <c r="F18" s="10"/>
      <c r="G18" s="10">
        <v>0.8</v>
      </c>
      <c r="H18" s="10">
        <v>0.46</v>
      </c>
      <c r="I18" s="10"/>
      <c r="J18" s="10"/>
      <c r="K18" s="10"/>
      <c r="L18" s="10"/>
      <c r="M18" s="10"/>
      <c r="N18" s="10" t="s">
        <v>29</v>
      </c>
      <c r="O18" s="10" t="s">
        <v>40</v>
      </c>
      <c r="P18" s="10"/>
      <c r="Q18" s="10" t="s">
        <v>29</v>
      </c>
      <c r="R18" s="10"/>
      <c r="S18" s="10"/>
      <c r="T18" s="10"/>
      <c r="U18" s="12">
        <v>322000</v>
      </c>
      <c r="V18" s="13"/>
      <c r="W18" s="13" t="s">
        <v>37</v>
      </c>
      <c r="X18" s="13" t="s">
        <v>41</v>
      </c>
      <c r="Y18" s="13"/>
      <c r="Z18" s="13"/>
      <c r="AA18" s="13">
        <v>238680</v>
      </c>
      <c r="AB18" s="13">
        <v>159128</v>
      </c>
      <c r="AC18" s="13">
        <v>792</v>
      </c>
      <c r="AD18" s="13"/>
    </row>
    <row r="19" spans="1:33" x14ac:dyDescent="0.2">
      <c r="A19" s="4">
        <v>17</v>
      </c>
      <c r="B19" s="10" t="s">
        <v>42</v>
      </c>
      <c r="C19" s="11">
        <v>4</v>
      </c>
      <c r="D19" s="10" t="s">
        <v>6</v>
      </c>
      <c r="E19" s="10"/>
      <c r="F19" s="10">
        <v>0.71</v>
      </c>
      <c r="G19" s="10">
        <v>1</v>
      </c>
      <c r="H19" s="10"/>
      <c r="I19" s="10"/>
      <c r="J19" s="10"/>
      <c r="K19" s="10"/>
      <c r="L19" s="10"/>
      <c r="M19" s="10"/>
      <c r="N19" s="10">
        <v>0.41</v>
      </c>
      <c r="O19" s="10"/>
      <c r="P19" s="10"/>
      <c r="Q19" s="10">
        <v>0.58499999999999996</v>
      </c>
      <c r="R19" s="10">
        <v>5.0000000000000001E-3</v>
      </c>
      <c r="S19" s="10"/>
      <c r="T19" s="10"/>
      <c r="U19" s="12">
        <v>405000</v>
      </c>
      <c r="V19" s="13"/>
      <c r="W19" s="13" t="s">
        <v>44</v>
      </c>
      <c r="X19" s="13"/>
      <c r="Y19" s="13"/>
      <c r="Z19" s="13">
        <v>265320</v>
      </c>
      <c r="AA19" s="13">
        <v>323640</v>
      </c>
      <c r="AB19" s="13"/>
      <c r="AC19" s="13"/>
      <c r="AD19" s="13"/>
    </row>
    <row r="20" spans="1:33" x14ac:dyDescent="0.2">
      <c r="A20" s="4">
        <v>18</v>
      </c>
      <c r="B20" s="10" t="s">
        <v>45</v>
      </c>
      <c r="C20" s="11">
        <v>1</v>
      </c>
      <c r="D20" s="10" t="s">
        <v>6</v>
      </c>
      <c r="E20" s="10"/>
      <c r="F20" s="10">
        <v>1.1100000000000001</v>
      </c>
      <c r="G20" s="10"/>
      <c r="H20" s="10"/>
      <c r="I20" s="10"/>
      <c r="J20" s="10"/>
      <c r="K20" s="10"/>
      <c r="L20" s="10">
        <v>1</v>
      </c>
      <c r="M20" s="10"/>
      <c r="N20" s="10"/>
      <c r="O20" s="10"/>
      <c r="P20" s="10"/>
      <c r="Q20" s="10"/>
      <c r="R20" s="10"/>
      <c r="S20" s="10"/>
      <c r="T20" s="10"/>
      <c r="U20" s="12">
        <v>189000</v>
      </c>
      <c r="V20" s="13"/>
      <c r="W20" s="13" t="s">
        <v>46</v>
      </c>
      <c r="X20" s="13"/>
      <c r="Y20" s="13"/>
      <c r="Z20" s="13">
        <v>189360</v>
      </c>
      <c r="AA20" s="13"/>
      <c r="AB20" s="13"/>
      <c r="AC20" s="13"/>
      <c r="AD20" s="13"/>
    </row>
    <row r="21" spans="1:33" x14ac:dyDescent="0.2">
      <c r="A21" s="15">
        <v>27</v>
      </c>
      <c r="B21" s="16" t="s">
        <v>70</v>
      </c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>
        <v>360000</v>
      </c>
      <c r="V21" s="13"/>
      <c r="W21" s="13"/>
      <c r="X21" s="13"/>
      <c r="Y21" s="13"/>
      <c r="Z21" s="13">
        <v>283320</v>
      </c>
      <c r="AA21" s="13"/>
      <c r="AB21" s="13">
        <v>93651</v>
      </c>
      <c r="AC21" s="13"/>
      <c r="AD21" s="13"/>
      <c r="AE21" t="s">
        <v>142</v>
      </c>
    </row>
    <row r="22" spans="1:33" x14ac:dyDescent="0.2">
      <c r="A22" s="4">
        <v>20</v>
      </c>
      <c r="B22" s="10" t="s">
        <v>47</v>
      </c>
      <c r="C22" s="11">
        <v>3</v>
      </c>
      <c r="D22" s="10" t="s">
        <v>6</v>
      </c>
      <c r="E22" s="10"/>
      <c r="F22" s="10"/>
      <c r="G22" s="10"/>
      <c r="H22" s="10">
        <v>1.22</v>
      </c>
      <c r="I22" s="10">
        <v>0.14000000000000001</v>
      </c>
      <c r="J22" s="10"/>
      <c r="K22" s="10"/>
      <c r="L22" s="10"/>
      <c r="M22" s="10"/>
      <c r="N22" s="10">
        <v>1</v>
      </c>
      <c r="O22" s="10"/>
      <c r="P22" s="10"/>
      <c r="Q22" s="10"/>
      <c r="R22" s="10"/>
      <c r="S22" s="10"/>
      <c r="T22" s="10"/>
      <c r="U22" s="12">
        <v>477800</v>
      </c>
      <c r="V22" s="13">
        <v>36885</v>
      </c>
      <c r="W22" s="13" t="s">
        <v>44</v>
      </c>
      <c r="X22" s="13"/>
      <c r="Y22" s="13"/>
      <c r="Z22" s="13"/>
      <c r="AA22" s="13"/>
      <c r="AB22" s="13">
        <v>694449</v>
      </c>
      <c r="AC22" s="13"/>
      <c r="AD22" s="13"/>
    </row>
    <row r="23" spans="1:33" x14ac:dyDescent="0.2">
      <c r="A23" s="4">
        <v>21</v>
      </c>
      <c r="B23" s="10" t="s">
        <v>48</v>
      </c>
      <c r="C23" s="11">
        <v>2</v>
      </c>
      <c r="D23" s="10" t="s">
        <v>6</v>
      </c>
      <c r="E23" s="10"/>
      <c r="F23" s="10"/>
      <c r="G23" s="10"/>
      <c r="H23" s="10">
        <v>1.01</v>
      </c>
      <c r="I23" s="10">
        <v>0.34</v>
      </c>
      <c r="J23" s="10"/>
      <c r="K23" s="10"/>
      <c r="L23" s="10"/>
      <c r="M23" s="10"/>
      <c r="N23" s="10"/>
      <c r="O23" s="10"/>
      <c r="P23" s="10"/>
      <c r="Q23" s="10"/>
      <c r="R23" s="10"/>
      <c r="S23" s="10">
        <v>0.75</v>
      </c>
      <c r="T23" s="10">
        <v>0.25</v>
      </c>
      <c r="U23" s="12">
        <v>290000</v>
      </c>
      <c r="V23" s="13"/>
      <c r="W23" s="13" t="s">
        <v>52</v>
      </c>
      <c r="X23" s="13"/>
      <c r="Y23" s="13"/>
      <c r="Z23" s="13"/>
      <c r="AA23" s="13"/>
      <c r="AB23" s="13">
        <v>630163</v>
      </c>
      <c r="AC23" s="13"/>
      <c r="AD23" s="13"/>
      <c r="AE23" t="s">
        <v>143</v>
      </c>
    </row>
    <row r="24" spans="1:33" x14ac:dyDescent="0.2">
      <c r="A24" s="4">
        <v>22</v>
      </c>
      <c r="B24" s="10" t="s">
        <v>51</v>
      </c>
      <c r="C24" s="11">
        <v>1</v>
      </c>
      <c r="D24" s="10" t="s">
        <v>6</v>
      </c>
      <c r="E24" s="10"/>
      <c r="F24" s="10"/>
      <c r="G24" s="10">
        <v>1.1299999999999999</v>
      </c>
      <c r="H24" s="10"/>
      <c r="I24" s="10"/>
      <c r="J24" s="10"/>
      <c r="K24" s="10"/>
      <c r="L24" s="10">
        <v>1</v>
      </c>
      <c r="M24" s="10"/>
      <c r="N24" s="10"/>
      <c r="O24" s="10"/>
      <c r="P24" s="10"/>
      <c r="Q24" s="10"/>
      <c r="R24" s="10"/>
      <c r="S24" s="10"/>
      <c r="T24" s="10"/>
      <c r="U24" s="12">
        <v>181000</v>
      </c>
      <c r="V24" s="13"/>
      <c r="W24" s="13" t="s">
        <v>35</v>
      </c>
      <c r="X24" s="13"/>
      <c r="Y24" s="13"/>
      <c r="Z24" s="13"/>
      <c r="AA24" s="13">
        <v>185760</v>
      </c>
      <c r="AB24" s="13"/>
      <c r="AC24" s="13">
        <v>576</v>
      </c>
      <c r="AD24" s="13"/>
    </row>
    <row r="25" spans="1:33" x14ac:dyDescent="0.2">
      <c r="A25" s="4">
        <v>23</v>
      </c>
      <c r="B25" s="10" t="s">
        <v>53</v>
      </c>
      <c r="C25" s="11">
        <v>2</v>
      </c>
      <c r="D25" s="10" t="s">
        <v>6</v>
      </c>
      <c r="E25" s="10"/>
      <c r="F25" s="10">
        <v>0.21</v>
      </c>
      <c r="G25" s="10"/>
      <c r="H25" s="10">
        <v>0.84</v>
      </c>
      <c r="I25" s="10">
        <v>0.21</v>
      </c>
      <c r="J25" s="10"/>
      <c r="K25" s="10"/>
      <c r="L25" s="10">
        <v>0.17499999999999999</v>
      </c>
      <c r="M25" s="10"/>
      <c r="N25" s="10">
        <v>0.82499999999999996</v>
      </c>
      <c r="O25" s="10"/>
      <c r="P25" s="10"/>
      <c r="Q25" s="10"/>
      <c r="R25" s="10"/>
      <c r="S25" s="10"/>
      <c r="T25" s="10"/>
      <c r="U25" s="12">
        <v>400000</v>
      </c>
      <c r="V25" s="13"/>
      <c r="W25" s="13"/>
      <c r="X25" s="13"/>
      <c r="Y25" s="13"/>
      <c r="Z25" s="13">
        <v>72720</v>
      </c>
      <c r="AA25" s="13"/>
      <c r="AB25" s="13">
        <v>448416</v>
      </c>
      <c r="AC25" s="13"/>
      <c r="AD25" s="13"/>
    </row>
    <row r="26" spans="1:33" x14ac:dyDescent="0.2">
      <c r="A26" s="4"/>
      <c r="B26" s="10" t="s">
        <v>144</v>
      </c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>
        <v>388800</v>
      </c>
      <c r="V26" s="13"/>
      <c r="W26" s="13"/>
      <c r="X26" s="13"/>
      <c r="Y26" s="13">
        <v>11880</v>
      </c>
      <c r="Z26" s="13">
        <v>222840</v>
      </c>
      <c r="AA26" s="13">
        <v>175680</v>
      </c>
      <c r="AB26" s="13">
        <v>3960</v>
      </c>
      <c r="AC26" s="13"/>
      <c r="AD26" s="13"/>
      <c r="AE26" t="s">
        <v>147</v>
      </c>
    </row>
    <row r="27" spans="1:33" x14ac:dyDescent="0.2">
      <c r="A27" s="15">
        <v>24</v>
      </c>
      <c r="B27" s="16" t="s">
        <v>67</v>
      </c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>
        <v>144000</v>
      </c>
      <c r="V27" s="13"/>
      <c r="W27" s="13"/>
      <c r="X27" s="13"/>
      <c r="Y27" s="13"/>
      <c r="Z27" s="13">
        <v>26640</v>
      </c>
      <c r="AA27" s="13">
        <v>112680</v>
      </c>
      <c r="AB27" s="13">
        <v>5556</v>
      </c>
      <c r="AC27" s="13">
        <v>3960</v>
      </c>
      <c r="AD27" s="13"/>
      <c r="AE27" t="s">
        <v>145</v>
      </c>
      <c r="AG27" t="s">
        <v>146</v>
      </c>
    </row>
    <row r="28" spans="1:33" x14ac:dyDescent="0.2">
      <c r="A28" s="4">
        <v>29</v>
      </c>
      <c r="B28" s="10" t="s">
        <v>55</v>
      </c>
      <c r="C28" s="11"/>
      <c r="D28" s="10" t="s">
        <v>56</v>
      </c>
      <c r="E28" s="10"/>
      <c r="F28" s="10">
        <v>2.4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3">
        <v>350000</v>
      </c>
      <c r="W28" s="13"/>
      <c r="X28" s="13"/>
      <c r="Y28" s="13">
        <f>SUM(Y8:Y25)</f>
        <v>0</v>
      </c>
      <c r="Z28" s="13">
        <v>897625</v>
      </c>
      <c r="AA28" s="13"/>
      <c r="AB28" s="13"/>
      <c r="AC28" s="13"/>
      <c r="AD28" s="13"/>
    </row>
    <row r="29" spans="1:33" x14ac:dyDescent="0.2">
      <c r="A29" s="4">
        <v>7</v>
      </c>
      <c r="B29" s="4" t="s">
        <v>65</v>
      </c>
      <c r="C29" s="5">
        <v>2</v>
      </c>
      <c r="D29" s="4" t="s">
        <v>71</v>
      </c>
      <c r="E29" s="4" t="s">
        <v>72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>
        <v>200000</v>
      </c>
      <c r="V29" s="7"/>
      <c r="W29" s="7"/>
      <c r="X29" s="7"/>
      <c r="Y29" s="7"/>
      <c r="Z29" s="7"/>
      <c r="AA29" s="7"/>
      <c r="AB29" s="7"/>
      <c r="AC29" s="7"/>
      <c r="AD29" s="7"/>
    </row>
    <row r="30" spans="1:33" x14ac:dyDescent="0.2">
      <c r="A30" s="4">
        <v>8</v>
      </c>
      <c r="B30" s="4" t="s">
        <v>30</v>
      </c>
      <c r="C30" s="5">
        <v>3</v>
      </c>
      <c r="D30" s="4" t="s">
        <v>6</v>
      </c>
      <c r="E30" s="4"/>
      <c r="F30" s="4"/>
      <c r="G30" s="4"/>
      <c r="H30" s="4">
        <v>1.4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>
        <v>260000</v>
      </c>
      <c r="V30" s="7"/>
      <c r="W30" s="7" t="s">
        <v>33</v>
      </c>
      <c r="X30" s="7" t="s">
        <v>31</v>
      </c>
      <c r="Y30" s="7"/>
      <c r="Z30" s="7"/>
      <c r="AA30" s="7"/>
      <c r="AB30" s="7">
        <f>H30*U30</f>
        <v>364000</v>
      </c>
      <c r="AC30" s="7"/>
      <c r="AD30" s="7"/>
    </row>
    <row r="31" spans="1:33" x14ac:dyDescent="0.2">
      <c r="A31" s="4">
        <v>14</v>
      </c>
      <c r="B31" s="4" t="s">
        <v>75</v>
      </c>
      <c r="C31" s="5">
        <v>2</v>
      </c>
      <c r="D31" s="4" t="s">
        <v>76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>
        <v>180000</v>
      </c>
      <c r="V31" s="7"/>
      <c r="W31" s="7"/>
      <c r="X31" s="7"/>
      <c r="Y31" s="7"/>
      <c r="Z31" s="7"/>
      <c r="AA31" s="7"/>
      <c r="AB31" s="7"/>
      <c r="AC31" s="7"/>
      <c r="AD31" s="7"/>
      <c r="AE31" t="s">
        <v>69</v>
      </c>
    </row>
    <row r="32" spans="1:33" x14ac:dyDescent="0.2">
      <c r="A32" s="4">
        <v>16</v>
      </c>
      <c r="B32" s="4" t="s">
        <v>77</v>
      </c>
      <c r="C32" s="5">
        <v>2</v>
      </c>
      <c r="D32" s="4" t="s">
        <v>74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>
        <v>325000</v>
      </c>
      <c r="V32" s="7"/>
      <c r="W32" s="7"/>
      <c r="X32" s="7"/>
      <c r="Y32" s="7"/>
      <c r="Z32" s="7"/>
      <c r="AA32" s="7"/>
      <c r="AB32" s="7"/>
      <c r="AC32" s="7"/>
      <c r="AD32" s="7"/>
      <c r="AE32" t="s">
        <v>68</v>
      </c>
    </row>
    <row r="33" spans="3:3" x14ac:dyDescent="0.2">
      <c r="C33" s="1"/>
    </row>
    <row r="34" spans="3:3" x14ac:dyDescent="0.2">
      <c r="C34" s="1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</sheetData>
  <phoneticPr fontId="0" type="noConversion"/>
  <pageMargins left="0.75" right="0.75" top="1" bottom="1" header="0.5" footer="0.5"/>
  <pageSetup scale="9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B41"/>
  <sheetViews>
    <sheetView topLeftCell="A20" workbookViewId="0">
      <selection activeCell="B44" sqref="B44:B105"/>
    </sheetView>
  </sheetViews>
  <sheetFormatPr defaultRowHeight="12.75" x14ac:dyDescent="0.2"/>
  <sheetData>
    <row r="25" spans="2:2" x14ac:dyDescent="0.2">
      <c r="B25">
        <v>147430</v>
      </c>
    </row>
    <row r="26" spans="2:2" x14ac:dyDescent="0.2">
      <c r="B26">
        <v>407000</v>
      </c>
    </row>
    <row r="27" spans="2:2" x14ac:dyDescent="0.2">
      <c r="B27">
        <v>237000</v>
      </c>
    </row>
    <row r="28" spans="2:2" x14ac:dyDescent="0.2">
      <c r="B28">
        <v>278680</v>
      </c>
    </row>
    <row r="29" spans="2:2" x14ac:dyDescent="0.2">
      <c r="B29">
        <v>197000</v>
      </c>
    </row>
    <row r="30" spans="2:2" x14ac:dyDescent="0.2">
      <c r="B30">
        <v>210600</v>
      </c>
    </row>
    <row r="31" spans="2:2" x14ac:dyDescent="0.2">
      <c r="B31">
        <v>125000</v>
      </c>
    </row>
    <row r="32" spans="2:2" x14ac:dyDescent="0.2">
      <c r="B32">
        <v>290800</v>
      </c>
    </row>
    <row r="33" spans="2:2" x14ac:dyDescent="0.2">
      <c r="B33">
        <v>287000</v>
      </c>
    </row>
    <row r="34" spans="2:2" x14ac:dyDescent="0.2">
      <c r="B34">
        <v>170600</v>
      </c>
    </row>
    <row r="35" spans="2:2" x14ac:dyDescent="0.2">
      <c r="B35">
        <v>364000</v>
      </c>
    </row>
    <row r="36" spans="2:2" x14ac:dyDescent="0.2">
      <c r="B36">
        <v>182600</v>
      </c>
    </row>
    <row r="37" spans="2:2" x14ac:dyDescent="0.2">
      <c r="B37">
        <v>516000</v>
      </c>
    </row>
    <row r="38" spans="2:2" x14ac:dyDescent="0.2">
      <c r="B38">
        <v>328360</v>
      </c>
    </row>
    <row r="39" spans="2:2" x14ac:dyDescent="0.2">
      <c r="B39">
        <v>440000</v>
      </c>
    </row>
    <row r="40" spans="2:2" x14ac:dyDescent="0.2">
      <c r="B40">
        <v>145000</v>
      </c>
    </row>
    <row r="41" spans="2:2" x14ac:dyDescent="0.2">
      <c r="B41">
        <v>366000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Mills</vt:lpstr>
      <vt:lpstr>Sheet1</vt:lpstr>
      <vt:lpstr>Sheet3</vt:lpstr>
      <vt:lpstr>Mills!Print_Area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cp:lastPrinted>2001-10-11T12:32:24Z</cp:lastPrinted>
  <dcterms:created xsi:type="dcterms:W3CDTF">2001-10-05T12:59:26Z</dcterms:created>
  <dcterms:modified xsi:type="dcterms:W3CDTF">2023-09-14T19:01:32Z</dcterms:modified>
</cp:coreProperties>
</file>