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971B37-6111-4940-A16D-A9C36CEE671B}" xr6:coauthVersionLast="47" xr6:coauthVersionMax="47" xr10:uidLastSave="{00000000-0000-0000-0000-000000000000}"/>
  <bookViews>
    <workbookView xWindow="-120" yWindow="-120" windowWidth="38640" windowHeight="15720" activeTab="1"/>
  </bookViews>
  <sheets>
    <sheet name="Nov-Jan" sheetId="3" r:id="rId1"/>
    <sheet name="Sheet1" sheetId="4" r:id="rId2"/>
    <sheet name="Nov-Dec" sheetId="1" r:id="rId3"/>
    <sheet name="Act, Nov-Dec" sheetId="2" r:id="rId4"/>
  </sheets>
  <definedNames>
    <definedName name="_xlnm.Print_Area" localSheetId="2">'Nov-Dec'!$A$1:$P$38</definedName>
  </definedNames>
  <calcPr calcId="0"/>
</workbook>
</file>

<file path=xl/calcChain.xml><?xml version="1.0" encoding="utf-8"?>
<calcChain xmlns="http://schemas.openxmlformats.org/spreadsheetml/2006/main">
  <c r="F8" i="2" l="1"/>
  <c r="J8" i="2"/>
  <c r="D9" i="2"/>
  <c r="F9" i="2"/>
  <c r="H9" i="2"/>
  <c r="J9" i="2"/>
  <c r="B10" i="2"/>
  <c r="F10" i="2"/>
  <c r="H10" i="2"/>
  <c r="J10" i="2"/>
  <c r="F11" i="2"/>
  <c r="H11" i="2"/>
  <c r="J11" i="2"/>
  <c r="F12" i="2"/>
  <c r="H12" i="2"/>
  <c r="J12" i="2"/>
  <c r="B13" i="2"/>
  <c r="C13" i="2"/>
  <c r="D13" i="2"/>
  <c r="F13" i="2"/>
  <c r="H13" i="2"/>
  <c r="J13" i="2"/>
  <c r="B14" i="2"/>
  <c r="C14" i="2"/>
  <c r="D14" i="2"/>
  <c r="F14" i="2"/>
  <c r="H14" i="2"/>
  <c r="J14" i="2"/>
  <c r="F15" i="2"/>
  <c r="H15" i="2"/>
  <c r="J15" i="2"/>
  <c r="B16" i="2"/>
  <c r="C16" i="2"/>
  <c r="D16" i="2"/>
  <c r="F16" i="2"/>
  <c r="H16" i="2"/>
  <c r="J16" i="2"/>
  <c r="B17" i="2"/>
  <c r="C17" i="2"/>
  <c r="D17" i="2"/>
  <c r="F17" i="2"/>
  <c r="H17" i="2"/>
  <c r="J17" i="2"/>
  <c r="B18" i="2"/>
  <c r="C18" i="2"/>
  <c r="D18" i="2"/>
  <c r="F18" i="2"/>
  <c r="H18" i="2"/>
  <c r="J18" i="2"/>
  <c r="B19" i="2"/>
  <c r="C19" i="2"/>
  <c r="D19" i="2"/>
  <c r="F19" i="2"/>
  <c r="H19" i="2"/>
  <c r="J19" i="2"/>
  <c r="B20" i="2"/>
  <c r="C20" i="2"/>
  <c r="D20" i="2"/>
  <c r="F20" i="2"/>
  <c r="H20" i="2"/>
  <c r="J20" i="2"/>
  <c r="B21" i="2"/>
  <c r="C21" i="2"/>
  <c r="D21" i="2"/>
  <c r="F21" i="2"/>
  <c r="H21" i="2"/>
  <c r="J21" i="2"/>
  <c r="B22" i="2"/>
  <c r="C22" i="2"/>
  <c r="D22" i="2"/>
  <c r="F22" i="2"/>
  <c r="H22" i="2"/>
  <c r="J22" i="2"/>
  <c r="B23" i="2"/>
  <c r="C23" i="2"/>
  <c r="D23" i="2"/>
  <c r="F23" i="2"/>
  <c r="H23" i="2"/>
  <c r="J23" i="2"/>
  <c r="B24" i="2"/>
  <c r="C24" i="2"/>
  <c r="D24" i="2"/>
  <c r="F24" i="2"/>
  <c r="H24" i="2"/>
  <c r="J24" i="2"/>
  <c r="B25" i="2"/>
  <c r="C25" i="2"/>
  <c r="D25" i="2"/>
  <c r="F25" i="2"/>
  <c r="H25" i="2"/>
  <c r="J25" i="2"/>
  <c r="B26" i="2"/>
  <c r="C26" i="2"/>
  <c r="D26" i="2"/>
  <c r="F26" i="2"/>
  <c r="H26" i="2"/>
  <c r="J26" i="2"/>
  <c r="B27" i="2"/>
  <c r="C27" i="2"/>
  <c r="D27" i="2"/>
  <c r="F27" i="2"/>
  <c r="H27" i="2"/>
  <c r="J27" i="2"/>
  <c r="B28" i="2"/>
  <c r="C28" i="2"/>
  <c r="D28" i="2"/>
  <c r="F28" i="2"/>
  <c r="H28" i="2"/>
  <c r="J28" i="2"/>
  <c r="B29" i="2"/>
  <c r="C29" i="2"/>
  <c r="D29" i="2"/>
  <c r="F29" i="2"/>
  <c r="H29" i="2"/>
  <c r="J29" i="2"/>
  <c r="B30" i="2"/>
  <c r="C30" i="2"/>
  <c r="D30" i="2"/>
  <c r="F30" i="2"/>
  <c r="H30" i="2"/>
  <c r="J30" i="2"/>
  <c r="C31" i="2"/>
  <c r="F31" i="2"/>
  <c r="H31" i="2"/>
  <c r="J31" i="2"/>
  <c r="B32" i="2"/>
  <c r="C32" i="2"/>
  <c r="D32" i="2"/>
  <c r="F32" i="2"/>
  <c r="H32" i="2"/>
  <c r="A35" i="2"/>
  <c r="F35" i="2"/>
  <c r="J35" i="2"/>
  <c r="A36" i="2"/>
  <c r="B36" i="2"/>
  <c r="C36" i="2"/>
  <c r="D36" i="2"/>
  <c r="F36" i="2"/>
  <c r="J36" i="2"/>
  <c r="A37" i="2"/>
  <c r="B37" i="2"/>
  <c r="C37" i="2"/>
  <c r="D37" i="2"/>
  <c r="F37" i="2"/>
  <c r="H37" i="2"/>
  <c r="J37" i="2"/>
  <c r="A38" i="2"/>
  <c r="B38" i="2"/>
  <c r="C38" i="2"/>
  <c r="D38" i="2"/>
  <c r="F38" i="2"/>
  <c r="H38" i="2"/>
  <c r="J38" i="2"/>
  <c r="A39" i="2"/>
  <c r="B39" i="2"/>
  <c r="C39" i="2"/>
  <c r="D39" i="2"/>
  <c r="F39" i="2"/>
  <c r="H39" i="2"/>
  <c r="J39" i="2"/>
  <c r="A40" i="2"/>
  <c r="B40" i="2"/>
  <c r="C40" i="2"/>
  <c r="D40" i="2"/>
  <c r="F40" i="2"/>
  <c r="H40" i="2"/>
  <c r="J40" i="2"/>
  <c r="A41" i="2"/>
  <c r="B41" i="2"/>
  <c r="C41" i="2"/>
  <c r="D41" i="2"/>
  <c r="F41" i="2"/>
  <c r="H41" i="2"/>
  <c r="J41" i="2"/>
  <c r="A42" i="2"/>
  <c r="B42" i="2"/>
  <c r="C42" i="2"/>
  <c r="D42" i="2"/>
  <c r="F42" i="2"/>
  <c r="H42" i="2"/>
  <c r="J42" i="2"/>
  <c r="A43" i="2"/>
  <c r="B43" i="2"/>
  <c r="C43" i="2"/>
  <c r="D43" i="2"/>
  <c r="F43" i="2"/>
  <c r="H43" i="2"/>
  <c r="J43" i="2"/>
  <c r="A44" i="2"/>
  <c r="B44" i="2"/>
  <c r="C44" i="2"/>
  <c r="D44" i="2"/>
  <c r="F44" i="2"/>
  <c r="H44" i="2"/>
  <c r="J44" i="2"/>
  <c r="A45" i="2"/>
  <c r="B45" i="2"/>
  <c r="C45" i="2"/>
  <c r="D45" i="2"/>
  <c r="F45" i="2"/>
  <c r="H45" i="2"/>
  <c r="J45" i="2"/>
  <c r="A46" i="2"/>
  <c r="B46" i="2"/>
  <c r="C46" i="2"/>
  <c r="D46" i="2"/>
  <c r="F46" i="2"/>
  <c r="H46" i="2"/>
  <c r="J46" i="2"/>
  <c r="A47" i="2"/>
  <c r="B47" i="2"/>
  <c r="C47" i="2"/>
  <c r="D47" i="2"/>
  <c r="F47" i="2"/>
  <c r="H47" i="2"/>
  <c r="J47" i="2"/>
  <c r="A48" i="2"/>
  <c r="B48" i="2"/>
  <c r="C48" i="2"/>
  <c r="D48" i="2"/>
  <c r="F48" i="2"/>
  <c r="H48" i="2"/>
  <c r="J48" i="2"/>
  <c r="A49" i="2"/>
  <c r="B49" i="2"/>
  <c r="C49" i="2"/>
  <c r="D49" i="2"/>
  <c r="F49" i="2"/>
  <c r="H49" i="2"/>
  <c r="J49" i="2"/>
  <c r="A50" i="2"/>
  <c r="B50" i="2"/>
  <c r="C50" i="2"/>
  <c r="D50" i="2"/>
  <c r="F50" i="2"/>
  <c r="H50" i="2"/>
  <c r="J50" i="2"/>
  <c r="A51" i="2"/>
  <c r="B51" i="2"/>
  <c r="C51" i="2"/>
  <c r="D51" i="2"/>
  <c r="F51" i="2"/>
  <c r="H51" i="2"/>
  <c r="J51" i="2"/>
  <c r="A52" i="2"/>
  <c r="B52" i="2"/>
  <c r="C52" i="2"/>
  <c r="D52" i="2"/>
  <c r="F52" i="2"/>
  <c r="H52" i="2"/>
  <c r="J52" i="2"/>
  <c r="A53" i="2"/>
  <c r="B53" i="2"/>
  <c r="C53" i="2"/>
  <c r="D53" i="2"/>
  <c r="F53" i="2"/>
  <c r="H53" i="2"/>
  <c r="J53" i="2"/>
  <c r="A54" i="2"/>
  <c r="B54" i="2"/>
  <c r="C54" i="2"/>
  <c r="D54" i="2"/>
  <c r="F54" i="2"/>
  <c r="H54" i="2"/>
  <c r="J54" i="2"/>
  <c r="A55" i="2"/>
  <c r="B55" i="2"/>
  <c r="C55" i="2"/>
  <c r="D55" i="2"/>
  <c r="F55" i="2"/>
  <c r="H55" i="2"/>
  <c r="J55" i="2"/>
  <c r="A56" i="2"/>
  <c r="B56" i="2"/>
  <c r="C56" i="2"/>
  <c r="D56" i="2"/>
  <c r="F56" i="2"/>
  <c r="H56" i="2"/>
  <c r="J56" i="2"/>
  <c r="A57" i="2"/>
  <c r="B57" i="2"/>
  <c r="C57" i="2"/>
  <c r="D57" i="2"/>
  <c r="F57" i="2"/>
  <c r="H57" i="2"/>
  <c r="J57" i="2"/>
  <c r="A58" i="2"/>
  <c r="B58" i="2"/>
  <c r="C58" i="2"/>
  <c r="D58" i="2"/>
  <c r="F58" i="2"/>
  <c r="H58" i="2"/>
  <c r="J58" i="2"/>
  <c r="A59" i="2"/>
  <c r="B59" i="2"/>
  <c r="C59" i="2"/>
  <c r="D59" i="2"/>
  <c r="F59" i="2"/>
  <c r="H59" i="2"/>
  <c r="J59" i="2"/>
  <c r="A60" i="2"/>
  <c r="B60" i="2"/>
  <c r="C60" i="2"/>
  <c r="D60" i="2"/>
  <c r="F60" i="2"/>
  <c r="H60" i="2"/>
  <c r="J60" i="2"/>
  <c r="A61" i="2"/>
  <c r="B61" i="2"/>
  <c r="C61" i="2"/>
  <c r="D61" i="2"/>
  <c r="F61" i="2"/>
  <c r="H61" i="2"/>
  <c r="J61" i="2"/>
  <c r="A62" i="2"/>
  <c r="B62" i="2"/>
  <c r="C62" i="2"/>
  <c r="D62" i="2"/>
  <c r="F62" i="2"/>
  <c r="H62" i="2"/>
  <c r="J62" i="2"/>
  <c r="A63" i="2"/>
  <c r="B63" i="2"/>
  <c r="C63" i="2"/>
  <c r="D63" i="2"/>
  <c r="F63" i="2"/>
  <c r="H63" i="2"/>
  <c r="J63" i="2"/>
  <c r="A64" i="2"/>
  <c r="B64" i="2"/>
  <c r="C64" i="2"/>
  <c r="D64" i="2"/>
  <c r="F64" i="2"/>
  <c r="H64" i="2"/>
  <c r="J64" i="2"/>
  <c r="A65" i="2"/>
  <c r="B65" i="2"/>
  <c r="C65" i="2"/>
  <c r="D65" i="2"/>
  <c r="F65" i="2"/>
  <c r="H65" i="2"/>
  <c r="J65" i="2"/>
  <c r="F68" i="2"/>
  <c r="J68" i="2"/>
  <c r="A69" i="2"/>
  <c r="B69" i="2"/>
  <c r="C69" i="2"/>
  <c r="D69" i="2"/>
  <c r="F69" i="2"/>
  <c r="J69" i="2"/>
  <c r="A70" i="2"/>
  <c r="B70" i="2"/>
  <c r="C70" i="2"/>
  <c r="D70" i="2"/>
  <c r="F70" i="2"/>
  <c r="H70" i="2"/>
  <c r="J70" i="2"/>
  <c r="A71" i="2"/>
  <c r="B71" i="2"/>
  <c r="C71" i="2"/>
  <c r="D71" i="2"/>
  <c r="F71" i="2"/>
  <c r="H71" i="2"/>
  <c r="J71" i="2"/>
  <c r="A72" i="2"/>
  <c r="B72" i="2"/>
  <c r="C72" i="2"/>
  <c r="D72" i="2"/>
  <c r="F72" i="2"/>
  <c r="H72" i="2"/>
  <c r="J72" i="2"/>
  <c r="A73" i="2"/>
  <c r="B73" i="2"/>
  <c r="C73" i="2"/>
  <c r="D73" i="2"/>
  <c r="F73" i="2"/>
  <c r="H73" i="2"/>
  <c r="J73" i="2"/>
  <c r="A74" i="2"/>
  <c r="B74" i="2"/>
  <c r="C74" i="2"/>
  <c r="D74" i="2"/>
  <c r="F74" i="2"/>
  <c r="H74" i="2"/>
  <c r="J74" i="2"/>
  <c r="A75" i="2"/>
  <c r="B75" i="2"/>
  <c r="C75" i="2"/>
  <c r="D75" i="2"/>
  <c r="F75" i="2"/>
  <c r="H75" i="2"/>
  <c r="J75" i="2"/>
  <c r="A76" i="2"/>
  <c r="B76" i="2"/>
  <c r="C76" i="2"/>
  <c r="D76" i="2"/>
  <c r="F76" i="2"/>
  <c r="H76" i="2"/>
  <c r="J76" i="2"/>
  <c r="A77" i="2"/>
  <c r="B77" i="2"/>
  <c r="C77" i="2"/>
  <c r="D77" i="2"/>
  <c r="F77" i="2"/>
  <c r="H77" i="2"/>
  <c r="J77" i="2"/>
  <c r="A78" i="2"/>
  <c r="B78" i="2"/>
  <c r="C78" i="2"/>
  <c r="D78" i="2"/>
  <c r="F78" i="2"/>
  <c r="H78" i="2"/>
  <c r="J78" i="2"/>
  <c r="A79" i="2"/>
  <c r="B79" i="2"/>
  <c r="C79" i="2"/>
  <c r="D79" i="2"/>
  <c r="F79" i="2"/>
  <c r="H79" i="2"/>
  <c r="J79" i="2"/>
  <c r="A80" i="2"/>
  <c r="B80" i="2"/>
  <c r="C80" i="2"/>
  <c r="D80" i="2"/>
  <c r="F80" i="2"/>
  <c r="H80" i="2"/>
  <c r="J80" i="2"/>
  <c r="A81" i="2"/>
  <c r="B81" i="2"/>
  <c r="C81" i="2"/>
  <c r="D81" i="2"/>
  <c r="F81" i="2"/>
  <c r="H81" i="2"/>
  <c r="J81" i="2"/>
  <c r="A82" i="2"/>
  <c r="B82" i="2"/>
  <c r="C82" i="2"/>
  <c r="D82" i="2"/>
  <c r="F82" i="2"/>
  <c r="H82" i="2"/>
  <c r="J82" i="2"/>
  <c r="A83" i="2"/>
  <c r="B83" i="2"/>
  <c r="C83" i="2"/>
  <c r="D83" i="2"/>
  <c r="F83" i="2"/>
  <c r="H83" i="2"/>
  <c r="J83" i="2"/>
  <c r="A84" i="2"/>
  <c r="B84" i="2"/>
  <c r="C84" i="2"/>
  <c r="D84" i="2"/>
  <c r="F84" i="2"/>
  <c r="H84" i="2"/>
  <c r="J84" i="2"/>
  <c r="A85" i="2"/>
  <c r="B85" i="2"/>
  <c r="C85" i="2"/>
  <c r="D85" i="2"/>
  <c r="F85" i="2"/>
  <c r="H85" i="2"/>
  <c r="J85" i="2"/>
  <c r="A86" i="2"/>
  <c r="B86" i="2"/>
  <c r="C86" i="2"/>
  <c r="D86" i="2"/>
  <c r="F86" i="2"/>
  <c r="H86" i="2"/>
  <c r="J86" i="2"/>
  <c r="A87" i="2"/>
  <c r="B87" i="2"/>
  <c r="C87" i="2"/>
  <c r="D87" i="2"/>
  <c r="F87" i="2"/>
  <c r="H87" i="2"/>
  <c r="J87" i="2"/>
  <c r="A88" i="2"/>
  <c r="B88" i="2"/>
  <c r="C88" i="2"/>
  <c r="D88" i="2"/>
  <c r="F88" i="2"/>
  <c r="H88" i="2"/>
  <c r="J88" i="2"/>
  <c r="A89" i="2"/>
  <c r="B89" i="2"/>
  <c r="C89" i="2"/>
  <c r="D89" i="2"/>
  <c r="F89" i="2"/>
  <c r="H89" i="2"/>
  <c r="J89" i="2"/>
  <c r="A90" i="2"/>
  <c r="B90" i="2"/>
  <c r="C90" i="2"/>
  <c r="D90" i="2"/>
  <c r="F90" i="2"/>
  <c r="H90" i="2"/>
  <c r="J90" i="2"/>
  <c r="A91" i="2"/>
  <c r="B91" i="2"/>
  <c r="C91" i="2"/>
  <c r="D91" i="2"/>
  <c r="F91" i="2"/>
  <c r="H91" i="2"/>
  <c r="J91" i="2"/>
  <c r="A92" i="2"/>
  <c r="B92" i="2"/>
  <c r="C92" i="2"/>
  <c r="D92" i="2"/>
  <c r="F92" i="2"/>
  <c r="H92" i="2"/>
  <c r="J92" i="2"/>
  <c r="A93" i="2"/>
  <c r="B93" i="2"/>
  <c r="C93" i="2"/>
  <c r="D93" i="2"/>
  <c r="F93" i="2"/>
  <c r="H93" i="2"/>
  <c r="J93" i="2"/>
  <c r="A94" i="2"/>
  <c r="B94" i="2"/>
  <c r="C94" i="2"/>
  <c r="D94" i="2"/>
  <c r="F94" i="2"/>
  <c r="H94" i="2"/>
  <c r="J94" i="2"/>
  <c r="A95" i="2"/>
  <c r="B95" i="2"/>
  <c r="C95" i="2"/>
  <c r="D95" i="2"/>
  <c r="F95" i="2"/>
  <c r="H95" i="2"/>
  <c r="J95" i="2"/>
  <c r="A96" i="2"/>
  <c r="B96" i="2"/>
  <c r="C96" i="2"/>
  <c r="D96" i="2"/>
  <c r="F96" i="2"/>
  <c r="H96" i="2"/>
  <c r="J96" i="2"/>
  <c r="A97" i="2"/>
  <c r="B97" i="2"/>
  <c r="C97" i="2"/>
  <c r="D97" i="2"/>
  <c r="F97" i="2"/>
  <c r="H97" i="2"/>
  <c r="J97" i="2"/>
  <c r="A98" i="2"/>
  <c r="B98" i="2"/>
  <c r="C98" i="2"/>
  <c r="D98" i="2"/>
  <c r="F98" i="2"/>
  <c r="H98" i="2"/>
  <c r="J98" i="2"/>
  <c r="F5" i="1"/>
  <c r="G5" i="1"/>
  <c r="I5" i="1"/>
  <c r="M5" i="1"/>
  <c r="O5" i="1"/>
  <c r="F7" i="1"/>
  <c r="G7" i="1"/>
  <c r="I7" i="1"/>
  <c r="M7" i="1"/>
  <c r="O7" i="1"/>
  <c r="D9" i="1"/>
  <c r="F9" i="1"/>
  <c r="G9" i="1"/>
  <c r="I9" i="1"/>
  <c r="M9" i="1"/>
  <c r="O9" i="1"/>
  <c r="D10" i="1"/>
  <c r="F10" i="1"/>
  <c r="G10" i="1"/>
  <c r="I10" i="1"/>
  <c r="M10" i="1"/>
  <c r="O10" i="1"/>
  <c r="D12" i="1"/>
  <c r="F12" i="1"/>
  <c r="G12" i="1"/>
  <c r="I12" i="1"/>
  <c r="M12" i="1"/>
  <c r="O12" i="1"/>
  <c r="D13" i="1"/>
  <c r="F13" i="1"/>
  <c r="G13" i="1"/>
  <c r="I13" i="1"/>
  <c r="M13" i="1"/>
  <c r="O13" i="1"/>
  <c r="F14" i="1"/>
  <c r="G14" i="1"/>
  <c r="I14" i="1"/>
  <c r="M14" i="1"/>
  <c r="O14" i="1"/>
  <c r="D16" i="1"/>
  <c r="F16" i="1"/>
  <c r="G16" i="1"/>
  <c r="I16" i="1"/>
  <c r="M16" i="1"/>
  <c r="O16" i="1"/>
  <c r="D17" i="1"/>
  <c r="F17" i="1"/>
  <c r="G17" i="1"/>
  <c r="I17" i="1"/>
  <c r="M17" i="1"/>
  <c r="O17" i="1"/>
  <c r="F18" i="1"/>
  <c r="G18" i="1"/>
  <c r="I18" i="1"/>
  <c r="M18" i="1"/>
  <c r="O18" i="1"/>
  <c r="D20" i="1"/>
  <c r="F20" i="1"/>
  <c r="G20" i="1"/>
  <c r="I20" i="1"/>
  <c r="M20" i="1"/>
  <c r="O20" i="1"/>
  <c r="D21" i="1"/>
  <c r="F21" i="1"/>
  <c r="G21" i="1"/>
  <c r="I21" i="1"/>
  <c r="M21" i="1"/>
  <c r="O21" i="1"/>
  <c r="F22" i="1"/>
  <c r="G22" i="1"/>
  <c r="I22" i="1"/>
  <c r="M22" i="1"/>
  <c r="O22" i="1"/>
  <c r="C24" i="1"/>
  <c r="D24" i="1"/>
  <c r="F24" i="1"/>
  <c r="G24" i="1"/>
  <c r="I24" i="1"/>
  <c r="M24" i="1"/>
  <c r="O24" i="1"/>
  <c r="C25" i="1"/>
  <c r="D25" i="1"/>
  <c r="F25" i="1"/>
  <c r="G25" i="1"/>
  <c r="H25" i="1"/>
  <c r="I25" i="1"/>
  <c r="M25" i="1"/>
  <c r="O25" i="1"/>
  <c r="C26" i="1"/>
  <c r="F26" i="1"/>
  <c r="G26" i="1"/>
  <c r="H26" i="1"/>
  <c r="I26" i="1"/>
  <c r="M26" i="1"/>
  <c r="O26" i="1"/>
  <c r="C28" i="1"/>
  <c r="D28" i="1"/>
  <c r="F28" i="1"/>
  <c r="G28" i="1"/>
  <c r="I28" i="1"/>
  <c r="M28" i="1"/>
  <c r="O28" i="1"/>
  <c r="C29" i="1"/>
  <c r="D29" i="1"/>
  <c r="F29" i="1"/>
  <c r="G29" i="1"/>
  <c r="H29" i="1"/>
  <c r="I29" i="1"/>
  <c r="M29" i="1"/>
  <c r="O29" i="1"/>
  <c r="C30" i="1"/>
  <c r="F30" i="1"/>
  <c r="G30" i="1"/>
  <c r="H30" i="1"/>
  <c r="I30" i="1"/>
  <c r="M30" i="1"/>
  <c r="O30" i="1"/>
  <c r="H35" i="1"/>
  <c r="I35" i="1"/>
  <c r="O35" i="1"/>
  <c r="I37" i="1"/>
  <c r="O37" i="1"/>
  <c r="D5" i="3"/>
  <c r="F5" i="3"/>
  <c r="G5" i="3"/>
  <c r="I5" i="3"/>
  <c r="M5" i="3"/>
  <c r="O5" i="3"/>
  <c r="D8" i="3"/>
  <c r="F8" i="3"/>
  <c r="G8" i="3"/>
  <c r="I8" i="3"/>
  <c r="M8" i="3"/>
  <c r="O8" i="3"/>
  <c r="Q8" i="3"/>
  <c r="R8" i="3"/>
  <c r="D9" i="3"/>
  <c r="F9" i="3"/>
  <c r="G9" i="3"/>
  <c r="I9" i="3"/>
  <c r="M9" i="3"/>
  <c r="O9" i="3"/>
  <c r="P9" i="3"/>
  <c r="Q9" i="3"/>
  <c r="R9" i="3"/>
  <c r="F10" i="3"/>
  <c r="G10" i="3"/>
  <c r="I10" i="3"/>
  <c r="M10" i="3"/>
  <c r="O10" i="3"/>
  <c r="P10" i="3"/>
  <c r="Q10" i="3"/>
  <c r="R10" i="3"/>
  <c r="H16" i="3"/>
  <c r="I16" i="3"/>
  <c r="O16" i="3"/>
  <c r="I18" i="3"/>
  <c r="O18" i="3"/>
  <c r="F8" i="4"/>
  <c r="J8" i="4"/>
  <c r="C9" i="4"/>
  <c r="F9" i="4"/>
  <c r="H9" i="4"/>
  <c r="J9" i="4"/>
  <c r="B10" i="4"/>
  <c r="C10" i="4"/>
  <c r="D10" i="4"/>
  <c r="F10" i="4"/>
  <c r="H10" i="4"/>
  <c r="A13" i="4"/>
  <c r="F13" i="4"/>
  <c r="J13" i="4"/>
  <c r="F16" i="4"/>
  <c r="J16" i="4"/>
  <c r="A17" i="4"/>
  <c r="B17" i="4"/>
  <c r="C17" i="4"/>
  <c r="D17" i="4"/>
  <c r="F17" i="4"/>
  <c r="J17" i="4"/>
  <c r="A18" i="4"/>
  <c r="B18" i="4"/>
  <c r="C18" i="4"/>
  <c r="D18" i="4"/>
  <c r="F18" i="4"/>
  <c r="H18" i="4"/>
  <c r="J18" i="4"/>
  <c r="A19" i="4"/>
  <c r="B19" i="4"/>
  <c r="C19" i="4"/>
  <c r="D19" i="4"/>
  <c r="F19" i="4"/>
  <c r="H19" i="4"/>
  <c r="J19" i="4"/>
  <c r="A20" i="4"/>
  <c r="B20" i="4"/>
  <c r="C20" i="4"/>
  <c r="D20" i="4"/>
  <c r="F20" i="4"/>
  <c r="H20" i="4"/>
  <c r="J20" i="4"/>
  <c r="A21" i="4"/>
  <c r="B21" i="4"/>
  <c r="C21" i="4"/>
  <c r="D21" i="4"/>
  <c r="F21" i="4"/>
  <c r="H21" i="4"/>
  <c r="J21" i="4"/>
  <c r="A22" i="4"/>
  <c r="B22" i="4"/>
  <c r="C22" i="4"/>
  <c r="D22" i="4"/>
  <c r="F22" i="4"/>
  <c r="H22" i="4"/>
  <c r="J22" i="4"/>
  <c r="A23" i="4"/>
  <c r="B23" i="4"/>
  <c r="C23" i="4"/>
  <c r="D23" i="4"/>
  <c r="F23" i="4"/>
  <c r="H23" i="4"/>
  <c r="J23" i="4"/>
  <c r="A24" i="4"/>
  <c r="B24" i="4"/>
  <c r="C24" i="4"/>
  <c r="D24" i="4"/>
  <c r="F24" i="4"/>
  <c r="H24" i="4"/>
  <c r="J24" i="4"/>
  <c r="A25" i="4"/>
  <c r="B25" i="4"/>
  <c r="C25" i="4"/>
  <c r="D25" i="4"/>
  <c r="F25" i="4"/>
  <c r="H25" i="4"/>
  <c r="J25" i="4"/>
  <c r="A26" i="4"/>
  <c r="B26" i="4"/>
  <c r="C26" i="4"/>
  <c r="D26" i="4"/>
  <c r="F26" i="4"/>
  <c r="H26" i="4"/>
  <c r="J26" i="4"/>
  <c r="A27" i="4"/>
  <c r="B27" i="4"/>
  <c r="C27" i="4"/>
  <c r="D27" i="4"/>
  <c r="F27" i="4"/>
  <c r="H27" i="4"/>
  <c r="J27" i="4"/>
  <c r="A28" i="4"/>
  <c r="B28" i="4"/>
  <c r="C28" i="4"/>
  <c r="D28" i="4"/>
  <c r="F28" i="4"/>
  <c r="H28" i="4"/>
  <c r="J28" i="4"/>
  <c r="A29" i="4"/>
  <c r="B29" i="4"/>
  <c r="C29" i="4"/>
  <c r="D29" i="4"/>
  <c r="F29" i="4"/>
  <c r="H29" i="4"/>
  <c r="J29" i="4"/>
  <c r="A30" i="4"/>
  <c r="B30" i="4"/>
  <c r="C30" i="4"/>
  <c r="D30" i="4"/>
  <c r="F30" i="4"/>
  <c r="H30" i="4"/>
  <c r="J30" i="4"/>
  <c r="A31" i="4"/>
  <c r="B31" i="4"/>
  <c r="C31" i="4"/>
  <c r="D31" i="4"/>
  <c r="F31" i="4"/>
  <c r="H31" i="4"/>
  <c r="J31" i="4"/>
  <c r="A32" i="4"/>
  <c r="B32" i="4"/>
  <c r="C32" i="4"/>
  <c r="D32" i="4"/>
  <c r="F32" i="4"/>
  <c r="H32" i="4"/>
  <c r="J32" i="4"/>
  <c r="A33" i="4"/>
  <c r="B33" i="4"/>
  <c r="C33" i="4"/>
  <c r="D33" i="4"/>
  <c r="F33" i="4"/>
  <c r="H33" i="4"/>
  <c r="J33" i="4"/>
  <c r="A34" i="4"/>
  <c r="B34" i="4"/>
  <c r="C34" i="4"/>
  <c r="D34" i="4"/>
  <c r="F34" i="4"/>
  <c r="H34" i="4"/>
  <c r="J34" i="4"/>
  <c r="A35" i="4"/>
  <c r="B35" i="4"/>
  <c r="C35" i="4"/>
  <c r="D35" i="4"/>
  <c r="F35" i="4"/>
  <c r="H35" i="4"/>
  <c r="J35" i="4"/>
  <c r="A36" i="4"/>
  <c r="B36" i="4"/>
  <c r="C36" i="4"/>
  <c r="D36" i="4"/>
  <c r="F36" i="4"/>
  <c r="H36" i="4"/>
  <c r="J36" i="4"/>
  <c r="A37" i="4"/>
  <c r="B37" i="4"/>
  <c r="C37" i="4"/>
  <c r="D37" i="4"/>
  <c r="F37" i="4"/>
  <c r="H37" i="4"/>
  <c r="J37" i="4"/>
  <c r="A38" i="4"/>
  <c r="B38" i="4"/>
  <c r="C38" i="4"/>
  <c r="D38" i="4"/>
  <c r="F38" i="4"/>
  <c r="H38" i="4"/>
  <c r="J38" i="4"/>
  <c r="A39" i="4"/>
  <c r="B39" i="4"/>
  <c r="C39" i="4"/>
  <c r="D39" i="4"/>
  <c r="F39" i="4"/>
  <c r="H39" i="4"/>
  <c r="J39" i="4"/>
  <c r="A40" i="4"/>
  <c r="B40" i="4"/>
  <c r="C40" i="4"/>
  <c r="D40" i="4"/>
  <c r="F40" i="4"/>
  <c r="H40" i="4"/>
  <c r="J40" i="4"/>
  <c r="A41" i="4"/>
  <c r="B41" i="4"/>
  <c r="C41" i="4"/>
  <c r="D41" i="4"/>
  <c r="F41" i="4"/>
  <c r="H41" i="4"/>
  <c r="J41" i="4"/>
  <c r="A42" i="4"/>
  <c r="B42" i="4"/>
  <c r="C42" i="4"/>
  <c r="D42" i="4"/>
  <c r="F42" i="4"/>
  <c r="H42" i="4"/>
  <c r="J42" i="4"/>
  <c r="A43" i="4"/>
  <c r="B43" i="4"/>
  <c r="C43" i="4"/>
  <c r="D43" i="4"/>
  <c r="F43" i="4"/>
  <c r="H43" i="4"/>
  <c r="J43" i="4"/>
  <c r="A44" i="4"/>
  <c r="B44" i="4"/>
  <c r="C44" i="4"/>
  <c r="D44" i="4"/>
  <c r="F44" i="4"/>
  <c r="H44" i="4"/>
  <c r="J44" i="4"/>
  <c r="A45" i="4"/>
  <c r="B45" i="4"/>
  <c r="C45" i="4"/>
  <c r="D45" i="4"/>
  <c r="F45" i="4"/>
  <c r="H45" i="4"/>
  <c r="J45" i="4"/>
  <c r="A46" i="4"/>
  <c r="B46" i="4"/>
  <c r="C46" i="4"/>
  <c r="D46" i="4"/>
  <c r="F46" i="4"/>
  <c r="H46" i="4"/>
  <c r="J46" i="4"/>
</calcChain>
</file>

<file path=xl/sharedStrings.xml><?xml version="1.0" encoding="utf-8"?>
<sst xmlns="http://schemas.openxmlformats.org/spreadsheetml/2006/main" count="78" uniqueCount="28">
  <si>
    <t>EGAN Short Term Storage Deal</t>
  </si>
  <si>
    <t>Date</t>
  </si>
  <si>
    <t>Price</t>
  </si>
  <si>
    <t>Comm</t>
  </si>
  <si>
    <t>Fuel</t>
  </si>
  <si>
    <t>Del Price</t>
  </si>
  <si>
    <t>Trans</t>
  </si>
  <si>
    <t>Volume</t>
  </si>
  <si>
    <t>Pipeline</t>
  </si>
  <si>
    <t>CGLF</t>
  </si>
  <si>
    <t>TGT</t>
  </si>
  <si>
    <t>Generic</t>
  </si>
  <si>
    <t>N/A</t>
  </si>
  <si>
    <t>TV Money</t>
  </si>
  <si>
    <t>Storage</t>
  </si>
  <si>
    <t>Dec Price</t>
  </si>
  <si>
    <t>Del Cost</t>
  </si>
  <si>
    <t>Dec Cost</t>
  </si>
  <si>
    <t>Weighted Average</t>
  </si>
  <si>
    <t>Injections</t>
  </si>
  <si>
    <t>Withdrawals</t>
  </si>
  <si>
    <t>Balance</t>
  </si>
  <si>
    <t>Texas Gas</t>
  </si>
  <si>
    <t>ANR</t>
  </si>
  <si>
    <t>Net</t>
  </si>
  <si>
    <t>Weighted Avg Dec Cost</t>
  </si>
  <si>
    <t>Jan Price</t>
  </si>
  <si>
    <t>NYMX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</si>
</sst>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%"/>
    <numFmt numFmtId="165" formatCode="&quot;$&quot;#,##0.0000"/>
    <numFmt numFmtId="166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166" fontId="0" fillId="0" borderId="1" xfId="0" applyNumberFormat="1" applyBorder="1"/>
    <xf numFmtId="165" fontId="0" fillId="0" borderId="2" xfId="0" applyNumberFormat="1" applyBorder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3" fontId="0" fillId="2" borderId="0" xfId="0" applyNumberFormat="1" applyFill="1"/>
    <xf numFmtId="166" fontId="0" fillId="2" borderId="0" xfId="0" applyNumberFormat="1" applyFill="1"/>
    <xf numFmtId="0" fontId="1" fillId="2" borderId="0" xfId="0" applyFont="1" applyFill="1"/>
    <xf numFmtId="16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3" fontId="0" fillId="3" borderId="0" xfId="0" applyNumberFormat="1" applyFill="1"/>
    <xf numFmtId="166" fontId="0" fillId="3" borderId="0" xfId="0" applyNumberFormat="1" applyFill="1"/>
    <xf numFmtId="0" fontId="0" fillId="3" borderId="0" xfId="0" applyFill="1"/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C1" workbookViewId="0">
      <selection activeCell="E17" sqref="E17:E18"/>
    </sheetView>
  </sheetViews>
  <sheetFormatPr defaultRowHeight="12.75" x14ac:dyDescent="0.2"/>
  <cols>
    <col min="1" max="1" width="8.7109375" customWidth="1"/>
    <col min="2" max="2" width="7.28515625" customWidth="1"/>
    <col min="3" max="3" width="9.5703125" bestFit="1" customWidth="1"/>
    <col min="9" max="9" width="15.5703125" customWidth="1"/>
    <col min="10" max="10" width="4.85546875" customWidth="1"/>
    <col min="12" max="12" width="8" customWidth="1"/>
    <col min="14" max="14" width="4.85546875" customWidth="1"/>
    <col min="15" max="15" width="15.140625" customWidth="1"/>
  </cols>
  <sheetData>
    <row r="1" spans="1:18" x14ac:dyDescent="0.2">
      <c r="A1" t="s">
        <v>0</v>
      </c>
    </row>
    <row r="4" spans="1:18" x14ac:dyDescent="0.2">
      <c r="A4" t="s">
        <v>1</v>
      </c>
      <c r="B4" t="s">
        <v>8</v>
      </c>
      <c r="C4" t="s">
        <v>2</v>
      </c>
      <c r="D4" t="s">
        <v>3</v>
      </c>
      <c r="E4" t="s">
        <v>4</v>
      </c>
      <c r="F4" t="s">
        <v>6</v>
      </c>
      <c r="G4" t="s">
        <v>5</v>
      </c>
      <c r="H4" t="s">
        <v>7</v>
      </c>
      <c r="I4" t="s">
        <v>16</v>
      </c>
      <c r="K4" t="s">
        <v>13</v>
      </c>
      <c r="L4" t="s">
        <v>14</v>
      </c>
      <c r="M4" t="s">
        <v>26</v>
      </c>
      <c r="O4" t="s">
        <v>17</v>
      </c>
      <c r="P4" t="s">
        <v>27</v>
      </c>
    </row>
    <row r="5" spans="1:18" s="9" customFormat="1" x14ac:dyDescent="0.2">
      <c r="A5" s="15" t="s">
        <v>11</v>
      </c>
      <c r="B5" s="10" t="s">
        <v>12</v>
      </c>
      <c r="C5" s="11">
        <v>5.9249999999999998</v>
      </c>
      <c r="D5" s="17">
        <f>0.025+0.0022</f>
        <v>2.7200000000000002E-2</v>
      </c>
      <c r="E5" s="18">
        <v>6.0299999999999998E-3</v>
      </c>
      <c r="F5" s="17">
        <f>ROUND(+C5/(1-E5)-C5+D5,4)</f>
        <v>6.3100000000000003E-2</v>
      </c>
      <c r="G5" s="11">
        <f>+F5+C5</f>
        <v>5.9881000000000002</v>
      </c>
      <c r="H5" s="13">
        <v>0</v>
      </c>
      <c r="I5" s="14">
        <f>ROUND(+H5*G5,2)</f>
        <v>0</v>
      </c>
      <c r="K5" s="9">
        <v>7.0000000000000007E-2</v>
      </c>
      <c r="L5" s="9">
        <v>0.22</v>
      </c>
      <c r="M5" s="11">
        <f>+L5+K5+G5</f>
        <v>6.2781000000000002</v>
      </c>
      <c r="N5" s="11"/>
      <c r="O5" s="14">
        <f>ROUND(+M5*H5,2)</f>
        <v>0</v>
      </c>
    </row>
    <row r="6" spans="1:18" x14ac:dyDescent="0.2">
      <c r="H6" s="8"/>
    </row>
    <row r="7" spans="1:18" x14ac:dyDescent="0.2">
      <c r="A7" s="1"/>
      <c r="B7" s="1"/>
      <c r="C7" s="3"/>
      <c r="D7" s="3"/>
      <c r="E7" s="2"/>
      <c r="F7" s="3"/>
      <c r="G7" s="3"/>
      <c r="H7" s="8"/>
      <c r="I7" s="4"/>
    </row>
    <row r="8" spans="1:18" s="21" customFormat="1" x14ac:dyDescent="0.2">
      <c r="A8" s="16">
        <v>36860</v>
      </c>
      <c r="B8" s="16" t="s">
        <v>9</v>
      </c>
      <c r="C8" s="17">
        <v>5.9</v>
      </c>
      <c r="D8" s="17">
        <f>0.025+0.0022</f>
        <v>2.7200000000000002E-2</v>
      </c>
      <c r="E8" s="18">
        <v>6.0299999999999998E-3</v>
      </c>
      <c r="F8" s="17">
        <f>ROUND(+C8/(1-E8)-C8+D8,4)</f>
        <v>6.3E-2</v>
      </c>
      <c r="G8" s="17">
        <f>+F8+C8</f>
        <v>5.9630000000000001</v>
      </c>
      <c r="H8" s="19">
        <v>0</v>
      </c>
      <c r="I8" s="20">
        <f>ROUND(+H8*G8,2)</f>
        <v>0</v>
      </c>
      <c r="K8" s="21">
        <v>7.0000000000000007E-2</v>
      </c>
      <c r="L8" s="21">
        <v>0.22</v>
      </c>
      <c r="M8" s="17">
        <f>+L8+K8+G8</f>
        <v>6.2530000000000001</v>
      </c>
      <c r="N8" s="17"/>
      <c r="O8" s="20">
        <f>ROUND(+M8*H8,2)</f>
        <v>0</v>
      </c>
      <c r="P8" s="21">
        <v>6.24</v>
      </c>
      <c r="Q8" s="17">
        <f>+P8-M8</f>
        <v>-1.2999999999999901E-2</v>
      </c>
      <c r="R8" s="17">
        <f>+L8/(+Q8+L8)</f>
        <v>1.0628019323671491</v>
      </c>
    </row>
    <row r="9" spans="1:18" s="21" customFormat="1" x14ac:dyDescent="0.2">
      <c r="A9" s="16">
        <v>36860</v>
      </c>
      <c r="B9" s="16" t="s">
        <v>10</v>
      </c>
      <c r="C9" s="17">
        <v>5.89</v>
      </c>
      <c r="D9" s="17">
        <f>0.0134+0.005</f>
        <v>1.84E-2</v>
      </c>
      <c r="E9" s="18">
        <v>4.0000000000000001E-3</v>
      </c>
      <c r="F9" s="17">
        <f>ROUND(+C9/(1-E9)-C9+D9,4)</f>
        <v>4.2099999999999999E-2</v>
      </c>
      <c r="G9" s="17">
        <f>+F9+C9</f>
        <v>5.9320999999999993</v>
      </c>
      <c r="H9" s="19">
        <v>13025</v>
      </c>
      <c r="I9" s="20">
        <f>ROUND(+H9*G9,2)</f>
        <v>77265.600000000006</v>
      </c>
      <c r="K9" s="21">
        <v>7.0000000000000007E-2</v>
      </c>
      <c r="L9" s="21">
        <v>0.22</v>
      </c>
      <c r="M9" s="17">
        <f>+L9+K9+G9</f>
        <v>6.2220999999999993</v>
      </c>
      <c r="N9" s="17"/>
      <c r="O9" s="20">
        <f>ROUND(+M9*H9,2)</f>
        <v>81042.850000000006</v>
      </c>
      <c r="P9" s="21">
        <f>+P8</f>
        <v>6.24</v>
      </c>
      <c r="Q9" s="17">
        <f>+P9-M9</f>
        <v>1.7900000000000915E-2</v>
      </c>
      <c r="R9" s="17">
        <f>+L9/(+Q9+L9)</f>
        <v>0.92475830180747853</v>
      </c>
    </row>
    <row r="10" spans="1:18" s="21" customFormat="1" x14ac:dyDescent="0.2">
      <c r="A10" s="16">
        <v>36860</v>
      </c>
      <c r="B10" s="16" t="s">
        <v>23</v>
      </c>
      <c r="C10" s="17">
        <v>5.91</v>
      </c>
      <c r="D10" s="17">
        <v>0</v>
      </c>
      <c r="E10" s="18">
        <v>0</v>
      </c>
      <c r="F10" s="17">
        <f>ROUND(+C10/(1-E10)-C10+D10,4)</f>
        <v>0</v>
      </c>
      <c r="G10" s="17">
        <f>+F10+C10</f>
        <v>5.91</v>
      </c>
      <c r="H10" s="19">
        <v>35000</v>
      </c>
      <c r="I10" s="20">
        <f>ROUND(+H10*G10,2)</f>
        <v>206850</v>
      </c>
      <c r="K10" s="21">
        <v>7.0000000000000007E-2</v>
      </c>
      <c r="L10" s="21">
        <v>0.22</v>
      </c>
      <c r="M10" s="17">
        <f>+L10+K10+G10</f>
        <v>6.2</v>
      </c>
      <c r="N10" s="17"/>
      <c r="O10" s="20">
        <f>ROUND(+M10*H10,2)</f>
        <v>217000</v>
      </c>
      <c r="P10" s="21">
        <f>+P9</f>
        <v>6.24</v>
      </c>
      <c r="Q10" s="17">
        <f>+P10-M10</f>
        <v>4.0000000000000036E-2</v>
      </c>
      <c r="R10" s="17">
        <f>+L10/(+Q10+L10)</f>
        <v>0.84615384615384615</v>
      </c>
    </row>
    <row r="11" spans="1:18" x14ac:dyDescent="0.2">
      <c r="A11" s="1"/>
      <c r="B11" s="1"/>
      <c r="C11" s="3"/>
      <c r="D11" s="3"/>
      <c r="E11" s="2"/>
      <c r="F11" s="3"/>
      <c r="G11" s="3"/>
      <c r="H11" s="8"/>
      <c r="I11" s="4"/>
    </row>
    <row r="12" spans="1:18" x14ac:dyDescent="0.2">
      <c r="A12" s="1"/>
      <c r="B12" s="1"/>
      <c r="C12" s="3"/>
      <c r="D12" s="3"/>
      <c r="E12" s="2"/>
      <c r="F12" s="3"/>
      <c r="G12" s="3"/>
      <c r="H12" s="8"/>
      <c r="I12" s="4"/>
    </row>
    <row r="13" spans="1:18" x14ac:dyDescent="0.2">
      <c r="A13" s="1"/>
      <c r="B13" s="1"/>
      <c r="H13" s="8"/>
    </row>
    <row r="14" spans="1:18" x14ac:dyDescent="0.2">
      <c r="A14" s="1"/>
      <c r="B14" s="1"/>
      <c r="H14" s="8"/>
    </row>
    <row r="15" spans="1:18" ht="6.75" customHeight="1" x14ac:dyDescent="0.2">
      <c r="A15" s="1"/>
      <c r="B15" s="1"/>
      <c r="H15" s="8"/>
    </row>
    <row r="16" spans="1:18" ht="13.5" thickBot="1" x14ac:dyDescent="0.25">
      <c r="A16" s="1"/>
      <c r="B16" s="1"/>
      <c r="H16" s="8">
        <f>SUM(H7:H15)</f>
        <v>48025</v>
      </c>
      <c r="I16" s="6">
        <f>SUM(I7:I15)</f>
        <v>284115.59999999998</v>
      </c>
      <c r="O16" s="6">
        <f>SUM(O7:O15)</f>
        <v>298042.84999999998</v>
      </c>
    </row>
    <row r="17" spans="1:15" ht="13.5" thickTop="1" x14ac:dyDescent="0.2">
      <c r="A17" s="1"/>
      <c r="B17" s="1"/>
    </row>
    <row r="18" spans="1:15" ht="13.5" thickBot="1" x14ac:dyDescent="0.25">
      <c r="A18" s="1"/>
      <c r="B18" s="1"/>
      <c r="H18" s="5" t="s">
        <v>18</v>
      </c>
      <c r="I18" s="7">
        <f>+I16/H16</f>
        <v>5.9159937532535132</v>
      </c>
      <c r="M18" s="5" t="s">
        <v>25</v>
      </c>
      <c r="O18" s="7">
        <f>+O16/H16</f>
        <v>6.2059937532535132</v>
      </c>
    </row>
    <row r="19" spans="1:15" ht="13.5" thickTop="1" x14ac:dyDescent="0.2">
      <c r="A19" s="1"/>
      <c r="B19" s="1"/>
    </row>
    <row r="20" spans="1:15" x14ac:dyDescent="0.2">
      <c r="A20" s="1"/>
      <c r="B20" s="1"/>
    </row>
    <row r="21" spans="1:15" x14ac:dyDescent="0.2">
      <c r="A21" s="1"/>
      <c r="B21" s="1"/>
    </row>
    <row r="22" spans="1:15" x14ac:dyDescent="0.2">
      <c r="A22" s="1"/>
      <c r="B22" s="1"/>
    </row>
    <row r="23" spans="1:15" x14ac:dyDescent="0.2">
      <c r="A23" s="1"/>
      <c r="B23" s="1"/>
    </row>
    <row r="24" spans="1:15" x14ac:dyDescent="0.2">
      <c r="A24" s="1"/>
      <c r="B24" s="1"/>
    </row>
    <row r="25" spans="1:15" x14ac:dyDescent="0.2">
      <c r="A25" s="1"/>
      <c r="B25" s="1"/>
    </row>
    <row r="26" spans="1:15" x14ac:dyDescent="0.2">
      <c r="A26" s="1"/>
      <c r="B26" s="1"/>
    </row>
    <row r="27" spans="1:15" x14ac:dyDescent="0.2">
      <c r="A27" s="1"/>
      <c r="B27" s="1"/>
    </row>
    <row r="28" spans="1:15" x14ac:dyDescent="0.2">
      <c r="A28" s="1"/>
      <c r="B28" s="1"/>
    </row>
    <row r="29" spans="1:15" x14ac:dyDescent="0.2">
      <c r="A29" s="1"/>
      <c r="B29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7"/>
  <sheetViews>
    <sheetView tabSelected="1" workbookViewId="0">
      <selection activeCell="H7" sqref="H7"/>
    </sheetView>
  </sheetViews>
  <sheetFormatPr defaultRowHeight="12.75" x14ac:dyDescent="0.2"/>
  <cols>
    <col min="5" max="5" width="2.140625" customWidth="1"/>
  </cols>
  <sheetData>
    <row r="5" spans="1:10" x14ac:dyDescent="0.2">
      <c r="B5" t="s">
        <v>19</v>
      </c>
      <c r="H5" t="s">
        <v>20</v>
      </c>
    </row>
    <row r="6" spans="1:10" x14ac:dyDescent="0.2">
      <c r="B6">
        <v>508572</v>
      </c>
      <c r="F6" t="s">
        <v>24</v>
      </c>
      <c r="H6">
        <v>508582</v>
      </c>
      <c r="J6" t="s">
        <v>21</v>
      </c>
    </row>
    <row r="7" spans="1:10" x14ac:dyDescent="0.2">
      <c r="A7" t="s">
        <v>1</v>
      </c>
      <c r="B7" t="s">
        <v>22</v>
      </c>
      <c r="C7" t="s">
        <v>9</v>
      </c>
      <c r="D7" t="s">
        <v>23</v>
      </c>
      <c r="F7" t="s">
        <v>19</v>
      </c>
      <c r="H7" t="s">
        <v>22</v>
      </c>
    </row>
    <row r="8" spans="1:10" x14ac:dyDescent="0.2">
      <c r="A8" s="1">
        <v>36859</v>
      </c>
      <c r="B8">
        <v>0</v>
      </c>
      <c r="C8">
        <v>0</v>
      </c>
      <c r="D8">
        <v>0</v>
      </c>
      <c r="F8">
        <f>SUM(B8:E8)</f>
        <v>0</v>
      </c>
      <c r="H8">
        <v>0</v>
      </c>
      <c r="J8">
        <f>+F8-H8</f>
        <v>0</v>
      </c>
    </row>
    <row r="9" spans="1:10" x14ac:dyDescent="0.2">
      <c r="A9" s="1">
        <v>36860</v>
      </c>
      <c r="B9">
        <v>13025</v>
      </c>
      <c r="C9">
        <f>+C8</f>
        <v>0</v>
      </c>
      <c r="D9">
        <v>35000</v>
      </c>
      <c r="F9">
        <f>SUM(B9:E9)</f>
        <v>48025</v>
      </c>
      <c r="H9">
        <f>+H8</f>
        <v>0</v>
      </c>
      <c r="J9">
        <f>+J8+F9-H9</f>
        <v>48025</v>
      </c>
    </row>
    <row r="10" spans="1:10" x14ac:dyDescent="0.2">
      <c r="B10">
        <f>SUM(B8:B9)</f>
        <v>13025</v>
      </c>
      <c r="C10">
        <f>SUM(C8:C9)</f>
        <v>0</v>
      </c>
      <c r="D10">
        <f>SUM(D8:D9)</f>
        <v>35000</v>
      </c>
      <c r="F10">
        <f>SUM(B10:E10)</f>
        <v>48025</v>
      </c>
      <c r="H10">
        <f>SUM(H8:H9)</f>
        <v>0</v>
      </c>
    </row>
    <row r="13" spans="1:10" x14ac:dyDescent="0.2">
      <c r="A13" s="1">
        <f>+A9+1</f>
        <v>36861</v>
      </c>
      <c r="B13">
        <v>0</v>
      </c>
      <c r="C13">
        <v>0</v>
      </c>
      <c r="D13">
        <v>0</v>
      </c>
      <c r="F13">
        <f>SUM(B13:E13)</f>
        <v>0</v>
      </c>
      <c r="H13">
        <v>0</v>
      </c>
      <c r="J13">
        <f>+J9+F13-H13</f>
        <v>48025</v>
      </c>
    </row>
    <row r="14" spans="1:10" x14ac:dyDescent="0.2">
      <c r="A14" s="1"/>
    </row>
    <row r="15" spans="1:10" x14ac:dyDescent="0.2">
      <c r="A15" s="1"/>
    </row>
    <row r="16" spans="1:10" x14ac:dyDescent="0.2">
      <c r="A16" s="1">
        <v>36892</v>
      </c>
      <c r="B16">
        <v>0</v>
      </c>
      <c r="C16">
        <v>0</v>
      </c>
      <c r="D16">
        <v>0</v>
      </c>
      <c r="F16">
        <f>SUM(B16:E16)</f>
        <v>0</v>
      </c>
      <c r="H16">
        <v>1555</v>
      </c>
      <c r="J16">
        <f>+J13+F16-H16</f>
        <v>46470</v>
      </c>
    </row>
    <row r="17" spans="1:10" x14ac:dyDescent="0.2">
      <c r="A17" s="1">
        <f>+A16+1</f>
        <v>36893</v>
      </c>
      <c r="B17">
        <f>+B16</f>
        <v>0</v>
      </c>
      <c r="C17">
        <f t="shared" ref="C17:C46" si="0">+C16</f>
        <v>0</v>
      </c>
      <c r="D17">
        <f t="shared" ref="D17:D46" si="1">+D16</f>
        <v>0</v>
      </c>
      <c r="F17">
        <f t="shared" ref="F17:F46" si="2">SUM(B17:E17)</f>
        <v>0</v>
      </c>
      <c r="H17">
        <v>1549</v>
      </c>
      <c r="J17">
        <f>+J16+F17-H17</f>
        <v>44921</v>
      </c>
    </row>
    <row r="18" spans="1:10" x14ac:dyDescent="0.2">
      <c r="A18" s="1">
        <f t="shared" ref="A18:A46" si="3">+A17+1</f>
        <v>36894</v>
      </c>
      <c r="B18">
        <f t="shared" ref="B18:B46" si="4">+B17</f>
        <v>0</v>
      </c>
      <c r="C18">
        <f t="shared" si="0"/>
        <v>0</v>
      </c>
      <c r="D18">
        <f t="shared" si="1"/>
        <v>0</v>
      </c>
      <c r="F18">
        <f t="shared" si="2"/>
        <v>0</v>
      </c>
      <c r="H18">
        <f t="shared" ref="H18:H46" si="5">+H17</f>
        <v>1549</v>
      </c>
      <c r="J18">
        <f t="shared" ref="J18:J46" si="6">+J17+F18-H18</f>
        <v>43372</v>
      </c>
    </row>
    <row r="19" spans="1:10" x14ac:dyDescent="0.2">
      <c r="A19" s="1">
        <f t="shared" si="3"/>
        <v>36895</v>
      </c>
      <c r="B19">
        <f t="shared" si="4"/>
        <v>0</v>
      </c>
      <c r="C19">
        <f t="shared" si="0"/>
        <v>0</v>
      </c>
      <c r="D19">
        <f t="shared" si="1"/>
        <v>0</v>
      </c>
      <c r="F19">
        <f t="shared" si="2"/>
        <v>0</v>
      </c>
      <c r="H19">
        <f t="shared" si="5"/>
        <v>1549</v>
      </c>
      <c r="J19">
        <f t="shared" si="6"/>
        <v>41823</v>
      </c>
    </row>
    <row r="20" spans="1:10" x14ac:dyDescent="0.2">
      <c r="A20" s="1">
        <f t="shared" si="3"/>
        <v>36896</v>
      </c>
      <c r="B20">
        <f t="shared" si="4"/>
        <v>0</v>
      </c>
      <c r="C20">
        <f t="shared" si="0"/>
        <v>0</v>
      </c>
      <c r="D20">
        <f t="shared" si="1"/>
        <v>0</v>
      </c>
      <c r="F20">
        <f t="shared" si="2"/>
        <v>0</v>
      </c>
      <c r="H20">
        <f t="shared" si="5"/>
        <v>1549</v>
      </c>
      <c r="J20">
        <f t="shared" si="6"/>
        <v>40274</v>
      </c>
    </row>
    <row r="21" spans="1:10" x14ac:dyDescent="0.2">
      <c r="A21" s="1">
        <f t="shared" si="3"/>
        <v>36897</v>
      </c>
      <c r="B21">
        <f t="shared" si="4"/>
        <v>0</v>
      </c>
      <c r="C21">
        <f t="shared" si="0"/>
        <v>0</v>
      </c>
      <c r="D21">
        <f t="shared" si="1"/>
        <v>0</v>
      </c>
      <c r="F21">
        <f t="shared" si="2"/>
        <v>0</v>
      </c>
      <c r="H21">
        <f t="shared" si="5"/>
        <v>1549</v>
      </c>
      <c r="J21">
        <f t="shared" si="6"/>
        <v>38725</v>
      </c>
    </row>
    <row r="22" spans="1:10" x14ac:dyDescent="0.2">
      <c r="A22" s="1">
        <f t="shared" si="3"/>
        <v>36898</v>
      </c>
      <c r="B22">
        <f t="shared" si="4"/>
        <v>0</v>
      </c>
      <c r="C22">
        <f t="shared" si="0"/>
        <v>0</v>
      </c>
      <c r="D22">
        <f t="shared" si="1"/>
        <v>0</v>
      </c>
      <c r="F22">
        <f t="shared" si="2"/>
        <v>0</v>
      </c>
      <c r="H22">
        <f t="shared" si="5"/>
        <v>1549</v>
      </c>
      <c r="J22">
        <f t="shared" si="6"/>
        <v>37176</v>
      </c>
    </row>
    <row r="23" spans="1:10" x14ac:dyDescent="0.2">
      <c r="A23" s="1">
        <f t="shared" si="3"/>
        <v>36899</v>
      </c>
      <c r="B23">
        <f t="shared" si="4"/>
        <v>0</v>
      </c>
      <c r="C23">
        <f t="shared" si="0"/>
        <v>0</v>
      </c>
      <c r="D23">
        <f t="shared" si="1"/>
        <v>0</v>
      </c>
      <c r="F23">
        <f t="shared" si="2"/>
        <v>0</v>
      </c>
      <c r="H23">
        <f t="shared" si="5"/>
        <v>1549</v>
      </c>
      <c r="J23">
        <f t="shared" si="6"/>
        <v>35627</v>
      </c>
    </row>
    <row r="24" spans="1:10" x14ac:dyDescent="0.2">
      <c r="A24" s="1">
        <f t="shared" si="3"/>
        <v>36900</v>
      </c>
      <c r="B24">
        <f t="shared" si="4"/>
        <v>0</v>
      </c>
      <c r="C24">
        <f t="shared" si="0"/>
        <v>0</v>
      </c>
      <c r="D24">
        <f t="shared" si="1"/>
        <v>0</v>
      </c>
      <c r="F24">
        <f t="shared" si="2"/>
        <v>0</v>
      </c>
      <c r="H24">
        <f t="shared" si="5"/>
        <v>1549</v>
      </c>
      <c r="J24">
        <f t="shared" si="6"/>
        <v>34078</v>
      </c>
    </row>
    <row r="25" spans="1:10" x14ac:dyDescent="0.2">
      <c r="A25" s="1">
        <f t="shared" si="3"/>
        <v>36901</v>
      </c>
      <c r="B25">
        <f t="shared" si="4"/>
        <v>0</v>
      </c>
      <c r="C25">
        <f t="shared" si="0"/>
        <v>0</v>
      </c>
      <c r="D25">
        <f t="shared" si="1"/>
        <v>0</v>
      </c>
      <c r="F25">
        <f t="shared" si="2"/>
        <v>0</v>
      </c>
      <c r="H25">
        <f t="shared" si="5"/>
        <v>1549</v>
      </c>
      <c r="J25">
        <f t="shared" si="6"/>
        <v>32529</v>
      </c>
    </row>
    <row r="26" spans="1:10" x14ac:dyDescent="0.2">
      <c r="A26" s="1">
        <f t="shared" si="3"/>
        <v>36902</v>
      </c>
      <c r="B26">
        <f t="shared" si="4"/>
        <v>0</v>
      </c>
      <c r="C26">
        <f t="shared" si="0"/>
        <v>0</v>
      </c>
      <c r="D26">
        <f t="shared" si="1"/>
        <v>0</v>
      </c>
      <c r="F26">
        <f t="shared" si="2"/>
        <v>0</v>
      </c>
      <c r="H26">
        <f t="shared" si="5"/>
        <v>1549</v>
      </c>
      <c r="J26">
        <f t="shared" si="6"/>
        <v>30980</v>
      </c>
    </row>
    <row r="27" spans="1:10" x14ac:dyDescent="0.2">
      <c r="A27" s="1">
        <f t="shared" si="3"/>
        <v>36903</v>
      </c>
      <c r="B27">
        <f t="shared" si="4"/>
        <v>0</v>
      </c>
      <c r="C27">
        <f t="shared" si="0"/>
        <v>0</v>
      </c>
      <c r="D27">
        <f t="shared" si="1"/>
        <v>0</v>
      </c>
      <c r="F27">
        <f t="shared" si="2"/>
        <v>0</v>
      </c>
      <c r="H27">
        <f t="shared" si="5"/>
        <v>1549</v>
      </c>
      <c r="J27">
        <f t="shared" si="6"/>
        <v>29431</v>
      </c>
    </row>
    <row r="28" spans="1:10" x14ac:dyDescent="0.2">
      <c r="A28" s="1">
        <f t="shared" si="3"/>
        <v>36904</v>
      </c>
      <c r="B28">
        <f t="shared" si="4"/>
        <v>0</v>
      </c>
      <c r="C28">
        <f t="shared" si="0"/>
        <v>0</v>
      </c>
      <c r="D28">
        <f t="shared" si="1"/>
        <v>0</v>
      </c>
      <c r="F28">
        <f t="shared" si="2"/>
        <v>0</v>
      </c>
      <c r="H28">
        <f t="shared" si="5"/>
        <v>1549</v>
      </c>
      <c r="J28">
        <f t="shared" si="6"/>
        <v>27882</v>
      </c>
    </row>
    <row r="29" spans="1:10" x14ac:dyDescent="0.2">
      <c r="A29" s="1">
        <f t="shared" si="3"/>
        <v>36905</v>
      </c>
      <c r="B29">
        <f t="shared" si="4"/>
        <v>0</v>
      </c>
      <c r="C29">
        <f t="shared" si="0"/>
        <v>0</v>
      </c>
      <c r="D29">
        <f t="shared" si="1"/>
        <v>0</v>
      </c>
      <c r="F29">
        <f t="shared" si="2"/>
        <v>0</v>
      </c>
      <c r="H29">
        <f t="shared" si="5"/>
        <v>1549</v>
      </c>
      <c r="J29">
        <f t="shared" si="6"/>
        <v>26333</v>
      </c>
    </row>
    <row r="30" spans="1:10" x14ac:dyDescent="0.2">
      <c r="A30" s="1">
        <f t="shared" si="3"/>
        <v>36906</v>
      </c>
      <c r="B30">
        <f t="shared" si="4"/>
        <v>0</v>
      </c>
      <c r="C30">
        <f t="shared" si="0"/>
        <v>0</v>
      </c>
      <c r="D30">
        <f t="shared" si="1"/>
        <v>0</v>
      </c>
      <c r="F30">
        <f t="shared" si="2"/>
        <v>0</v>
      </c>
      <c r="H30">
        <f t="shared" si="5"/>
        <v>1549</v>
      </c>
      <c r="J30">
        <f t="shared" si="6"/>
        <v>24784</v>
      </c>
    </row>
    <row r="31" spans="1:10" x14ac:dyDescent="0.2">
      <c r="A31" s="1">
        <f t="shared" si="3"/>
        <v>36907</v>
      </c>
      <c r="B31">
        <f t="shared" si="4"/>
        <v>0</v>
      </c>
      <c r="C31">
        <f t="shared" si="0"/>
        <v>0</v>
      </c>
      <c r="D31">
        <f t="shared" si="1"/>
        <v>0</v>
      </c>
      <c r="F31">
        <f t="shared" si="2"/>
        <v>0</v>
      </c>
      <c r="H31">
        <f t="shared" si="5"/>
        <v>1549</v>
      </c>
      <c r="J31">
        <f t="shared" si="6"/>
        <v>23235</v>
      </c>
    </row>
    <row r="32" spans="1:10" x14ac:dyDescent="0.2">
      <c r="A32" s="1">
        <f t="shared" si="3"/>
        <v>36908</v>
      </c>
      <c r="B32">
        <f t="shared" si="4"/>
        <v>0</v>
      </c>
      <c r="C32">
        <f t="shared" si="0"/>
        <v>0</v>
      </c>
      <c r="D32">
        <f t="shared" si="1"/>
        <v>0</v>
      </c>
      <c r="F32">
        <f t="shared" si="2"/>
        <v>0</v>
      </c>
      <c r="H32">
        <f t="shared" si="5"/>
        <v>1549</v>
      </c>
      <c r="J32">
        <f t="shared" si="6"/>
        <v>21686</v>
      </c>
    </row>
    <row r="33" spans="1:10" x14ac:dyDescent="0.2">
      <c r="A33" s="1">
        <f t="shared" si="3"/>
        <v>36909</v>
      </c>
      <c r="B33">
        <f t="shared" si="4"/>
        <v>0</v>
      </c>
      <c r="C33">
        <f t="shared" si="0"/>
        <v>0</v>
      </c>
      <c r="D33">
        <f t="shared" si="1"/>
        <v>0</v>
      </c>
      <c r="F33">
        <f t="shared" si="2"/>
        <v>0</v>
      </c>
      <c r="H33">
        <f t="shared" si="5"/>
        <v>1549</v>
      </c>
      <c r="J33">
        <f t="shared" si="6"/>
        <v>20137</v>
      </c>
    </row>
    <row r="34" spans="1:10" x14ac:dyDescent="0.2">
      <c r="A34" s="1">
        <f t="shared" si="3"/>
        <v>36910</v>
      </c>
      <c r="B34">
        <f t="shared" si="4"/>
        <v>0</v>
      </c>
      <c r="C34">
        <f t="shared" si="0"/>
        <v>0</v>
      </c>
      <c r="D34">
        <f t="shared" si="1"/>
        <v>0</v>
      </c>
      <c r="F34">
        <f t="shared" si="2"/>
        <v>0</v>
      </c>
      <c r="H34">
        <f t="shared" si="5"/>
        <v>1549</v>
      </c>
      <c r="J34">
        <f t="shared" si="6"/>
        <v>18588</v>
      </c>
    </row>
    <row r="35" spans="1:10" x14ac:dyDescent="0.2">
      <c r="A35" s="1">
        <f t="shared" si="3"/>
        <v>36911</v>
      </c>
      <c r="B35">
        <f t="shared" si="4"/>
        <v>0</v>
      </c>
      <c r="C35">
        <f t="shared" si="0"/>
        <v>0</v>
      </c>
      <c r="D35">
        <f t="shared" si="1"/>
        <v>0</v>
      </c>
      <c r="F35">
        <f t="shared" si="2"/>
        <v>0</v>
      </c>
      <c r="H35">
        <f t="shared" si="5"/>
        <v>1549</v>
      </c>
      <c r="J35">
        <f t="shared" si="6"/>
        <v>17039</v>
      </c>
    </row>
    <row r="36" spans="1:10" x14ac:dyDescent="0.2">
      <c r="A36" s="1">
        <f t="shared" si="3"/>
        <v>36912</v>
      </c>
      <c r="B36">
        <f t="shared" si="4"/>
        <v>0</v>
      </c>
      <c r="C36">
        <f t="shared" si="0"/>
        <v>0</v>
      </c>
      <c r="D36">
        <f t="shared" si="1"/>
        <v>0</v>
      </c>
      <c r="F36">
        <f t="shared" si="2"/>
        <v>0</v>
      </c>
      <c r="H36">
        <f t="shared" si="5"/>
        <v>1549</v>
      </c>
      <c r="J36">
        <f t="shared" si="6"/>
        <v>15490</v>
      </c>
    </row>
    <row r="37" spans="1:10" x14ac:dyDescent="0.2">
      <c r="A37" s="1">
        <f t="shared" si="3"/>
        <v>36913</v>
      </c>
      <c r="B37">
        <f t="shared" si="4"/>
        <v>0</v>
      </c>
      <c r="C37">
        <f t="shared" si="0"/>
        <v>0</v>
      </c>
      <c r="D37">
        <f t="shared" si="1"/>
        <v>0</v>
      </c>
      <c r="F37">
        <f t="shared" si="2"/>
        <v>0</v>
      </c>
      <c r="H37">
        <f t="shared" si="5"/>
        <v>1549</v>
      </c>
      <c r="J37">
        <f t="shared" si="6"/>
        <v>13941</v>
      </c>
    </row>
    <row r="38" spans="1:10" x14ac:dyDescent="0.2">
      <c r="A38" s="1">
        <f t="shared" si="3"/>
        <v>36914</v>
      </c>
      <c r="B38">
        <f t="shared" si="4"/>
        <v>0</v>
      </c>
      <c r="C38">
        <f t="shared" si="0"/>
        <v>0</v>
      </c>
      <c r="D38">
        <f t="shared" si="1"/>
        <v>0</v>
      </c>
      <c r="F38">
        <f t="shared" si="2"/>
        <v>0</v>
      </c>
      <c r="H38">
        <f t="shared" si="5"/>
        <v>1549</v>
      </c>
      <c r="J38">
        <f t="shared" si="6"/>
        <v>12392</v>
      </c>
    </row>
    <row r="39" spans="1:10" x14ac:dyDescent="0.2">
      <c r="A39" s="1">
        <f t="shared" si="3"/>
        <v>36915</v>
      </c>
      <c r="B39">
        <f t="shared" si="4"/>
        <v>0</v>
      </c>
      <c r="C39">
        <f t="shared" si="0"/>
        <v>0</v>
      </c>
      <c r="D39">
        <f t="shared" si="1"/>
        <v>0</v>
      </c>
      <c r="F39">
        <f t="shared" si="2"/>
        <v>0</v>
      </c>
      <c r="H39">
        <f t="shared" si="5"/>
        <v>1549</v>
      </c>
      <c r="J39">
        <f t="shared" si="6"/>
        <v>10843</v>
      </c>
    </row>
    <row r="40" spans="1:10" x14ac:dyDescent="0.2">
      <c r="A40" s="1">
        <f t="shared" si="3"/>
        <v>36916</v>
      </c>
      <c r="B40">
        <f t="shared" si="4"/>
        <v>0</v>
      </c>
      <c r="C40">
        <f t="shared" si="0"/>
        <v>0</v>
      </c>
      <c r="D40">
        <f t="shared" si="1"/>
        <v>0</v>
      </c>
      <c r="F40">
        <f t="shared" si="2"/>
        <v>0</v>
      </c>
      <c r="H40">
        <f t="shared" si="5"/>
        <v>1549</v>
      </c>
      <c r="J40">
        <f t="shared" si="6"/>
        <v>9294</v>
      </c>
    </row>
    <row r="41" spans="1:10" x14ac:dyDescent="0.2">
      <c r="A41" s="1">
        <f t="shared" si="3"/>
        <v>36917</v>
      </c>
      <c r="B41">
        <f t="shared" si="4"/>
        <v>0</v>
      </c>
      <c r="C41">
        <f t="shared" si="0"/>
        <v>0</v>
      </c>
      <c r="D41">
        <f t="shared" si="1"/>
        <v>0</v>
      </c>
      <c r="F41">
        <f t="shared" si="2"/>
        <v>0</v>
      </c>
      <c r="H41">
        <f t="shared" si="5"/>
        <v>1549</v>
      </c>
      <c r="J41">
        <f t="shared" si="6"/>
        <v>7745</v>
      </c>
    </row>
    <row r="42" spans="1:10" x14ac:dyDescent="0.2">
      <c r="A42" s="1">
        <f t="shared" si="3"/>
        <v>36918</v>
      </c>
      <c r="B42">
        <f t="shared" si="4"/>
        <v>0</v>
      </c>
      <c r="C42">
        <f t="shared" si="0"/>
        <v>0</v>
      </c>
      <c r="D42">
        <f t="shared" si="1"/>
        <v>0</v>
      </c>
      <c r="F42">
        <f t="shared" si="2"/>
        <v>0</v>
      </c>
      <c r="H42">
        <f t="shared" si="5"/>
        <v>1549</v>
      </c>
      <c r="J42">
        <f t="shared" si="6"/>
        <v>6196</v>
      </c>
    </row>
    <row r="43" spans="1:10" x14ac:dyDescent="0.2">
      <c r="A43" s="1">
        <f t="shared" si="3"/>
        <v>36919</v>
      </c>
      <c r="B43">
        <f t="shared" si="4"/>
        <v>0</v>
      </c>
      <c r="C43">
        <f t="shared" si="0"/>
        <v>0</v>
      </c>
      <c r="D43">
        <f t="shared" si="1"/>
        <v>0</v>
      </c>
      <c r="F43">
        <f t="shared" si="2"/>
        <v>0</v>
      </c>
      <c r="H43">
        <f t="shared" si="5"/>
        <v>1549</v>
      </c>
      <c r="J43">
        <f t="shared" si="6"/>
        <v>4647</v>
      </c>
    </row>
    <row r="44" spans="1:10" x14ac:dyDescent="0.2">
      <c r="A44" s="1">
        <f t="shared" si="3"/>
        <v>36920</v>
      </c>
      <c r="B44">
        <f t="shared" si="4"/>
        <v>0</v>
      </c>
      <c r="C44">
        <f t="shared" si="0"/>
        <v>0</v>
      </c>
      <c r="D44">
        <f t="shared" si="1"/>
        <v>0</v>
      </c>
      <c r="F44">
        <f t="shared" si="2"/>
        <v>0</v>
      </c>
      <c r="H44">
        <f t="shared" si="5"/>
        <v>1549</v>
      </c>
      <c r="J44">
        <f t="shared" si="6"/>
        <v>3098</v>
      </c>
    </row>
    <row r="45" spans="1:10" x14ac:dyDescent="0.2">
      <c r="A45" s="1">
        <f t="shared" si="3"/>
        <v>36921</v>
      </c>
      <c r="B45">
        <f t="shared" si="4"/>
        <v>0</v>
      </c>
      <c r="C45">
        <f t="shared" si="0"/>
        <v>0</v>
      </c>
      <c r="D45">
        <f t="shared" si="1"/>
        <v>0</v>
      </c>
      <c r="F45">
        <f t="shared" si="2"/>
        <v>0</v>
      </c>
      <c r="H45">
        <f t="shared" si="5"/>
        <v>1549</v>
      </c>
      <c r="J45">
        <f t="shared" si="6"/>
        <v>1549</v>
      </c>
    </row>
    <row r="46" spans="1:10" x14ac:dyDescent="0.2">
      <c r="A46" s="1">
        <f t="shared" si="3"/>
        <v>36922</v>
      </c>
      <c r="B46">
        <f t="shared" si="4"/>
        <v>0</v>
      </c>
      <c r="C46">
        <f t="shared" si="0"/>
        <v>0</v>
      </c>
      <c r="D46">
        <f t="shared" si="1"/>
        <v>0</v>
      </c>
      <c r="F46">
        <f t="shared" si="2"/>
        <v>0</v>
      </c>
      <c r="H46">
        <f t="shared" si="5"/>
        <v>1549</v>
      </c>
      <c r="J46">
        <f t="shared" si="6"/>
        <v>0</v>
      </c>
    </row>
    <row r="47" spans="1:10" x14ac:dyDescent="0.2">
      <c r="A47" s="1"/>
    </row>
    <row r="48" spans="1:10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8"/>
  <sheetViews>
    <sheetView topLeftCell="A11" workbookViewId="0">
      <selection activeCell="A11" sqref="A1:IV65536"/>
    </sheetView>
  </sheetViews>
  <sheetFormatPr defaultRowHeight="12.75" x14ac:dyDescent="0.2"/>
  <cols>
    <col min="1" max="1" width="8.7109375" customWidth="1"/>
    <col min="2" max="2" width="7.28515625" customWidth="1"/>
    <col min="9" max="9" width="15.5703125" customWidth="1"/>
    <col min="10" max="10" width="4.85546875" customWidth="1"/>
    <col min="12" max="12" width="8" customWidth="1"/>
    <col min="14" max="14" width="4.85546875" customWidth="1"/>
    <col min="15" max="15" width="15.140625" customWidth="1"/>
  </cols>
  <sheetData>
    <row r="1" spans="1:15" x14ac:dyDescent="0.2">
      <c r="A1" t="s">
        <v>0</v>
      </c>
    </row>
    <row r="4" spans="1:15" x14ac:dyDescent="0.2">
      <c r="A4" t="s">
        <v>1</v>
      </c>
      <c r="B4" t="s">
        <v>8</v>
      </c>
      <c r="C4" t="s">
        <v>2</v>
      </c>
      <c r="D4" t="s">
        <v>3</v>
      </c>
      <c r="E4" t="s">
        <v>4</v>
      </c>
      <c r="F4" t="s">
        <v>6</v>
      </c>
      <c r="G4" t="s">
        <v>5</v>
      </c>
      <c r="H4" t="s">
        <v>7</v>
      </c>
      <c r="I4" t="s">
        <v>16</v>
      </c>
      <c r="K4" t="s">
        <v>13</v>
      </c>
      <c r="L4" t="s">
        <v>14</v>
      </c>
      <c r="M4" t="s">
        <v>15</v>
      </c>
      <c r="O4" t="s">
        <v>17</v>
      </c>
    </row>
    <row r="5" spans="1:15" s="9" customFormat="1" x14ac:dyDescent="0.2">
      <c r="A5" s="15" t="s">
        <v>11</v>
      </c>
      <c r="B5" s="10" t="s">
        <v>12</v>
      </c>
      <c r="C5" s="11">
        <v>5.1050000000000004</v>
      </c>
      <c r="D5" s="11">
        <v>0.1022</v>
      </c>
      <c r="E5" s="12">
        <v>1.01E-2</v>
      </c>
      <c r="F5" s="11">
        <f>ROUND(+C5/(1-E5)-C5+D5,4)</f>
        <v>0.15429999999999999</v>
      </c>
      <c r="G5" s="11">
        <f>+F5+C5</f>
        <v>5.2593000000000005</v>
      </c>
      <c r="H5" s="13">
        <v>0</v>
      </c>
      <c r="I5" s="14">
        <f>ROUND(+H5*G5,2)</f>
        <v>0</v>
      </c>
      <c r="K5" s="9">
        <v>3.5000000000000003E-2</v>
      </c>
      <c r="L5" s="9">
        <v>0.17</v>
      </c>
      <c r="M5" s="11">
        <f>+L5+K5+G5</f>
        <v>5.4643000000000006</v>
      </c>
      <c r="N5" s="11"/>
      <c r="O5" s="14">
        <f>ROUND(+M5*H5,2)</f>
        <v>0</v>
      </c>
    </row>
    <row r="6" spans="1:15" x14ac:dyDescent="0.2">
      <c r="H6" s="8"/>
    </row>
    <row r="7" spans="1:15" s="21" customFormat="1" x14ac:dyDescent="0.2">
      <c r="A7" s="16">
        <v>36837</v>
      </c>
      <c r="B7" s="16" t="s">
        <v>9</v>
      </c>
      <c r="C7" s="17">
        <v>4.5999999999999996</v>
      </c>
      <c r="D7" s="17">
        <v>3.8800000000000001E-2</v>
      </c>
      <c r="E7" s="18">
        <v>6.0299999999999998E-3</v>
      </c>
      <c r="F7" s="17">
        <f>ROUND(+C7/(1-E7)-C7+D7,4)</f>
        <v>6.6699999999999995E-2</v>
      </c>
      <c r="G7" s="17">
        <f>+F7+C7</f>
        <v>4.6666999999999996</v>
      </c>
      <c r="H7" s="19">
        <v>20000</v>
      </c>
      <c r="I7" s="20">
        <f>ROUND(+H7*G7,2)</f>
        <v>93334</v>
      </c>
      <c r="K7" s="21">
        <v>3.5000000000000003E-2</v>
      </c>
      <c r="L7" s="21">
        <v>0.17</v>
      </c>
      <c r="M7" s="17">
        <f>+L7+K7+G7</f>
        <v>4.8716999999999997</v>
      </c>
      <c r="N7" s="17"/>
      <c r="O7" s="20">
        <f>ROUND(+M7*H7,2)</f>
        <v>97434</v>
      </c>
    </row>
    <row r="8" spans="1:15" x14ac:dyDescent="0.2">
      <c r="A8" s="1"/>
      <c r="B8" s="1"/>
      <c r="C8" s="3"/>
      <c r="D8" s="3"/>
      <c r="E8" s="2"/>
      <c r="F8" s="3"/>
      <c r="G8" s="3"/>
      <c r="H8" s="8"/>
      <c r="I8" s="4"/>
    </row>
    <row r="9" spans="1:15" s="21" customFormat="1" x14ac:dyDescent="0.2">
      <c r="A9" s="16">
        <v>36838</v>
      </c>
      <c r="B9" s="16" t="s">
        <v>9</v>
      </c>
      <c r="C9" s="17">
        <v>4.66</v>
      </c>
      <c r="D9" s="17">
        <f>0.025+0.0022</f>
        <v>2.7200000000000002E-2</v>
      </c>
      <c r="E9" s="18">
        <v>6.0299999999999998E-3</v>
      </c>
      <c r="F9" s="17">
        <f>ROUND(+C9/(1-E9)-C9+D9,4)</f>
        <v>5.5500000000000001E-2</v>
      </c>
      <c r="G9" s="17">
        <f>+F9+C9</f>
        <v>4.7155000000000005</v>
      </c>
      <c r="H9" s="19">
        <v>10000</v>
      </c>
      <c r="I9" s="20">
        <f>ROUND(+H9*G9,2)</f>
        <v>47155</v>
      </c>
      <c r="K9" s="21">
        <v>3.5000000000000003E-2</v>
      </c>
      <c r="L9" s="21">
        <v>0.17</v>
      </c>
      <c r="M9" s="17">
        <f>+L9+K9+G9</f>
        <v>4.9205000000000005</v>
      </c>
      <c r="N9" s="17"/>
      <c r="O9" s="20">
        <f>ROUND(+M9*H9,2)</f>
        <v>49205</v>
      </c>
    </row>
    <row r="10" spans="1:15" s="21" customFormat="1" x14ac:dyDescent="0.2">
      <c r="A10" s="16">
        <v>36838</v>
      </c>
      <c r="B10" s="16" t="s">
        <v>10</v>
      </c>
      <c r="C10" s="17">
        <v>4.66</v>
      </c>
      <c r="D10" s="17">
        <f>0.0134+0.005</f>
        <v>1.84E-2</v>
      </c>
      <c r="E10" s="18">
        <v>4.0000000000000001E-3</v>
      </c>
      <c r="F10" s="17">
        <f>ROUND(+C10/(1-E10)-C10+D10,4)</f>
        <v>3.7100000000000001E-2</v>
      </c>
      <c r="G10" s="17">
        <f>+F10+C10</f>
        <v>4.6970999999999998</v>
      </c>
      <c r="H10" s="19">
        <v>13025</v>
      </c>
      <c r="I10" s="20">
        <f t="shared" ref="I10:I28" si="0">ROUND(+H10*G10,2)</f>
        <v>61179.73</v>
      </c>
      <c r="K10" s="21">
        <v>3.5000000000000003E-2</v>
      </c>
      <c r="L10" s="21">
        <v>0.17</v>
      </c>
      <c r="M10" s="17">
        <f>+L10+K10+G10</f>
        <v>4.9020999999999999</v>
      </c>
      <c r="N10" s="17"/>
      <c r="O10" s="20">
        <f>ROUND(+M10*H10,2)</f>
        <v>63849.85</v>
      </c>
    </row>
    <row r="11" spans="1:15" x14ac:dyDescent="0.2">
      <c r="A11" s="1"/>
      <c r="B11" s="1"/>
      <c r="C11" s="3"/>
      <c r="D11" s="3"/>
      <c r="E11" s="2"/>
      <c r="F11" s="3"/>
      <c r="G11" s="3"/>
      <c r="H11" s="8"/>
      <c r="I11" s="4"/>
    </row>
    <row r="12" spans="1:15" s="21" customFormat="1" x14ac:dyDescent="0.2">
      <c r="A12" s="16">
        <v>36839</v>
      </c>
      <c r="B12" s="16" t="s">
        <v>9</v>
      </c>
      <c r="C12" s="17">
        <v>4.875</v>
      </c>
      <c r="D12" s="17">
        <f>0.025+0.0022</f>
        <v>2.7200000000000002E-2</v>
      </c>
      <c r="E12" s="18">
        <v>0</v>
      </c>
      <c r="F12" s="17">
        <f>ROUND(+C12/(1-E12)-C12+D12,4)</f>
        <v>2.7199999999999998E-2</v>
      </c>
      <c r="G12" s="17">
        <f>+F12+C12</f>
        <v>4.9021999999999997</v>
      </c>
      <c r="H12" s="19">
        <v>0</v>
      </c>
      <c r="I12" s="20">
        <f t="shared" si="0"/>
        <v>0</v>
      </c>
      <c r="K12" s="21">
        <v>3.5000000000000003E-2</v>
      </c>
      <c r="L12" s="21">
        <v>0.17</v>
      </c>
      <c r="M12" s="17">
        <f>+L12+K12+G12</f>
        <v>5.1071999999999997</v>
      </c>
      <c r="N12" s="17"/>
      <c r="O12" s="20">
        <f>ROUND(+M12*H12,2)</f>
        <v>0</v>
      </c>
    </row>
    <row r="13" spans="1:15" s="21" customFormat="1" x14ac:dyDescent="0.2">
      <c r="A13" s="16">
        <v>36839</v>
      </c>
      <c r="B13" s="16" t="s">
        <v>10</v>
      </c>
      <c r="C13" s="17">
        <v>4.88</v>
      </c>
      <c r="D13" s="17">
        <f>0.0134+0.005</f>
        <v>1.84E-2</v>
      </c>
      <c r="E13" s="18">
        <v>4.0000000000000001E-3</v>
      </c>
      <c r="F13" s="17">
        <f>ROUND(+C13/(1-E13)-C13+D13,4)</f>
        <v>3.7999999999999999E-2</v>
      </c>
      <c r="G13" s="17">
        <f>+F13+C13</f>
        <v>4.9180000000000001</v>
      </c>
      <c r="H13" s="19">
        <v>13025</v>
      </c>
      <c r="I13" s="20">
        <f>ROUND(+H13*G13,2)</f>
        <v>64056.95</v>
      </c>
      <c r="K13" s="21">
        <v>3.5000000000000003E-2</v>
      </c>
      <c r="L13" s="21">
        <v>0.17</v>
      </c>
      <c r="M13" s="17">
        <f>+L13+K13+G13</f>
        <v>5.1230000000000002</v>
      </c>
      <c r="N13" s="17"/>
      <c r="O13" s="20">
        <f>ROUND(+M13*H13,2)</f>
        <v>66727.08</v>
      </c>
    </row>
    <row r="14" spans="1:15" s="21" customFormat="1" x14ac:dyDescent="0.2">
      <c r="A14" s="16">
        <v>36839</v>
      </c>
      <c r="B14" s="16" t="s">
        <v>23</v>
      </c>
      <c r="C14" s="17">
        <v>4.87</v>
      </c>
      <c r="D14" s="17">
        <v>0</v>
      </c>
      <c r="E14" s="18">
        <v>0</v>
      </c>
      <c r="F14" s="17">
        <f>ROUND(+C14/(1-E14)-C14+D14,4)</f>
        <v>0</v>
      </c>
      <c r="G14" s="17">
        <f>+F14+C14</f>
        <v>4.87</v>
      </c>
      <c r="H14" s="19">
        <v>10000</v>
      </c>
      <c r="I14" s="20">
        <f>ROUND(+H14*G14,2)</f>
        <v>48700</v>
      </c>
      <c r="K14" s="21">
        <v>3.5000000000000003E-2</v>
      </c>
      <c r="L14" s="21">
        <v>0.17</v>
      </c>
      <c r="M14" s="17">
        <f>+L14+K14+G14</f>
        <v>5.0750000000000002</v>
      </c>
      <c r="N14" s="17"/>
      <c r="O14" s="20">
        <f>ROUND(+M14*H14,2)</f>
        <v>50750</v>
      </c>
    </row>
    <row r="15" spans="1:15" x14ac:dyDescent="0.2">
      <c r="A15" s="1"/>
      <c r="B15" s="1"/>
      <c r="C15" s="3"/>
      <c r="D15" s="3"/>
      <c r="E15" s="2"/>
      <c r="F15" s="3"/>
      <c r="G15" s="3"/>
      <c r="H15" s="8"/>
      <c r="I15" s="4"/>
    </row>
    <row r="16" spans="1:15" x14ac:dyDescent="0.2">
      <c r="A16" s="1">
        <v>36840</v>
      </c>
      <c r="B16" s="1" t="s">
        <v>9</v>
      </c>
      <c r="C16" s="3">
        <v>5.15</v>
      </c>
      <c r="D16" s="3">
        <f>0.025+0.0022</f>
        <v>2.7200000000000002E-2</v>
      </c>
      <c r="E16" s="2">
        <v>6.0299999999999998E-3</v>
      </c>
      <c r="F16" s="3">
        <f>ROUND(+C16/(1-E16)-C16+D16,4)</f>
        <v>5.8400000000000001E-2</v>
      </c>
      <c r="G16" s="3">
        <f>+F16+C16</f>
        <v>5.2084000000000001</v>
      </c>
      <c r="H16" s="22">
        <v>0</v>
      </c>
      <c r="I16" s="4">
        <f t="shared" si="0"/>
        <v>0</v>
      </c>
      <c r="K16">
        <v>3.5000000000000003E-2</v>
      </c>
      <c r="L16">
        <v>0.17</v>
      </c>
      <c r="M16" s="3">
        <f>+L16+K16+G16</f>
        <v>5.4134000000000002</v>
      </c>
      <c r="N16" s="3"/>
      <c r="O16" s="4">
        <f>ROUND(+M16*H16,2)</f>
        <v>0</v>
      </c>
    </row>
    <row r="17" spans="1:15" x14ac:dyDescent="0.2">
      <c r="A17" s="1">
        <v>36840</v>
      </c>
      <c r="B17" s="1" t="s">
        <v>10</v>
      </c>
      <c r="C17" s="3">
        <v>5.2850000000000001</v>
      </c>
      <c r="D17" s="3">
        <f>0.0134+0.005</f>
        <v>1.84E-2</v>
      </c>
      <c r="E17" s="2">
        <v>4.0000000000000001E-3</v>
      </c>
      <c r="F17" s="3">
        <f>ROUND(+C17/(1-E17)-C17+D17,4)</f>
        <v>3.9600000000000003E-2</v>
      </c>
      <c r="G17" s="3">
        <f>+F17+C17</f>
        <v>5.3246000000000002</v>
      </c>
      <c r="H17" s="22">
        <v>0</v>
      </c>
      <c r="I17" s="4">
        <f t="shared" si="0"/>
        <v>0</v>
      </c>
      <c r="K17">
        <v>3.5000000000000003E-2</v>
      </c>
      <c r="L17">
        <v>0.17</v>
      </c>
      <c r="M17" s="3">
        <f>+L17+K17+G17</f>
        <v>5.5296000000000003</v>
      </c>
      <c r="N17" s="3"/>
      <c r="O17" s="4">
        <f>ROUND(+M17*H17,2)</f>
        <v>0</v>
      </c>
    </row>
    <row r="18" spans="1:15" x14ac:dyDescent="0.2">
      <c r="A18" s="1">
        <v>36840</v>
      </c>
      <c r="B18" s="1" t="s">
        <v>23</v>
      </c>
      <c r="C18" s="3">
        <v>5</v>
      </c>
      <c r="D18" s="3">
        <v>0</v>
      </c>
      <c r="E18" s="2">
        <v>0</v>
      </c>
      <c r="F18" s="3">
        <f>ROUND(+C18/(1-E18)-C18+D18,4)</f>
        <v>0</v>
      </c>
      <c r="G18" s="3">
        <f>+F18+C18</f>
        <v>5</v>
      </c>
      <c r="H18" s="22">
        <v>0</v>
      </c>
      <c r="I18" s="4">
        <f t="shared" si="0"/>
        <v>0</v>
      </c>
      <c r="K18">
        <v>3.5000000000000003E-2</v>
      </c>
      <c r="L18">
        <v>0.17</v>
      </c>
      <c r="M18" s="3">
        <f>+L18+K18+G18</f>
        <v>5.2050000000000001</v>
      </c>
      <c r="N18" s="3"/>
      <c r="O18" s="4">
        <f>ROUND(+M18*H18,2)</f>
        <v>0</v>
      </c>
    </row>
    <row r="19" spans="1:15" x14ac:dyDescent="0.2">
      <c r="A19" s="1"/>
      <c r="B19" s="1"/>
      <c r="C19" s="3"/>
      <c r="D19" s="3"/>
      <c r="E19" s="2"/>
      <c r="F19" s="3"/>
      <c r="G19" s="3"/>
      <c r="H19" s="8"/>
      <c r="I19" s="4"/>
    </row>
    <row r="20" spans="1:15" x14ac:dyDescent="0.2">
      <c r="A20" s="1">
        <v>36841</v>
      </c>
      <c r="B20" s="1" t="s">
        <v>9</v>
      </c>
      <c r="C20" s="3">
        <v>5.2350000000000003</v>
      </c>
      <c r="D20" s="3">
        <f>0.025+0.0022</f>
        <v>2.7200000000000002E-2</v>
      </c>
      <c r="E20" s="2">
        <v>6.0299999999999998E-3</v>
      </c>
      <c r="F20" s="3">
        <f>ROUND(+C20/(1-E20)-C20+D20,4)</f>
        <v>5.8999999999999997E-2</v>
      </c>
      <c r="G20" s="3">
        <f>+F20+C20</f>
        <v>5.2940000000000005</v>
      </c>
      <c r="H20" s="8">
        <v>13334</v>
      </c>
      <c r="I20" s="4">
        <f t="shared" si="0"/>
        <v>70590.2</v>
      </c>
      <c r="K20">
        <v>3.5000000000000003E-2</v>
      </c>
      <c r="L20">
        <v>0.17</v>
      </c>
      <c r="M20" s="3">
        <f>+L20+K20+G20</f>
        <v>5.4990000000000006</v>
      </c>
      <c r="N20" s="3"/>
      <c r="O20" s="4">
        <f>ROUND(+M20*H20,2)</f>
        <v>73323.67</v>
      </c>
    </row>
    <row r="21" spans="1:15" x14ac:dyDescent="0.2">
      <c r="A21" s="1">
        <v>36841</v>
      </c>
      <c r="B21" s="1" t="s">
        <v>10</v>
      </c>
      <c r="C21" s="3">
        <v>5.23</v>
      </c>
      <c r="D21" s="3">
        <f>0.0134+0.005</f>
        <v>1.84E-2</v>
      </c>
      <c r="E21" s="2">
        <v>4.0000000000000001E-3</v>
      </c>
      <c r="F21" s="3">
        <f>ROUND(+C21/(1-E21)-C21+D21,4)</f>
        <v>3.9399999999999998E-2</v>
      </c>
      <c r="G21" s="3">
        <f>+F21+C21</f>
        <v>5.2694000000000001</v>
      </c>
      <c r="H21" s="8">
        <v>0</v>
      </c>
      <c r="I21" s="4">
        <f>ROUND(+H21*G21,2)</f>
        <v>0</v>
      </c>
      <c r="K21">
        <v>3.5000000000000003E-2</v>
      </c>
      <c r="L21">
        <v>0.17</v>
      </c>
      <c r="M21" s="3">
        <f>+L21+K21+G21</f>
        <v>5.4744000000000002</v>
      </c>
      <c r="N21" s="3"/>
      <c r="O21" s="4">
        <f>ROUND(+M21*H21,2)</f>
        <v>0</v>
      </c>
    </row>
    <row r="22" spans="1:15" x14ac:dyDescent="0.2">
      <c r="A22" s="1">
        <v>36841</v>
      </c>
      <c r="B22" s="1" t="s">
        <v>23</v>
      </c>
      <c r="C22" s="3">
        <v>5.24</v>
      </c>
      <c r="D22" s="3">
        <v>0</v>
      </c>
      <c r="E22" s="2">
        <v>0</v>
      </c>
      <c r="F22" s="3">
        <f>ROUND(+C22/(1-E22)-C22+D22,4)</f>
        <v>0</v>
      </c>
      <c r="G22" s="3">
        <f>+F22+C22</f>
        <v>5.24</v>
      </c>
      <c r="H22" s="8">
        <v>13000</v>
      </c>
      <c r="I22" s="4">
        <f>ROUND(+H22*G22,2)</f>
        <v>68120</v>
      </c>
      <c r="K22">
        <v>3.5000000000000003E-2</v>
      </c>
      <c r="L22">
        <v>0.17</v>
      </c>
      <c r="M22" s="3">
        <f>+L22+K22+G22</f>
        <v>5.4450000000000003</v>
      </c>
      <c r="N22" s="3"/>
      <c r="O22" s="4">
        <f>ROUND(+M22*H22,2)</f>
        <v>70785</v>
      </c>
    </row>
    <row r="23" spans="1:15" x14ac:dyDescent="0.2">
      <c r="A23" s="1"/>
      <c r="B23" s="1"/>
      <c r="C23" s="3"/>
      <c r="D23" s="3"/>
      <c r="E23" s="2"/>
      <c r="F23" s="3"/>
      <c r="G23" s="3"/>
      <c r="H23" s="8"/>
      <c r="I23" s="4"/>
    </row>
    <row r="24" spans="1:15" x14ac:dyDescent="0.2">
      <c r="A24" s="1">
        <v>36842</v>
      </c>
      <c r="B24" s="1" t="s">
        <v>9</v>
      </c>
      <c r="C24" s="3">
        <f>+C20</f>
        <v>5.2350000000000003</v>
      </c>
      <c r="D24" s="3">
        <f>0.025+0.0022</f>
        <v>2.7200000000000002E-2</v>
      </c>
      <c r="E24" s="2">
        <v>6.0299999999999998E-3</v>
      </c>
      <c r="F24" s="3">
        <f>ROUND(+C24/(1-E24)-C24+D24,4)</f>
        <v>5.8999999999999997E-2</v>
      </c>
      <c r="G24" s="3">
        <f>+F24+C24</f>
        <v>5.2940000000000005</v>
      </c>
      <c r="H24" s="8">
        <v>10000</v>
      </c>
      <c r="I24" s="4">
        <f t="shared" si="0"/>
        <v>52940</v>
      </c>
      <c r="K24">
        <v>3.5000000000000003E-2</v>
      </c>
      <c r="L24">
        <v>0.17</v>
      </c>
      <c r="M24" s="3">
        <f>+L24+K24+G24</f>
        <v>5.4990000000000006</v>
      </c>
      <c r="N24" s="3"/>
      <c r="O24" s="4">
        <f>ROUND(+M24*H24,2)</f>
        <v>54990</v>
      </c>
    </row>
    <row r="25" spans="1:15" x14ac:dyDescent="0.2">
      <c r="A25" s="1">
        <v>36842</v>
      </c>
      <c r="B25" s="1" t="s">
        <v>10</v>
      </c>
      <c r="C25" s="3">
        <f>+C21</f>
        <v>5.23</v>
      </c>
      <c r="D25" s="3">
        <f>0.0134+0.005</f>
        <v>1.84E-2</v>
      </c>
      <c r="E25" s="2">
        <v>4.0000000000000001E-3</v>
      </c>
      <c r="F25" s="3">
        <f>ROUND(+C25/(1-E25)-C25+D25,4)</f>
        <v>3.9399999999999998E-2</v>
      </c>
      <c r="G25" s="3">
        <f>+F25+C25</f>
        <v>5.2694000000000001</v>
      </c>
      <c r="H25" s="8">
        <f>+H21</f>
        <v>0</v>
      </c>
      <c r="I25" s="4">
        <f t="shared" si="0"/>
        <v>0</v>
      </c>
      <c r="K25">
        <v>3.5000000000000003E-2</v>
      </c>
      <c r="L25">
        <v>0.17</v>
      </c>
      <c r="M25" s="3">
        <f>+L25+K25+G25</f>
        <v>5.4744000000000002</v>
      </c>
      <c r="N25" s="3"/>
      <c r="O25" s="4">
        <f>ROUND(+M25*H25,2)</f>
        <v>0</v>
      </c>
    </row>
    <row r="26" spans="1:15" x14ac:dyDescent="0.2">
      <c r="A26" s="1">
        <v>36842</v>
      </c>
      <c r="B26" s="1" t="s">
        <v>23</v>
      </c>
      <c r="C26" s="3">
        <f>+C22</f>
        <v>5.24</v>
      </c>
      <c r="D26" s="3">
        <v>0</v>
      </c>
      <c r="E26" s="2">
        <v>0</v>
      </c>
      <c r="F26" s="3">
        <f>ROUND(+C26/(1-E26)-C26+D26,4)</f>
        <v>0</v>
      </c>
      <c r="G26" s="3">
        <f>+F26+C26</f>
        <v>5.24</v>
      </c>
      <c r="H26" s="8">
        <f>+H22</f>
        <v>13000</v>
      </c>
      <c r="I26" s="4">
        <f t="shared" si="0"/>
        <v>68120</v>
      </c>
      <c r="K26">
        <v>3.5000000000000003E-2</v>
      </c>
      <c r="L26">
        <v>0.17</v>
      </c>
      <c r="M26" s="3">
        <f>+L26+K26+G26</f>
        <v>5.4450000000000003</v>
      </c>
      <c r="N26" s="3"/>
      <c r="O26" s="4">
        <f>ROUND(+M26*H26,2)</f>
        <v>70785</v>
      </c>
    </row>
    <row r="27" spans="1:15" x14ac:dyDescent="0.2">
      <c r="A27" s="1"/>
      <c r="B27" s="1"/>
      <c r="C27" s="3"/>
      <c r="D27" s="3"/>
      <c r="E27" s="2"/>
      <c r="F27" s="3"/>
      <c r="G27" s="3"/>
      <c r="H27" s="8"/>
      <c r="I27" s="4"/>
    </row>
    <row r="28" spans="1:15" x14ac:dyDescent="0.2">
      <c r="A28" s="1">
        <v>36843</v>
      </c>
      <c r="B28" s="1" t="s">
        <v>9</v>
      </c>
      <c r="C28" s="3">
        <f>+C24</f>
        <v>5.2350000000000003</v>
      </c>
      <c r="D28" s="3">
        <f>0.025+0.0022</f>
        <v>2.7200000000000002E-2</v>
      </c>
      <c r="E28" s="2">
        <v>6.0299999999999998E-3</v>
      </c>
      <c r="F28" s="3">
        <f>ROUND(+C28/(1-E28)-C28+D28,4)</f>
        <v>5.8999999999999997E-2</v>
      </c>
      <c r="G28" s="3">
        <f>+F28+C28</f>
        <v>5.2940000000000005</v>
      </c>
      <c r="H28" s="8">
        <v>10000</v>
      </c>
      <c r="I28" s="4">
        <f t="shared" si="0"/>
        <v>52940</v>
      </c>
      <c r="K28">
        <v>3.5000000000000003E-2</v>
      </c>
      <c r="L28">
        <v>0.17</v>
      </c>
      <c r="M28" s="3">
        <f>+L28+K28+G28</f>
        <v>5.4990000000000006</v>
      </c>
      <c r="N28" s="3"/>
      <c r="O28" s="4">
        <f>ROUND(+M28*H28,2)</f>
        <v>54990</v>
      </c>
    </row>
    <row r="29" spans="1:15" x14ac:dyDescent="0.2">
      <c r="A29" s="1">
        <v>36843</v>
      </c>
      <c r="B29" s="1" t="s">
        <v>10</v>
      </c>
      <c r="C29" s="3">
        <f>+C25</f>
        <v>5.23</v>
      </c>
      <c r="D29" s="3">
        <f>0.0134+0.005</f>
        <v>1.84E-2</v>
      </c>
      <c r="E29" s="2">
        <v>4.0000000000000001E-3</v>
      </c>
      <c r="F29" s="3">
        <f>ROUND(+C29/(1-E29)-C29+D29,4)</f>
        <v>3.9399999999999998E-2</v>
      </c>
      <c r="G29" s="3">
        <f>+F29+C29</f>
        <v>5.2694000000000001</v>
      </c>
      <c r="H29" s="8">
        <f>+H25</f>
        <v>0</v>
      </c>
      <c r="I29" s="4">
        <f>ROUND(+H29*G29,2)</f>
        <v>0</v>
      </c>
      <c r="K29">
        <v>3.5000000000000003E-2</v>
      </c>
      <c r="L29">
        <v>0.17</v>
      </c>
      <c r="M29" s="3">
        <f>+L29+K29+G29</f>
        <v>5.4744000000000002</v>
      </c>
      <c r="N29" s="3"/>
      <c r="O29" s="4">
        <f>ROUND(+M29*H29,2)</f>
        <v>0</v>
      </c>
    </row>
    <row r="30" spans="1:15" x14ac:dyDescent="0.2">
      <c r="A30" s="1">
        <v>36843</v>
      </c>
      <c r="B30" s="1" t="s">
        <v>23</v>
      </c>
      <c r="C30" s="3">
        <f>+C26</f>
        <v>5.24</v>
      </c>
      <c r="D30" s="3">
        <v>0</v>
      </c>
      <c r="E30" s="2">
        <v>0</v>
      </c>
      <c r="F30" s="3">
        <f>ROUND(+C30/(1-E30)-C30+D30,4)</f>
        <v>0</v>
      </c>
      <c r="G30" s="3">
        <f>+F30+C30</f>
        <v>5.24</v>
      </c>
      <c r="H30" s="8">
        <f>+H26</f>
        <v>13000</v>
      </c>
      <c r="I30" s="4">
        <f>ROUND(+H30*G30,2)</f>
        <v>68120</v>
      </c>
      <c r="K30">
        <v>3.5000000000000003E-2</v>
      </c>
      <c r="L30">
        <v>0.17</v>
      </c>
      <c r="M30" s="3">
        <f>+L30+K30+G30</f>
        <v>5.4450000000000003</v>
      </c>
      <c r="N30" s="3"/>
      <c r="O30" s="4">
        <f>ROUND(+M30*H30,2)</f>
        <v>70785</v>
      </c>
    </row>
    <row r="31" spans="1:15" x14ac:dyDescent="0.2">
      <c r="A31" s="1"/>
      <c r="B31" s="1"/>
      <c r="C31" s="3"/>
      <c r="D31" s="3"/>
      <c r="E31" s="2"/>
      <c r="F31" s="3"/>
      <c r="G31" s="3"/>
      <c r="H31" s="8"/>
      <c r="I31" s="4"/>
    </row>
    <row r="32" spans="1:15" x14ac:dyDescent="0.2">
      <c r="A32" s="1"/>
      <c r="B32" s="1"/>
      <c r="H32" s="8"/>
    </row>
    <row r="33" spans="1:15" x14ac:dyDescent="0.2">
      <c r="A33" s="1"/>
      <c r="B33" s="1"/>
      <c r="H33" s="8"/>
    </row>
    <row r="34" spans="1:15" ht="6.75" customHeight="1" x14ac:dyDescent="0.2">
      <c r="A34" s="1"/>
      <c r="B34" s="1"/>
      <c r="H34" s="8"/>
    </row>
    <row r="35" spans="1:15" ht="13.5" thickBot="1" x14ac:dyDescent="0.25">
      <c r="A35" s="1"/>
      <c r="B35" s="1"/>
      <c r="H35" s="8">
        <f>SUM(H7:H34)</f>
        <v>138384</v>
      </c>
      <c r="I35" s="6">
        <f>SUM(I7:I34)</f>
        <v>695255.88</v>
      </c>
      <c r="O35" s="6">
        <f>SUM(O7:O34)</f>
        <v>723624.6</v>
      </c>
    </row>
    <row r="36" spans="1:15" ht="13.5" thickTop="1" x14ac:dyDescent="0.2">
      <c r="A36" s="1"/>
      <c r="B36" s="1"/>
    </row>
    <row r="37" spans="1:15" ht="13.5" thickBot="1" x14ac:dyDescent="0.25">
      <c r="A37" s="1"/>
      <c r="B37" s="1"/>
      <c r="H37" s="5" t="s">
        <v>18</v>
      </c>
      <c r="I37" s="7">
        <f>+I35/H35</f>
        <v>5.0241059660076308</v>
      </c>
      <c r="M37" s="5" t="s">
        <v>25</v>
      </c>
      <c r="O37" s="7">
        <f>+O35/H35</f>
        <v>5.2291059660076309</v>
      </c>
    </row>
    <row r="38" spans="1:15" ht="13.5" thickTop="1" x14ac:dyDescent="0.2">
      <c r="A38" s="1"/>
      <c r="B38" s="1"/>
    </row>
    <row r="39" spans="1:15" x14ac:dyDescent="0.2">
      <c r="A39" s="1"/>
      <c r="B39" s="1"/>
    </row>
    <row r="40" spans="1:15" x14ac:dyDescent="0.2">
      <c r="A40" s="1"/>
      <c r="B40" s="1"/>
    </row>
    <row r="41" spans="1:15" x14ac:dyDescent="0.2">
      <c r="A41" s="1"/>
      <c r="B41" s="1"/>
    </row>
    <row r="42" spans="1:15" x14ac:dyDescent="0.2">
      <c r="A42" s="1"/>
      <c r="B42" s="1"/>
    </row>
    <row r="43" spans="1:15" x14ac:dyDescent="0.2">
      <c r="A43" s="1"/>
      <c r="B43" s="1"/>
    </row>
    <row r="44" spans="1:15" x14ac:dyDescent="0.2">
      <c r="A44" s="1"/>
      <c r="B44" s="1"/>
    </row>
    <row r="45" spans="1:15" x14ac:dyDescent="0.2">
      <c r="A45" s="1"/>
      <c r="B45" s="1"/>
    </row>
    <row r="46" spans="1:15" x14ac:dyDescent="0.2">
      <c r="A46" s="1"/>
      <c r="B46" s="1"/>
    </row>
    <row r="47" spans="1:15" x14ac:dyDescent="0.2">
      <c r="A47" s="1"/>
      <c r="B47" s="1"/>
    </row>
    <row r="48" spans="1:15" x14ac:dyDescent="0.2">
      <c r="A48" s="1"/>
      <c r="B48" s="1"/>
    </row>
  </sheetData>
  <pageMargins left="0.75" right="0.75" top="1" bottom="1" header="0.5" footer="0.5"/>
  <pageSetup scale="84" orientation="landscape" verticalDpi="0" r:id="rId1"/>
  <headerFooter alignWithMargins="0">
    <oddFooter>&amp;C&amp;D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09"/>
  <sheetViews>
    <sheetView topLeftCell="A4" workbookViewId="0">
      <pane xSplit="1" ySplit="4" topLeftCell="B10" activePane="bottomRight" state="frozen"/>
      <selection activeCell="A4" sqref="A4"/>
      <selection pane="topRight" activeCell="B4" sqref="B4"/>
      <selection pane="bottomLeft" activeCell="A8" sqref="A8"/>
      <selection pane="bottomRight" activeCell="G69" sqref="G69"/>
    </sheetView>
  </sheetViews>
  <sheetFormatPr defaultRowHeight="12.75" x14ac:dyDescent="0.2"/>
  <cols>
    <col min="5" max="5" width="2.140625" customWidth="1"/>
  </cols>
  <sheetData>
    <row r="5" spans="1:10" x14ac:dyDescent="0.2">
      <c r="B5" t="s">
        <v>19</v>
      </c>
      <c r="H5" t="s">
        <v>20</v>
      </c>
    </row>
    <row r="6" spans="1:10" x14ac:dyDescent="0.2">
      <c r="B6">
        <v>473178</v>
      </c>
      <c r="F6" t="s">
        <v>24</v>
      </c>
      <c r="H6">
        <v>473190</v>
      </c>
      <c r="J6" t="s">
        <v>21</v>
      </c>
    </row>
    <row r="7" spans="1:10" x14ac:dyDescent="0.2">
      <c r="A7" t="s">
        <v>1</v>
      </c>
      <c r="B7" t="s">
        <v>22</v>
      </c>
      <c r="C7" t="s">
        <v>9</v>
      </c>
      <c r="D7" t="s">
        <v>23</v>
      </c>
      <c r="F7" t="s">
        <v>19</v>
      </c>
      <c r="H7" t="s">
        <v>22</v>
      </c>
    </row>
    <row r="8" spans="1:10" x14ac:dyDescent="0.2">
      <c r="A8" s="1">
        <v>36837</v>
      </c>
      <c r="B8">
        <v>0</v>
      </c>
      <c r="C8">
        <v>20000</v>
      </c>
      <c r="D8">
        <v>0</v>
      </c>
      <c r="F8">
        <f>SUM(B8:E8)</f>
        <v>20000</v>
      </c>
      <c r="H8">
        <v>0</v>
      </c>
      <c r="J8">
        <f>+F8-H8</f>
        <v>20000</v>
      </c>
    </row>
    <row r="9" spans="1:10" x14ac:dyDescent="0.2">
      <c r="A9" s="1">
        <v>36838</v>
      </c>
      <c r="B9">
        <v>13025</v>
      </c>
      <c r="C9">
        <v>10000</v>
      </c>
      <c r="D9">
        <f>+D8</f>
        <v>0</v>
      </c>
      <c r="F9">
        <f t="shared" ref="F9:F32" si="0">SUM(B9:E9)</f>
        <v>23025</v>
      </c>
      <c r="H9">
        <f>+H8</f>
        <v>0</v>
      </c>
      <c r="J9">
        <f>+J8+F9-H9</f>
        <v>43025</v>
      </c>
    </row>
    <row r="10" spans="1:10" x14ac:dyDescent="0.2">
      <c r="A10" s="1">
        <v>36839</v>
      </c>
      <c r="B10">
        <f>+B9</f>
        <v>13025</v>
      </c>
      <c r="C10">
        <v>0</v>
      </c>
      <c r="D10">
        <v>10000</v>
      </c>
      <c r="F10">
        <f t="shared" si="0"/>
        <v>23025</v>
      </c>
      <c r="H10">
        <f t="shared" ref="H10:H31" si="1">+H9</f>
        <v>0</v>
      </c>
      <c r="J10">
        <f t="shared" ref="J10:J31" si="2">+J9+F10-H10</f>
        <v>66050</v>
      </c>
    </row>
    <row r="11" spans="1:10" x14ac:dyDescent="0.2">
      <c r="A11" s="1">
        <v>36840</v>
      </c>
      <c r="B11">
        <v>0</v>
      </c>
      <c r="C11">
        <v>0</v>
      </c>
      <c r="D11">
        <v>0</v>
      </c>
      <c r="F11">
        <f t="shared" si="0"/>
        <v>0</v>
      </c>
      <c r="H11">
        <f t="shared" si="1"/>
        <v>0</v>
      </c>
      <c r="J11">
        <f t="shared" si="2"/>
        <v>66050</v>
      </c>
    </row>
    <row r="12" spans="1:10" x14ac:dyDescent="0.2">
      <c r="A12" s="1">
        <v>36841</v>
      </c>
      <c r="B12">
        <v>0</v>
      </c>
      <c r="C12">
        <v>13334</v>
      </c>
      <c r="D12">
        <v>13000</v>
      </c>
      <c r="F12">
        <f t="shared" si="0"/>
        <v>26334</v>
      </c>
      <c r="H12">
        <f t="shared" si="1"/>
        <v>0</v>
      </c>
      <c r="J12">
        <f t="shared" si="2"/>
        <v>92384</v>
      </c>
    </row>
    <row r="13" spans="1:10" x14ac:dyDescent="0.2">
      <c r="A13" s="1">
        <v>36842</v>
      </c>
      <c r="B13">
        <f t="shared" ref="B13:B30" si="3">+B12</f>
        <v>0</v>
      </c>
      <c r="C13">
        <f t="shared" ref="C13:C31" si="4">+C12</f>
        <v>13334</v>
      </c>
      <c r="D13">
        <f t="shared" ref="D13:D30" si="5">+D12</f>
        <v>13000</v>
      </c>
      <c r="F13">
        <f t="shared" si="0"/>
        <v>26334</v>
      </c>
      <c r="H13">
        <f t="shared" si="1"/>
        <v>0</v>
      </c>
      <c r="J13">
        <f t="shared" si="2"/>
        <v>118718</v>
      </c>
    </row>
    <row r="14" spans="1:10" x14ac:dyDescent="0.2">
      <c r="A14" s="1">
        <v>36843</v>
      </c>
      <c r="B14">
        <f t="shared" si="3"/>
        <v>0</v>
      </c>
      <c r="C14">
        <f t="shared" si="4"/>
        <v>13334</v>
      </c>
      <c r="D14">
        <f t="shared" si="5"/>
        <v>13000</v>
      </c>
      <c r="F14">
        <f t="shared" si="0"/>
        <v>26334</v>
      </c>
      <c r="H14">
        <f t="shared" si="1"/>
        <v>0</v>
      </c>
      <c r="J14">
        <f t="shared" si="2"/>
        <v>145052</v>
      </c>
    </row>
    <row r="15" spans="1:10" x14ac:dyDescent="0.2">
      <c r="A15" s="1">
        <v>36844</v>
      </c>
      <c r="B15">
        <v>0</v>
      </c>
      <c r="C15">
        <v>0</v>
      </c>
      <c r="D15">
        <v>0</v>
      </c>
      <c r="F15">
        <f t="shared" si="0"/>
        <v>0</v>
      </c>
      <c r="H15">
        <f t="shared" si="1"/>
        <v>0</v>
      </c>
      <c r="J15">
        <f t="shared" si="2"/>
        <v>145052</v>
      </c>
    </row>
    <row r="16" spans="1:10" x14ac:dyDescent="0.2">
      <c r="A16" s="1">
        <v>36845</v>
      </c>
      <c r="B16">
        <f t="shared" si="3"/>
        <v>0</v>
      </c>
      <c r="C16">
        <f t="shared" si="4"/>
        <v>0</v>
      </c>
      <c r="D16">
        <f t="shared" si="5"/>
        <v>0</v>
      </c>
      <c r="F16">
        <f t="shared" si="0"/>
        <v>0</v>
      </c>
      <c r="H16">
        <f t="shared" si="1"/>
        <v>0</v>
      </c>
      <c r="J16">
        <f t="shared" si="2"/>
        <v>145052</v>
      </c>
    </row>
    <row r="17" spans="1:10" x14ac:dyDescent="0.2">
      <c r="A17" s="1">
        <v>36846</v>
      </c>
      <c r="B17">
        <f t="shared" si="3"/>
        <v>0</v>
      </c>
      <c r="C17">
        <f t="shared" si="4"/>
        <v>0</v>
      </c>
      <c r="D17">
        <f t="shared" si="5"/>
        <v>0</v>
      </c>
      <c r="F17">
        <f t="shared" si="0"/>
        <v>0</v>
      </c>
      <c r="H17">
        <f t="shared" si="1"/>
        <v>0</v>
      </c>
      <c r="J17">
        <f t="shared" si="2"/>
        <v>145052</v>
      </c>
    </row>
    <row r="18" spans="1:10" x14ac:dyDescent="0.2">
      <c r="A18" s="1">
        <v>36847</v>
      </c>
      <c r="B18">
        <f t="shared" si="3"/>
        <v>0</v>
      </c>
      <c r="C18">
        <f t="shared" si="4"/>
        <v>0</v>
      </c>
      <c r="D18">
        <f t="shared" si="5"/>
        <v>0</v>
      </c>
      <c r="F18">
        <f t="shared" si="0"/>
        <v>0</v>
      </c>
      <c r="H18">
        <f t="shared" si="1"/>
        <v>0</v>
      </c>
      <c r="J18">
        <f t="shared" si="2"/>
        <v>145052</v>
      </c>
    </row>
    <row r="19" spans="1:10" x14ac:dyDescent="0.2">
      <c r="A19" s="1">
        <v>36848</v>
      </c>
      <c r="B19">
        <f t="shared" si="3"/>
        <v>0</v>
      </c>
      <c r="C19">
        <f t="shared" si="4"/>
        <v>0</v>
      </c>
      <c r="D19">
        <f t="shared" si="5"/>
        <v>0</v>
      </c>
      <c r="F19">
        <f t="shared" si="0"/>
        <v>0</v>
      </c>
      <c r="H19">
        <f t="shared" si="1"/>
        <v>0</v>
      </c>
      <c r="J19">
        <f t="shared" si="2"/>
        <v>145052</v>
      </c>
    </row>
    <row r="20" spans="1:10" x14ac:dyDescent="0.2">
      <c r="A20" s="1">
        <v>36849</v>
      </c>
      <c r="B20">
        <f t="shared" si="3"/>
        <v>0</v>
      </c>
      <c r="C20">
        <f t="shared" si="4"/>
        <v>0</v>
      </c>
      <c r="D20">
        <f t="shared" si="5"/>
        <v>0</v>
      </c>
      <c r="F20">
        <f t="shared" si="0"/>
        <v>0</v>
      </c>
      <c r="H20">
        <f t="shared" si="1"/>
        <v>0</v>
      </c>
      <c r="J20">
        <f t="shared" si="2"/>
        <v>145052</v>
      </c>
    </row>
    <row r="21" spans="1:10" x14ac:dyDescent="0.2">
      <c r="A21" s="1">
        <v>36850</v>
      </c>
      <c r="B21">
        <f t="shared" si="3"/>
        <v>0</v>
      </c>
      <c r="C21">
        <f t="shared" si="4"/>
        <v>0</v>
      </c>
      <c r="D21">
        <f t="shared" si="5"/>
        <v>0</v>
      </c>
      <c r="F21">
        <f t="shared" si="0"/>
        <v>0</v>
      </c>
      <c r="H21">
        <f t="shared" si="1"/>
        <v>0</v>
      </c>
      <c r="J21">
        <f t="shared" si="2"/>
        <v>145052</v>
      </c>
    </row>
    <row r="22" spans="1:10" x14ac:dyDescent="0.2">
      <c r="A22" s="1">
        <v>36851</v>
      </c>
      <c r="B22">
        <f t="shared" si="3"/>
        <v>0</v>
      </c>
      <c r="C22">
        <f t="shared" si="4"/>
        <v>0</v>
      </c>
      <c r="D22">
        <f t="shared" si="5"/>
        <v>0</v>
      </c>
      <c r="F22">
        <f t="shared" si="0"/>
        <v>0</v>
      </c>
      <c r="H22">
        <f t="shared" si="1"/>
        <v>0</v>
      </c>
      <c r="J22">
        <f t="shared" si="2"/>
        <v>145052</v>
      </c>
    </row>
    <row r="23" spans="1:10" x14ac:dyDescent="0.2">
      <c r="A23" s="1">
        <v>36852</v>
      </c>
      <c r="B23">
        <f t="shared" si="3"/>
        <v>0</v>
      </c>
      <c r="C23">
        <f t="shared" si="4"/>
        <v>0</v>
      </c>
      <c r="D23">
        <f t="shared" si="5"/>
        <v>0</v>
      </c>
      <c r="F23">
        <f t="shared" si="0"/>
        <v>0</v>
      </c>
      <c r="H23">
        <f t="shared" si="1"/>
        <v>0</v>
      </c>
      <c r="J23">
        <f t="shared" si="2"/>
        <v>145052</v>
      </c>
    </row>
    <row r="24" spans="1:10" x14ac:dyDescent="0.2">
      <c r="A24" s="1">
        <v>36853</v>
      </c>
      <c r="B24">
        <f t="shared" si="3"/>
        <v>0</v>
      </c>
      <c r="C24">
        <f t="shared" si="4"/>
        <v>0</v>
      </c>
      <c r="D24">
        <f t="shared" si="5"/>
        <v>0</v>
      </c>
      <c r="F24">
        <f t="shared" si="0"/>
        <v>0</v>
      </c>
      <c r="H24">
        <f t="shared" si="1"/>
        <v>0</v>
      </c>
      <c r="J24">
        <f t="shared" si="2"/>
        <v>145052</v>
      </c>
    </row>
    <row r="25" spans="1:10" x14ac:dyDescent="0.2">
      <c r="A25" s="1">
        <v>36854</v>
      </c>
      <c r="B25">
        <f t="shared" si="3"/>
        <v>0</v>
      </c>
      <c r="C25">
        <f t="shared" si="4"/>
        <v>0</v>
      </c>
      <c r="D25">
        <f t="shared" si="5"/>
        <v>0</v>
      </c>
      <c r="F25">
        <f t="shared" si="0"/>
        <v>0</v>
      </c>
      <c r="H25">
        <f t="shared" si="1"/>
        <v>0</v>
      </c>
      <c r="J25">
        <f t="shared" si="2"/>
        <v>145052</v>
      </c>
    </row>
    <row r="26" spans="1:10" x14ac:dyDescent="0.2">
      <c r="A26" s="1">
        <v>36855</v>
      </c>
      <c r="B26">
        <f t="shared" si="3"/>
        <v>0</v>
      </c>
      <c r="C26">
        <f t="shared" si="4"/>
        <v>0</v>
      </c>
      <c r="D26">
        <f t="shared" si="5"/>
        <v>0</v>
      </c>
      <c r="F26">
        <f t="shared" si="0"/>
        <v>0</v>
      </c>
      <c r="H26">
        <f t="shared" si="1"/>
        <v>0</v>
      </c>
      <c r="J26">
        <f t="shared" si="2"/>
        <v>145052</v>
      </c>
    </row>
    <row r="27" spans="1:10" x14ac:dyDescent="0.2">
      <c r="A27" s="1">
        <v>36856</v>
      </c>
      <c r="B27">
        <f t="shared" si="3"/>
        <v>0</v>
      </c>
      <c r="C27">
        <f t="shared" si="4"/>
        <v>0</v>
      </c>
      <c r="D27">
        <f t="shared" si="5"/>
        <v>0</v>
      </c>
      <c r="F27">
        <f t="shared" si="0"/>
        <v>0</v>
      </c>
      <c r="H27">
        <f t="shared" si="1"/>
        <v>0</v>
      </c>
      <c r="J27">
        <f t="shared" si="2"/>
        <v>145052</v>
      </c>
    </row>
    <row r="28" spans="1:10" x14ac:dyDescent="0.2">
      <c r="A28" s="1">
        <v>36857</v>
      </c>
      <c r="B28">
        <f t="shared" si="3"/>
        <v>0</v>
      </c>
      <c r="C28">
        <f t="shared" si="4"/>
        <v>0</v>
      </c>
      <c r="D28">
        <f t="shared" si="5"/>
        <v>0</v>
      </c>
      <c r="F28">
        <f t="shared" si="0"/>
        <v>0</v>
      </c>
      <c r="H28">
        <f t="shared" si="1"/>
        <v>0</v>
      </c>
      <c r="J28">
        <f t="shared" si="2"/>
        <v>145052</v>
      </c>
    </row>
    <row r="29" spans="1:10" x14ac:dyDescent="0.2">
      <c r="A29" s="1">
        <v>36858</v>
      </c>
      <c r="B29">
        <f t="shared" si="3"/>
        <v>0</v>
      </c>
      <c r="C29">
        <f t="shared" si="4"/>
        <v>0</v>
      </c>
      <c r="D29">
        <f t="shared" si="5"/>
        <v>0</v>
      </c>
      <c r="F29">
        <f t="shared" si="0"/>
        <v>0</v>
      </c>
      <c r="H29">
        <f t="shared" si="1"/>
        <v>0</v>
      </c>
      <c r="J29">
        <f t="shared" si="2"/>
        <v>145052</v>
      </c>
    </row>
    <row r="30" spans="1:10" x14ac:dyDescent="0.2">
      <c r="A30" s="1">
        <v>36859</v>
      </c>
      <c r="B30">
        <f t="shared" si="3"/>
        <v>0</v>
      </c>
      <c r="C30">
        <f t="shared" si="4"/>
        <v>0</v>
      </c>
      <c r="D30">
        <f t="shared" si="5"/>
        <v>0</v>
      </c>
      <c r="F30">
        <f t="shared" si="0"/>
        <v>0</v>
      </c>
      <c r="H30">
        <f t="shared" si="1"/>
        <v>0</v>
      </c>
      <c r="J30">
        <f t="shared" si="2"/>
        <v>145052</v>
      </c>
    </row>
    <row r="31" spans="1:10" x14ac:dyDescent="0.2">
      <c r="A31" s="1">
        <v>36860</v>
      </c>
      <c r="B31">
        <v>0</v>
      </c>
      <c r="C31">
        <f t="shared" si="4"/>
        <v>0</v>
      </c>
      <c r="D31">
        <v>0</v>
      </c>
      <c r="F31">
        <f t="shared" si="0"/>
        <v>0</v>
      </c>
      <c r="H31">
        <f t="shared" si="1"/>
        <v>0</v>
      </c>
      <c r="J31">
        <f t="shared" si="2"/>
        <v>145052</v>
      </c>
    </row>
    <row r="32" spans="1:10" x14ac:dyDescent="0.2">
      <c r="B32">
        <f>SUM(B8:B31)</f>
        <v>26050</v>
      </c>
      <c r="C32">
        <f>SUM(C8:C31)</f>
        <v>70002</v>
      </c>
      <c r="D32">
        <f>SUM(D8:D31)</f>
        <v>49000</v>
      </c>
      <c r="F32">
        <f t="shared" si="0"/>
        <v>145052</v>
      </c>
      <c r="H32">
        <f>SUM(H8:H31)</f>
        <v>0</v>
      </c>
    </row>
    <row r="35" spans="1:10" x14ac:dyDescent="0.2">
      <c r="A35" s="1">
        <f>+A31+1</f>
        <v>36861</v>
      </c>
      <c r="B35">
        <v>0</v>
      </c>
      <c r="C35">
        <v>0</v>
      </c>
      <c r="D35">
        <v>0</v>
      </c>
      <c r="F35">
        <f>SUM(B35:E35)</f>
        <v>0</v>
      </c>
      <c r="H35">
        <v>4682</v>
      </c>
      <c r="J35">
        <f>+J31+F35-H35</f>
        <v>140370</v>
      </c>
    </row>
    <row r="36" spans="1:10" x14ac:dyDescent="0.2">
      <c r="A36" s="1">
        <f>+A35+1</f>
        <v>36862</v>
      </c>
      <c r="B36">
        <f>+B35</f>
        <v>0</v>
      </c>
      <c r="C36">
        <f t="shared" ref="C36:D51" si="6">+C35</f>
        <v>0</v>
      </c>
      <c r="D36">
        <f t="shared" si="6"/>
        <v>0</v>
      </c>
      <c r="F36">
        <f t="shared" ref="F36:F65" si="7">SUM(B36:E36)</f>
        <v>0</v>
      </c>
      <c r="H36">
        <v>4679</v>
      </c>
      <c r="J36">
        <f>+J35+F36-H36</f>
        <v>135691</v>
      </c>
    </row>
    <row r="37" spans="1:10" x14ac:dyDescent="0.2">
      <c r="A37" s="1">
        <f t="shared" ref="A37:A65" si="8">+A36+1</f>
        <v>36863</v>
      </c>
      <c r="B37">
        <f t="shared" ref="B37:B65" si="9">+B36</f>
        <v>0</v>
      </c>
      <c r="C37">
        <f t="shared" si="6"/>
        <v>0</v>
      </c>
      <c r="D37">
        <f t="shared" si="6"/>
        <v>0</v>
      </c>
      <c r="F37">
        <f t="shared" si="7"/>
        <v>0</v>
      </c>
      <c r="H37">
        <f t="shared" ref="H37:H65" si="10">+H36</f>
        <v>4679</v>
      </c>
      <c r="J37">
        <f t="shared" ref="J37:J65" si="11">+J36+F37-H37</f>
        <v>131012</v>
      </c>
    </row>
    <row r="38" spans="1:10" x14ac:dyDescent="0.2">
      <c r="A38" s="1">
        <f t="shared" si="8"/>
        <v>36864</v>
      </c>
      <c r="B38">
        <f t="shared" si="9"/>
        <v>0</v>
      </c>
      <c r="C38">
        <f t="shared" si="6"/>
        <v>0</v>
      </c>
      <c r="D38">
        <f t="shared" si="6"/>
        <v>0</v>
      </c>
      <c r="F38">
        <f t="shared" si="7"/>
        <v>0</v>
      </c>
      <c r="H38">
        <f t="shared" si="10"/>
        <v>4679</v>
      </c>
      <c r="J38">
        <f t="shared" si="11"/>
        <v>126333</v>
      </c>
    </row>
    <row r="39" spans="1:10" x14ac:dyDescent="0.2">
      <c r="A39" s="1">
        <f t="shared" si="8"/>
        <v>36865</v>
      </c>
      <c r="B39">
        <f t="shared" si="9"/>
        <v>0</v>
      </c>
      <c r="C39">
        <f t="shared" si="6"/>
        <v>0</v>
      </c>
      <c r="D39">
        <f t="shared" si="6"/>
        <v>0</v>
      </c>
      <c r="F39">
        <f t="shared" si="7"/>
        <v>0</v>
      </c>
      <c r="H39">
        <f t="shared" si="10"/>
        <v>4679</v>
      </c>
      <c r="J39">
        <f t="shared" si="11"/>
        <v>121654</v>
      </c>
    </row>
    <row r="40" spans="1:10" x14ac:dyDescent="0.2">
      <c r="A40" s="1">
        <f t="shared" si="8"/>
        <v>36866</v>
      </c>
      <c r="B40">
        <f t="shared" si="9"/>
        <v>0</v>
      </c>
      <c r="C40">
        <f t="shared" si="6"/>
        <v>0</v>
      </c>
      <c r="D40">
        <f t="shared" si="6"/>
        <v>0</v>
      </c>
      <c r="F40">
        <f t="shared" si="7"/>
        <v>0</v>
      </c>
      <c r="H40">
        <f t="shared" si="10"/>
        <v>4679</v>
      </c>
      <c r="J40">
        <f t="shared" si="11"/>
        <v>116975</v>
      </c>
    </row>
    <row r="41" spans="1:10" x14ac:dyDescent="0.2">
      <c r="A41" s="1">
        <f t="shared" si="8"/>
        <v>36867</v>
      </c>
      <c r="B41">
        <f t="shared" si="9"/>
        <v>0</v>
      </c>
      <c r="C41">
        <f t="shared" si="6"/>
        <v>0</v>
      </c>
      <c r="D41">
        <f t="shared" si="6"/>
        <v>0</v>
      </c>
      <c r="F41">
        <f t="shared" si="7"/>
        <v>0</v>
      </c>
      <c r="H41">
        <f t="shared" si="10"/>
        <v>4679</v>
      </c>
      <c r="J41">
        <f t="shared" si="11"/>
        <v>112296</v>
      </c>
    </row>
    <row r="42" spans="1:10" x14ac:dyDescent="0.2">
      <c r="A42" s="1">
        <f t="shared" si="8"/>
        <v>36868</v>
      </c>
      <c r="B42">
        <f t="shared" si="9"/>
        <v>0</v>
      </c>
      <c r="C42">
        <f t="shared" si="6"/>
        <v>0</v>
      </c>
      <c r="D42">
        <f t="shared" si="6"/>
        <v>0</v>
      </c>
      <c r="F42">
        <f t="shared" si="7"/>
        <v>0</v>
      </c>
      <c r="H42">
        <f t="shared" si="10"/>
        <v>4679</v>
      </c>
      <c r="J42">
        <f t="shared" si="11"/>
        <v>107617</v>
      </c>
    </row>
    <row r="43" spans="1:10" x14ac:dyDescent="0.2">
      <c r="A43" s="1">
        <f t="shared" si="8"/>
        <v>36869</v>
      </c>
      <c r="B43">
        <f t="shared" si="9"/>
        <v>0</v>
      </c>
      <c r="C43">
        <f t="shared" si="6"/>
        <v>0</v>
      </c>
      <c r="D43">
        <f t="shared" si="6"/>
        <v>0</v>
      </c>
      <c r="F43">
        <f t="shared" si="7"/>
        <v>0</v>
      </c>
      <c r="H43">
        <f t="shared" si="10"/>
        <v>4679</v>
      </c>
      <c r="J43">
        <f t="shared" si="11"/>
        <v>102938</v>
      </c>
    </row>
    <row r="44" spans="1:10" x14ac:dyDescent="0.2">
      <c r="A44" s="1">
        <f t="shared" si="8"/>
        <v>36870</v>
      </c>
      <c r="B44">
        <f t="shared" si="9"/>
        <v>0</v>
      </c>
      <c r="C44">
        <f t="shared" si="6"/>
        <v>0</v>
      </c>
      <c r="D44">
        <f t="shared" si="6"/>
        <v>0</v>
      </c>
      <c r="F44">
        <f t="shared" si="7"/>
        <v>0</v>
      </c>
      <c r="H44">
        <f t="shared" si="10"/>
        <v>4679</v>
      </c>
      <c r="J44">
        <f t="shared" si="11"/>
        <v>98259</v>
      </c>
    </row>
    <row r="45" spans="1:10" x14ac:dyDescent="0.2">
      <c r="A45" s="1">
        <f t="shared" si="8"/>
        <v>36871</v>
      </c>
      <c r="B45">
        <f t="shared" si="9"/>
        <v>0</v>
      </c>
      <c r="C45">
        <f t="shared" si="6"/>
        <v>0</v>
      </c>
      <c r="D45">
        <f t="shared" si="6"/>
        <v>0</v>
      </c>
      <c r="F45">
        <f t="shared" si="7"/>
        <v>0</v>
      </c>
      <c r="H45">
        <f t="shared" si="10"/>
        <v>4679</v>
      </c>
      <c r="J45">
        <f t="shared" si="11"/>
        <v>93580</v>
      </c>
    </row>
    <row r="46" spans="1:10" x14ac:dyDescent="0.2">
      <c r="A46" s="1">
        <f t="shared" si="8"/>
        <v>36872</v>
      </c>
      <c r="B46">
        <f t="shared" si="9"/>
        <v>0</v>
      </c>
      <c r="C46">
        <f t="shared" si="6"/>
        <v>0</v>
      </c>
      <c r="D46">
        <f t="shared" si="6"/>
        <v>0</v>
      </c>
      <c r="F46">
        <f t="shared" si="7"/>
        <v>0</v>
      </c>
      <c r="H46">
        <f t="shared" si="10"/>
        <v>4679</v>
      </c>
      <c r="J46">
        <f t="shared" si="11"/>
        <v>88901</v>
      </c>
    </row>
    <row r="47" spans="1:10" x14ac:dyDescent="0.2">
      <c r="A47" s="1">
        <f t="shared" si="8"/>
        <v>36873</v>
      </c>
      <c r="B47">
        <f t="shared" si="9"/>
        <v>0</v>
      </c>
      <c r="C47">
        <f t="shared" si="6"/>
        <v>0</v>
      </c>
      <c r="D47">
        <f t="shared" si="6"/>
        <v>0</v>
      </c>
      <c r="F47">
        <f t="shared" si="7"/>
        <v>0</v>
      </c>
      <c r="H47">
        <f t="shared" si="10"/>
        <v>4679</v>
      </c>
      <c r="J47">
        <f t="shared" si="11"/>
        <v>84222</v>
      </c>
    </row>
    <row r="48" spans="1:10" x14ac:dyDescent="0.2">
      <c r="A48" s="1">
        <f t="shared" si="8"/>
        <v>36874</v>
      </c>
      <c r="B48">
        <f t="shared" si="9"/>
        <v>0</v>
      </c>
      <c r="C48">
        <f t="shared" si="6"/>
        <v>0</v>
      </c>
      <c r="D48">
        <f t="shared" si="6"/>
        <v>0</v>
      </c>
      <c r="F48">
        <f t="shared" si="7"/>
        <v>0</v>
      </c>
      <c r="H48">
        <f t="shared" si="10"/>
        <v>4679</v>
      </c>
      <c r="J48">
        <f t="shared" si="11"/>
        <v>79543</v>
      </c>
    </row>
    <row r="49" spans="1:10" x14ac:dyDescent="0.2">
      <c r="A49" s="1">
        <f t="shared" si="8"/>
        <v>36875</v>
      </c>
      <c r="B49">
        <f t="shared" si="9"/>
        <v>0</v>
      </c>
      <c r="C49">
        <f t="shared" si="6"/>
        <v>0</v>
      </c>
      <c r="D49">
        <f t="shared" si="6"/>
        <v>0</v>
      </c>
      <c r="F49">
        <f t="shared" si="7"/>
        <v>0</v>
      </c>
      <c r="H49">
        <f t="shared" si="10"/>
        <v>4679</v>
      </c>
      <c r="J49">
        <f t="shared" si="11"/>
        <v>74864</v>
      </c>
    </row>
    <row r="50" spans="1:10" x14ac:dyDescent="0.2">
      <c r="A50" s="1">
        <f t="shared" si="8"/>
        <v>36876</v>
      </c>
      <c r="B50">
        <f t="shared" si="9"/>
        <v>0</v>
      </c>
      <c r="C50">
        <f t="shared" si="6"/>
        <v>0</v>
      </c>
      <c r="D50">
        <f t="shared" si="6"/>
        <v>0</v>
      </c>
      <c r="F50">
        <f t="shared" si="7"/>
        <v>0</v>
      </c>
      <c r="H50">
        <f t="shared" si="10"/>
        <v>4679</v>
      </c>
      <c r="J50">
        <f t="shared" si="11"/>
        <v>70185</v>
      </c>
    </row>
    <row r="51" spans="1:10" x14ac:dyDescent="0.2">
      <c r="A51" s="1">
        <f t="shared" si="8"/>
        <v>36877</v>
      </c>
      <c r="B51">
        <f t="shared" si="9"/>
        <v>0</v>
      </c>
      <c r="C51">
        <f t="shared" si="6"/>
        <v>0</v>
      </c>
      <c r="D51">
        <f t="shared" si="6"/>
        <v>0</v>
      </c>
      <c r="F51">
        <f t="shared" si="7"/>
        <v>0</v>
      </c>
      <c r="H51">
        <f t="shared" si="10"/>
        <v>4679</v>
      </c>
      <c r="J51">
        <f t="shared" si="11"/>
        <v>65506</v>
      </c>
    </row>
    <row r="52" spans="1:10" x14ac:dyDescent="0.2">
      <c r="A52" s="1">
        <f t="shared" si="8"/>
        <v>36878</v>
      </c>
      <c r="B52">
        <f t="shared" si="9"/>
        <v>0</v>
      </c>
      <c r="C52">
        <f t="shared" ref="C52:C65" si="12">+C51</f>
        <v>0</v>
      </c>
      <c r="D52">
        <f t="shared" ref="D52:D65" si="13">+D51</f>
        <v>0</v>
      </c>
      <c r="F52">
        <f t="shared" si="7"/>
        <v>0</v>
      </c>
      <c r="H52">
        <f t="shared" si="10"/>
        <v>4679</v>
      </c>
      <c r="J52">
        <f t="shared" si="11"/>
        <v>60827</v>
      </c>
    </row>
    <row r="53" spans="1:10" x14ac:dyDescent="0.2">
      <c r="A53" s="1">
        <f t="shared" si="8"/>
        <v>36879</v>
      </c>
      <c r="B53">
        <f t="shared" si="9"/>
        <v>0</v>
      </c>
      <c r="C53">
        <f t="shared" si="12"/>
        <v>0</v>
      </c>
      <c r="D53">
        <f t="shared" si="13"/>
        <v>0</v>
      </c>
      <c r="F53">
        <f t="shared" si="7"/>
        <v>0</v>
      </c>
      <c r="H53">
        <f t="shared" si="10"/>
        <v>4679</v>
      </c>
      <c r="J53">
        <f t="shared" si="11"/>
        <v>56148</v>
      </c>
    </row>
    <row r="54" spans="1:10" x14ac:dyDescent="0.2">
      <c r="A54" s="1">
        <f t="shared" si="8"/>
        <v>36880</v>
      </c>
      <c r="B54">
        <f t="shared" si="9"/>
        <v>0</v>
      </c>
      <c r="C54">
        <f t="shared" si="12"/>
        <v>0</v>
      </c>
      <c r="D54">
        <f t="shared" si="13"/>
        <v>0</v>
      </c>
      <c r="F54">
        <f t="shared" si="7"/>
        <v>0</v>
      </c>
      <c r="H54">
        <f t="shared" si="10"/>
        <v>4679</v>
      </c>
      <c r="J54">
        <f t="shared" si="11"/>
        <v>51469</v>
      </c>
    </row>
    <row r="55" spans="1:10" x14ac:dyDescent="0.2">
      <c r="A55" s="1">
        <f t="shared" si="8"/>
        <v>36881</v>
      </c>
      <c r="B55">
        <f t="shared" si="9"/>
        <v>0</v>
      </c>
      <c r="C55">
        <f t="shared" si="12"/>
        <v>0</v>
      </c>
      <c r="D55">
        <f t="shared" si="13"/>
        <v>0</v>
      </c>
      <c r="F55">
        <f t="shared" si="7"/>
        <v>0</v>
      </c>
      <c r="H55">
        <f t="shared" si="10"/>
        <v>4679</v>
      </c>
      <c r="J55">
        <f t="shared" si="11"/>
        <v>46790</v>
      </c>
    </row>
    <row r="56" spans="1:10" x14ac:dyDescent="0.2">
      <c r="A56" s="1">
        <f t="shared" si="8"/>
        <v>36882</v>
      </c>
      <c r="B56">
        <f t="shared" si="9"/>
        <v>0</v>
      </c>
      <c r="C56">
        <f t="shared" si="12"/>
        <v>0</v>
      </c>
      <c r="D56">
        <f t="shared" si="13"/>
        <v>0</v>
      </c>
      <c r="F56">
        <f t="shared" si="7"/>
        <v>0</v>
      </c>
      <c r="H56">
        <f t="shared" si="10"/>
        <v>4679</v>
      </c>
      <c r="J56">
        <f t="shared" si="11"/>
        <v>42111</v>
      </c>
    </row>
    <row r="57" spans="1:10" x14ac:dyDescent="0.2">
      <c r="A57" s="1">
        <f t="shared" si="8"/>
        <v>36883</v>
      </c>
      <c r="B57">
        <f t="shared" si="9"/>
        <v>0</v>
      </c>
      <c r="C57">
        <f t="shared" si="12"/>
        <v>0</v>
      </c>
      <c r="D57">
        <f t="shared" si="13"/>
        <v>0</v>
      </c>
      <c r="F57">
        <f t="shared" si="7"/>
        <v>0</v>
      </c>
      <c r="H57">
        <f t="shared" si="10"/>
        <v>4679</v>
      </c>
      <c r="J57">
        <f t="shared" si="11"/>
        <v>37432</v>
      </c>
    </row>
    <row r="58" spans="1:10" x14ac:dyDescent="0.2">
      <c r="A58" s="1">
        <f t="shared" si="8"/>
        <v>36884</v>
      </c>
      <c r="B58">
        <f t="shared" si="9"/>
        <v>0</v>
      </c>
      <c r="C58">
        <f t="shared" si="12"/>
        <v>0</v>
      </c>
      <c r="D58">
        <f t="shared" si="13"/>
        <v>0</v>
      </c>
      <c r="F58">
        <f t="shared" si="7"/>
        <v>0</v>
      </c>
      <c r="H58">
        <f t="shared" si="10"/>
        <v>4679</v>
      </c>
      <c r="J58">
        <f t="shared" si="11"/>
        <v>32753</v>
      </c>
    </row>
    <row r="59" spans="1:10" x14ac:dyDescent="0.2">
      <c r="A59" s="1">
        <f t="shared" si="8"/>
        <v>36885</v>
      </c>
      <c r="B59">
        <f t="shared" si="9"/>
        <v>0</v>
      </c>
      <c r="C59">
        <f t="shared" si="12"/>
        <v>0</v>
      </c>
      <c r="D59">
        <f t="shared" si="13"/>
        <v>0</v>
      </c>
      <c r="F59">
        <f t="shared" si="7"/>
        <v>0</v>
      </c>
      <c r="H59">
        <f t="shared" si="10"/>
        <v>4679</v>
      </c>
      <c r="J59">
        <f t="shared" si="11"/>
        <v>28074</v>
      </c>
    </row>
    <row r="60" spans="1:10" x14ac:dyDescent="0.2">
      <c r="A60" s="1">
        <f t="shared" si="8"/>
        <v>36886</v>
      </c>
      <c r="B60">
        <f t="shared" si="9"/>
        <v>0</v>
      </c>
      <c r="C60">
        <f t="shared" si="12"/>
        <v>0</v>
      </c>
      <c r="D60">
        <f t="shared" si="13"/>
        <v>0</v>
      </c>
      <c r="F60">
        <f t="shared" si="7"/>
        <v>0</v>
      </c>
      <c r="H60">
        <f t="shared" si="10"/>
        <v>4679</v>
      </c>
      <c r="J60">
        <f t="shared" si="11"/>
        <v>23395</v>
      </c>
    </row>
    <row r="61" spans="1:10" x14ac:dyDescent="0.2">
      <c r="A61" s="1">
        <f t="shared" si="8"/>
        <v>36887</v>
      </c>
      <c r="B61">
        <f t="shared" si="9"/>
        <v>0</v>
      </c>
      <c r="C61">
        <f t="shared" si="12"/>
        <v>0</v>
      </c>
      <c r="D61">
        <f t="shared" si="13"/>
        <v>0</v>
      </c>
      <c r="F61">
        <f t="shared" si="7"/>
        <v>0</v>
      </c>
      <c r="H61">
        <f t="shared" si="10"/>
        <v>4679</v>
      </c>
      <c r="J61">
        <f t="shared" si="11"/>
        <v>18716</v>
      </c>
    </row>
    <row r="62" spans="1:10" x14ac:dyDescent="0.2">
      <c r="A62" s="1">
        <f t="shared" si="8"/>
        <v>36888</v>
      </c>
      <c r="B62">
        <f t="shared" si="9"/>
        <v>0</v>
      </c>
      <c r="C62">
        <f t="shared" si="12"/>
        <v>0</v>
      </c>
      <c r="D62">
        <f t="shared" si="13"/>
        <v>0</v>
      </c>
      <c r="F62">
        <f t="shared" si="7"/>
        <v>0</v>
      </c>
      <c r="H62">
        <f t="shared" si="10"/>
        <v>4679</v>
      </c>
      <c r="J62">
        <f t="shared" si="11"/>
        <v>14037</v>
      </c>
    </row>
    <row r="63" spans="1:10" x14ac:dyDescent="0.2">
      <c r="A63" s="1">
        <f t="shared" si="8"/>
        <v>36889</v>
      </c>
      <c r="B63">
        <f t="shared" si="9"/>
        <v>0</v>
      </c>
      <c r="C63">
        <f t="shared" si="12"/>
        <v>0</v>
      </c>
      <c r="D63">
        <f t="shared" si="13"/>
        <v>0</v>
      </c>
      <c r="F63">
        <f t="shared" si="7"/>
        <v>0</v>
      </c>
      <c r="H63">
        <f t="shared" si="10"/>
        <v>4679</v>
      </c>
      <c r="J63">
        <f t="shared" si="11"/>
        <v>9358</v>
      </c>
    </row>
    <row r="64" spans="1:10" x14ac:dyDescent="0.2">
      <c r="A64" s="1">
        <f t="shared" si="8"/>
        <v>36890</v>
      </c>
      <c r="B64">
        <f t="shared" si="9"/>
        <v>0</v>
      </c>
      <c r="C64">
        <f t="shared" si="12"/>
        <v>0</v>
      </c>
      <c r="D64">
        <f t="shared" si="13"/>
        <v>0</v>
      </c>
      <c r="F64">
        <f t="shared" si="7"/>
        <v>0</v>
      </c>
      <c r="H64">
        <f t="shared" si="10"/>
        <v>4679</v>
      </c>
      <c r="J64">
        <f t="shared" si="11"/>
        <v>4679</v>
      </c>
    </row>
    <row r="65" spans="1:10" x14ac:dyDescent="0.2">
      <c r="A65" s="1">
        <f t="shared" si="8"/>
        <v>36891</v>
      </c>
      <c r="B65">
        <f t="shared" si="9"/>
        <v>0</v>
      </c>
      <c r="C65">
        <f t="shared" si="12"/>
        <v>0</v>
      </c>
      <c r="D65">
        <f t="shared" si="13"/>
        <v>0</v>
      </c>
      <c r="F65">
        <f t="shared" si="7"/>
        <v>0</v>
      </c>
      <c r="H65">
        <f t="shared" si="10"/>
        <v>4679</v>
      </c>
      <c r="J65">
        <f t="shared" si="11"/>
        <v>0</v>
      </c>
    </row>
    <row r="66" spans="1:10" x14ac:dyDescent="0.2">
      <c r="A66" s="1"/>
    </row>
    <row r="67" spans="1:10" x14ac:dyDescent="0.2">
      <c r="A67" s="1"/>
    </row>
    <row r="68" spans="1:10" x14ac:dyDescent="0.2">
      <c r="A68" s="1">
        <v>36892</v>
      </c>
      <c r="B68">
        <v>0</v>
      </c>
      <c r="C68">
        <v>0</v>
      </c>
      <c r="D68">
        <v>0</v>
      </c>
      <c r="F68">
        <f>SUM(B68:E68)</f>
        <v>0</v>
      </c>
      <c r="H68">
        <v>0</v>
      </c>
      <c r="J68">
        <f>+J65+F68-H68</f>
        <v>0</v>
      </c>
    </row>
    <row r="69" spans="1:10" x14ac:dyDescent="0.2">
      <c r="A69" s="1">
        <f>+A68+1</f>
        <v>36893</v>
      </c>
      <c r="B69">
        <f>+B68</f>
        <v>0</v>
      </c>
      <c r="C69">
        <f t="shared" ref="C69:C98" si="14">+C68</f>
        <v>0</v>
      </c>
      <c r="D69">
        <f t="shared" ref="D69:D98" si="15">+D68</f>
        <v>0</v>
      </c>
      <c r="F69">
        <f t="shared" ref="F69:F98" si="16">SUM(B69:E69)</f>
        <v>0</v>
      </c>
      <c r="H69">
        <v>0</v>
      </c>
      <c r="J69">
        <f>+J68+F69-H69</f>
        <v>0</v>
      </c>
    </row>
    <row r="70" spans="1:10" x14ac:dyDescent="0.2">
      <c r="A70" s="1">
        <f t="shared" ref="A70:A98" si="17">+A69+1</f>
        <v>36894</v>
      </c>
      <c r="B70">
        <f t="shared" ref="B70:B98" si="18">+B69</f>
        <v>0</v>
      </c>
      <c r="C70">
        <f t="shared" si="14"/>
        <v>0</v>
      </c>
      <c r="D70">
        <f t="shared" si="15"/>
        <v>0</v>
      </c>
      <c r="F70">
        <f t="shared" si="16"/>
        <v>0</v>
      </c>
      <c r="H70">
        <f t="shared" ref="H70:H98" si="19">+H69</f>
        <v>0</v>
      </c>
      <c r="J70">
        <f t="shared" ref="J70:J98" si="20">+J69+F70-H70</f>
        <v>0</v>
      </c>
    </row>
    <row r="71" spans="1:10" x14ac:dyDescent="0.2">
      <c r="A71" s="1">
        <f t="shared" si="17"/>
        <v>36895</v>
      </c>
      <c r="B71">
        <f t="shared" si="18"/>
        <v>0</v>
      </c>
      <c r="C71">
        <f t="shared" si="14"/>
        <v>0</v>
      </c>
      <c r="D71">
        <f t="shared" si="15"/>
        <v>0</v>
      </c>
      <c r="F71">
        <f t="shared" si="16"/>
        <v>0</v>
      </c>
      <c r="H71">
        <f t="shared" si="19"/>
        <v>0</v>
      </c>
      <c r="J71">
        <f t="shared" si="20"/>
        <v>0</v>
      </c>
    </row>
    <row r="72" spans="1:10" x14ac:dyDescent="0.2">
      <c r="A72" s="1">
        <f t="shared" si="17"/>
        <v>36896</v>
      </c>
      <c r="B72">
        <f t="shared" si="18"/>
        <v>0</v>
      </c>
      <c r="C72">
        <f t="shared" si="14"/>
        <v>0</v>
      </c>
      <c r="D72">
        <f t="shared" si="15"/>
        <v>0</v>
      </c>
      <c r="F72">
        <f t="shared" si="16"/>
        <v>0</v>
      </c>
      <c r="H72">
        <f t="shared" si="19"/>
        <v>0</v>
      </c>
      <c r="J72">
        <f t="shared" si="20"/>
        <v>0</v>
      </c>
    </row>
    <row r="73" spans="1:10" x14ac:dyDescent="0.2">
      <c r="A73" s="1">
        <f t="shared" si="17"/>
        <v>36897</v>
      </c>
      <c r="B73">
        <f t="shared" si="18"/>
        <v>0</v>
      </c>
      <c r="C73">
        <f t="shared" si="14"/>
        <v>0</v>
      </c>
      <c r="D73">
        <f t="shared" si="15"/>
        <v>0</v>
      </c>
      <c r="F73">
        <f t="shared" si="16"/>
        <v>0</v>
      </c>
      <c r="H73">
        <f t="shared" si="19"/>
        <v>0</v>
      </c>
      <c r="J73">
        <f t="shared" si="20"/>
        <v>0</v>
      </c>
    </row>
    <row r="74" spans="1:10" x14ac:dyDescent="0.2">
      <c r="A74" s="1">
        <f t="shared" si="17"/>
        <v>36898</v>
      </c>
      <c r="B74">
        <f t="shared" si="18"/>
        <v>0</v>
      </c>
      <c r="C74">
        <f t="shared" si="14"/>
        <v>0</v>
      </c>
      <c r="D74">
        <f t="shared" si="15"/>
        <v>0</v>
      </c>
      <c r="F74">
        <f t="shared" si="16"/>
        <v>0</v>
      </c>
      <c r="H74">
        <f t="shared" si="19"/>
        <v>0</v>
      </c>
      <c r="J74">
        <f t="shared" si="20"/>
        <v>0</v>
      </c>
    </row>
    <row r="75" spans="1:10" x14ac:dyDescent="0.2">
      <c r="A75" s="1">
        <f t="shared" si="17"/>
        <v>36899</v>
      </c>
      <c r="B75">
        <f t="shared" si="18"/>
        <v>0</v>
      </c>
      <c r="C75">
        <f t="shared" si="14"/>
        <v>0</v>
      </c>
      <c r="D75">
        <f t="shared" si="15"/>
        <v>0</v>
      </c>
      <c r="F75">
        <f t="shared" si="16"/>
        <v>0</v>
      </c>
      <c r="H75">
        <f t="shared" si="19"/>
        <v>0</v>
      </c>
      <c r="J75">
        <f t="shared" si="20"/>
        <v>0</v>
      </c>
    </row>
    <row r="76" spans="1:10" x14ac:dyDescent="0.2">
      <c r="A76" s="1">
        <f t="shared" si="17"/>
        <v>36900</v>
      </c>
      <c r="B76">
        <f t="shared" si="18"/>
        <v>0</v>
      </c>
      <c r="C76">
        <f t="shared" si="14"/>
        <v>0</v>
      </c>
      <c r="D76">
        <f t="shared" si="15"/>
        <v>0</v>
      </c>
      <c r="F76">
        <f t="shared" si="16"/>
        <v>0</v>
      </c>
      <c r="H76">
        <f t="shared" si="19"/>
        <v>0</v>
      </c>
      <c r="J76">
        <f t="shared" si="20"/>
        <v>0</v>
      </c>
    </row>
    <row r="77" spans="1:10" x14ac:dyDescent="0.2">
      <c r="A77" s="1">
        <f t="shared" si="17"/>
        <v>36901</v>
      </c>
      <c r="B77">
        <f t="shared" si="18"/>
        <v>0</v>
      </c>
      <c r="C77">
        <f t="shared" si="14"/>
        <v>0</v>
      </c>
      <c r="D77">
        <f t="shared" si="15"/>
        <v>0</v>
      </c>
      <c r="F77">
        <f t="shared" si="16"/>
        <v>0</v>
      </c>
      <c r="H77">
        <f t="shared" si="19"/>
        <v>0</v>
      </c>
      <c r="J77">
        <f t="shared" si="20"/>
        <v>0</v>
      </c>
    </row>
    <row r="78" spans="1:10" x14ac:dyDescent="0.2">
      <c r="A78" s="1">
        <f t="shared" si="17"/>
        <v>36902</v>
      </c>
      <c r="B78">
        <f t="shared" si="18"/>
        <v>0</v>
      </c>
      <c r="C78">
        <f t="shared" si="14"/>
        <v>0</v>
      </c>
      <c r="D78">
        <f t="shared" si="15"/>
        <v>0</v>
      </c>
      <c r="F78">
        <f t="shared" si="16"/>
        <v>0</v>
      </c>
      <c r="H78">
        <f t="shared" si="19"/>
        <v>0</v>
      </c>
      <c r="J78">
        <f t="shared" si="20"/>
        <v>0</v>
      </c>
    </row>
    <row r="79" spans="1:10" x14ac:dyDescent="0.2">
      <c r="A79" s="1">
        <f t="shared" si="17"/>
        <v>36903</v>
      </c>
      <c r="B79">
        <f t="shared" si="18"/>
        <v>0</v>
      </c>
      <c r="C79">
        <f t="shared" si="14"/>
        <v>0</v>
      </c>
      <c r="D79">
        <f t="shared" si="15"/>
        <v>0</v>
      </c>
      <c r="F79">
        <f t="shared" si="16"/>
        <v>0</v>
      </c>
      <c r="H79">
        <f t="shared" si="19"/>
        <v>0</v>
      </c>
      <c r="J79">
        <f t="shared" si="20"/>
        <v>0</v>
      </c>
    </row>
    <row r="80" spans="1:10" x14ac:dyDescent="0.2">
      <c r="A80" s="1">
        <f t="shared" si="17"/>
        <v>36904</v>
      </c>
      <c r="B80">
        <f t="shared" si="18"/>
        <v>0</v>
      </c>
      <c r="C80">
        <f t="shared" si="14"/>
        <v>0</v>
      </c>
      <c r="D80">
        <f t="shared" si="15"/>
        <v>0</v>
      </c>
      <c r="F80">
        <f t="shared" si="16"/>
        <v>0</v>
      </c>
      <c r="H80">
        <f t="shared" si="19"/>
        <v>0</v>
      </c>
      <c r="J80">
        <f t="shared" si="20"/>
        <v>0</v>
      </c>
    </row>
    <row r="81" spans="1:10" x14ac:dyDescent="0.2">
      <c r="A81" s="1">
        <f t="shared" si="17"/>
        <v>36905</v>
      </c>
      <c r="B81">
        <f t="shared" si="18"/>
        <v>0</v>
      </c>
      <c r="C81">
        <f t="shared" si="14"/>
        <v>0</v>
      </c>
      <c r="D81">
        <f t="shared" si="15"/>
        <v>0</v>
      </c>
      <c r="F81">
        <f t="shared" si="16"/>
        <v>0</v>
      </c>
      <c r="H81">
        <f t="shared" si="19"/>
        <v>0</v>
      </c>
      <c r="J81">
        <f t="shared" si="20"/>
        <v>0</v>
      </c>
    </row>
    <row r="82" spans="1:10" x14ac:dyDescent="0.2">
      <c r="A82" s="1">
        <f t="shared" si="17"/>
        <v>36906</v>
      </c>
      <c r="B82">
        <f t="shared" si="18"/>
        <v>0</v>
      </c>
      <c r="C82">
        <f t="shared" si="14"/>
        <v>0</v>
      </c>
      <c r="D82">
        <f t="shared" si="15"/>
        <v>0</v>
      </c>
      <c r="F82">
        <f t="shared" si="16"/>
        <v>0</v>
      </c>
      <c r="H82">
        <f t="shared" si="19"/>
        <v>0</v>
      </c>
      <c r="J82">
        <f t="shared" si="20"/>
        <v>0</v>
      </c>
    </row>
    <row r="83" spans="1:10" x14ac:dyDescent="0.2">
      <c r="A83" s="1">
        <f t="shared" si="17"/>
        <v>36907</v>
      </c>
      <c r="B83">
        <f t="shared" si="18"/>
        <v>0</v>
      </c>
      <c r="C83">
        <f t="shared" si="14"/>
        <v>0</v>
      </c>
      <c r="D83">
        <f t="shared" si="15"/>
        <v>0</v>
      </c>
      <c r="F83">
        <f t="shared" si="16"/>
        <v>0</v>
      </c>
      <c r="H83">
        <f t="shared" si="19"/>
        <v>0</v>
      </c>
      <c r="J83">
        <f t="shared" si="20"/>
        <v>0</v>
      </c>
    </row>
    <row r="84" spans="1:10" x14ac:dyDescent="0.2">
      <c r="A84" s="1">
        <f t="shared" si="17"/>
        <v>36908</v>
      </c>
      <c r="B84">
        <f t="shared" si="18"/>
        <v>0</v>
      </c>
      <c r="C84">
        <f t="shared" si="14"/>
        <v>0</v>
      </c>
      <c r="D84">
        <f t="shared" si="15"/>
        <v>0</v>
      </c>
      <c r="F84">
        <f t="shared" si="16"/>
        <v>0</v>
      </c>
      <c r="H84">
        <f t="shared" si="19"/>
        <v>0</v>
      </c>
      <c r="J84">
        <f t="shared" si="20"/>
        <v>0</v>
      </c>
    </row>
    <row r="85" spans="1:10" x14ac:dyDescent="0.2">
      <c r="A85" s="1">
        <f t="shared" si="17"/>
        <v>36909</v>
      </c>
      <c r="B85">
        <f t="shared" si="18"/>
        <v>0</v>
      </c>
      <c r="C85">
        <f t="shared" si="14"/>
        <v>0</v>
      </c>
      <c r="D85">
        <f t="shared" si="15"/>
        <v>0</v>
      </c>
      <c r="F85">
        <f t="shared" si="16"/>
        <v>0</v>
      </c>
      <c r="H85">
        <f t="shared" si="19"/>
        <v>0</v>
      </c>
      <c r="J85">
        <f t="shared" si="20"/>
        <v>0</v>
      </c>
    </row>
    <row r="86" spans="1:10" x14ac:dyDescent="0.2">
      <c r="A86" s="1">
        <f t="shared" si="17"/>
        <v>36910</v>
      </c>
      <c r="B86">
        <f t="shared" si="18"/>
        <v>0</v>
      </c>
      <c r="C86">
        <f t="shared" si="14"/>
        <v>0</v>
      </c>
      <c r="D86">
        <f t="shared" si="15"/>
        <v>0</v>
      </c>
      <c r="F86">
        <f t="shared" si="16"/>
        <v>0</v>
      </c>
      <c r="H86">
        <f t="shared" si="19"/>
        <v>0</v>
      </c>
      <c r="J86">
        <f t="shared" si="20"/>
        <v>0</v>
      </c>
    </row>
    <row r="87" spans="1:10" x14ac:dyDescent="0.2">
      <c r="A87" s="1">
        <f t="shared" si="17"/>
        <v>36911</v>
      </c>
      <c r="B87">
        <f t="shared" si="18"/>
        <v>0</v>
      </c>
      <c r="C87">
        <f t="shared" si="14"/>
        <v>0</v>
      </c>
      <c r="D87">
        <f t="shared" si="15"/>
        <v>0</v>
      </c>
      <c r="F87">
        <f t="shared" si="16"/>
        <v>0</v>
      </c>
      <c r="H87">
        <f t="shared" si="19"/>
        <v>0</v>
      </c>
      <c r="J87">
        <f t="shared" si="20"/>
        <v>0</v>
      </c>
    </row>
    <row r="88" spans="1:10" x14ac:dyDescent="0.2">
      <c r="A88" s="1">
        <f t="shared" si="17"/>
        <v>36912</v>
      </c>
      <c r="B88">
        <f t="shared" si="18"/>
        <v>0</v>
      </c>
      <c r="C88">
        <f t="shared" si="14"/>
        <v>0</v>
      </c>
      <c r="D88">
        <f t="shared" si="15"/>
        <v>0</v>
      </c>
      <c r="F88">
        <f t="shared" si="16"/>
        <v>0</v>
      </c>
      <c r="H88">
        <f t="shared" si="19"/>
        <v>0</v>
      </c>
      <c r="J88">
        <f t="shared" si="20"/>
        <v>0</v>
      </c>
    </row>
    <row r="89" spans="1:10" x14ac:dyDescent="0.2">
      <c r="A89" s="1">
        <f t="shared" si="17"/>
        <v>36913</v>
      </c>
      <c r="B89">
        <f t="shared" si="18"/>
        <v>0</v>
      </c>
      <c r="C89">
        <f t="shared" si="14"/>
        <v>0</v>
      </c>
      <c r="D89">
        <f t="shared" si="15"/>
        <v>0</v>
      </c>
      <c r="F89">
        <f t="shared" si="16"/>
        <v>0</v>
      </c>
      <c r="H89">
        <f t="shared" si="19"/>
        <v>0</v>
      </c>
      <c r="J89">
        <f t="shared" si="20"/>
        <v>0</v>
      </c>
    </row>
    <row r="90" spans="1:10" x14ac:dyDescent="0.2">
      <c r="A90" s="1">
        <f t="shared" si="17"/>
        <v>36914</v>
      </c>
      <c r="B90">
        <f t="shared" si="18"/>
        <v>0</v>
      </c>
      <c r="C90">
        <f t="shared" si="14"/>
        <v>0</v>
      </c>
      <c r="D90">
        <f t="shared" si="15"/>
        <v>0</v>
      </c>
      <c r="F90">
        <f t="shared" si="16"/>
        <v>0</v>
      </c>
      <c r="H90">
        <f t="shared" si="19"/>
        <v>0</v>
      </c>
      <c r="J90">
        <f t="shared" si="20"/>
        <v>0</v>
      </c>
    </row>
    <row r="91" spans="1:10" x14ac:dyDescent="0.2">
      <c r="A91" s="1">
        <f t="shared" si="17"/>
        <v>36915</v>
      </c>
      <c r="B91">
        <f t="shared" si="18"/>
        <v>0</v>
      </c>
      <c r="C91">
        <f t="shared" si="14"/>
        <v>0</v>
      </c>
      <c r="D91">
        <f t="shared" si="15"/>
        <v>0</v>
      </c>
      <c r="F91">
        <f t="shared" si="16"/>
        <v>0</v>
      </c>
      <c r="H91">
        <f t="shared" si="19"/>
        <v>0</v>
      </c>
      <c r="J91">
        <f t="shared" si="20"/>
        <v>0</v>
      </c>
    </row>
    <row r="92" spans="1:10" x14ac:dyDescent="0.2">
      <c r="A92" s="1">
        <f t="shared" si="17"/>
        <v>36916</v>
      </c>
      <c r="B92">
        <f t="shared" si="18"/>
        <v>0</v>
      </c>
      <c r="C92">
        <f t="shared" si="14"/>
        <v>0</v>
      </c>
      <c r="D92">
        <f t="shared" si="15"/>
        <v>0</v>
      </c>
      <c r="F92">
        <f t="shared" si="16"/>
        <v>0</v>
      </c>
      <c r="H92">
        <f t="shared" si="19"/>
        <v>0</v>
      </c>
      <c r="J92">
        <f t="shared" si="20"/>
        <v>0</v>
      </c>
    </row>
    <row r="93" spans="1:10" x14ac:dyDescent="0.2">
      <c r="A93" s="1">
        <f t="shared" si="17"/>
        <v>36917</v>
      </c>
      <c r="B93">
        <f t="shared" si="18"/>
        <v>0</v>
      </c>
      <c r="C93">
        <f t="shared" si="14"/>
        <v>0</v>
      </c>
      <c r="D93">
        <f t="shared" si="15"/>
        <v>0</v>
      </c>
      <c r="F93">
        <f t="shared" si="16"/>
        <v>0</v>
      </c>
      <c r="H93">
        <f t="shared" si="19"/>
        <v>0</v>
      </c>
      <c r="J93">
        <f t="shared" si="20"/>
        <v>0</v>
      </c>
    </row>
    <row r="94" spans="1:10" x14ac:dyDescent="0.2">
      <c r="A94" s="1">
        <f t="shared" si="17"/>
        <v>36918</v>
      </c>
      <c r="B94">
        <f t="shared" si="18"/>
        <v>0</v>
      </c>
      <c r="C94">
        <f t="shared" si="14"/>
        <v>0</v>
      </c>
      <c r="D94">
        <f t="shared" si="15"/>
        <v>0</v>
      </c>
      <c r="F94">
        <f t="shared" si="16"/>
        <v>0</v>
      </c>
      <c r="H94">
        <f t="shared" si="19"/>
        <v>0</v>
      </c>
      <c r="J94">
        <f t="shared" si="20"/>
        <v>0</v>
      </c>
    </row>
    <row r="95" spans="1:10" x14ac:dyDescent="0.2">
      <c r="A95" s="1">
        <f t="shared" si="17"/>
        <v>36919</v>
      </c>
      <c r="B95">
        <f t="shared" si="18"/>
        <v>0</v>
      </c>
      <c r="C95">
        <f t="shared" si="14"/>
        <v>0</v>
      </c>
      <c r="D95">
        <f t="shared" si="15"/>
        <v>0</v>
      </c>
      <c r="F95">
        <f t="shared" si="16"/>
        <v>0</v>
      </c>
      <c r="H95">
        <f t="shared" si="19"/>
        <v>0</v>
      </c>
      <c r="J95">
        <f t="shared" si="20"/>
        <v>0</v>
      </c>
    </row>
    <row r="96" spans="1:10" x14ac:dyDescent="0.2">
      <c r="A96" s="1">
        <f t="shared" si="17"/>
        <v>36920</v>
      </c>
      <c r="B96">
        <f t="shared" si="18"/>
        <v>0</v>
      </c>
      <c r="C96">
        <f t="shared" si="14"/>
        <v>0</v>
      </c>
      <c r="D96">
        <f t="shared" si="15"/>
        <v>0</v>
      </c>
      <c r="F96">
        <f t="shared" si="16"/>
        <v>0</v>
      </c>
      <c r="H96">
        <f t="shared" si="19"/>
        <v>0</v>
      </c>
      <c r="J96">
        <f t="shared" si="20"/>
        <v>0</v>
      </c>
    </row>
    <row r="97" spans="1:10" x14ac:dyDescent="0.2">
      <c r="A97" s="1">
        <f t="shared" si="17"/>
        <v>36921</v>
      </c>
      <c r="B97">
        <f t="shared" si="18"/>
        <v>0</v>
      </c>
      <c r="C97">
        <f t="shared" si="14"/>
        <v>0</v>
      </c>
      <c r="D97">
        <f t="shared" si="15"/>
        <v>0</v>
      </c>
      <c r="F97">
        <f t="shared" si="16"/>
        <v>0</v>
      </c>
      <c r="H97">
        <f t="shared" si="19"/>
        <v>0</v>
      </c>
      <c r="J97">
        <f t="shared" si="20"/>
        <v>0</v>
      </c>
    </row>
    <row r="98" spans="1:10" x14ac:dyDescent="0.2">
      <c r="A98" s="1">
        <f t="shared" si="17"/>
        <v>36922</v>
      </c>
      <c r="B98">
        <f t="shared" si="18"/>
        <v>0</v>
      </c>
      <c r="C98">
        <f t="shared" si="14"/>
        <v>0</v>
      </c>
      <c r="D98">
        <f t="shared" si="15"/>
        <v>0</v>
      </c>
      <c r="F98">
        <f t="shared" si="16"/>
        <v>0</v>
      </c>
      <c r="H98">
        <f t="shared" si="19"/>
        <v>0</v>
      </c>
      <c r="J98">
        <f t="shared" si="20"/>
        <v>0</v>
      </c>
    </row>
    <row r="99" spans="1:10" x14ac:dyDescent="0.2">
      <c r="A99" s="1"/>
    </row>
    <row r="100" spans="1:10" x14ac:dyDescent="0.2">
      <c r="A100" s="1"/>
    </row>
    <row r="101" spans="1:10" x14ac:dyDescent="0.2">
      <c r="A101" s="1"/>
    </row>
    <row r="102" spans="1:10" x14ac:dyDescent="0.2">
      <c r="A102" s="1"/>
    </row>
    <row r="103" spans="1:10" x14ac:dyDescent="0.2">
      <c r="A103" s="1"/>
    </row>
    <row r="104" spans="1:10" x14ac:dyDescent="0.2">
      <c r="A104" s="1"/>
    </row>
    <row r="105" spans="1:10" x14ac:dyDescent="0.2">
      <c r="A105" s="1"/>
    </row>
    <row r="106" spans="1:10" x14ac:dyDescent="0.2">
      <c r="A106" s="1"/>
    </row>
    <row r="107" spans="1:10" x14ac:dyDescent="0.2">
      <c r="A107" s="1"/>
    </row>
    <row r="108" spans="1:10" x14ac:dyDescent="0.2">
      <c r="A108" s="1"/>
    </row>
    <row r="109" spans="1:10" x14ac:dyDescent="0.2">
      <c r="A109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Nov-Jan</vt:lpstr>
      <vt:lpstr>Sheet1</vt:lpstr>
      <vt:lpstr>Nov-Dec</vt:lpstr>
      <vt:lpstr>Act, Nov-Dec</vt:lpstr>
      <vt:lpstr>'Nov-Dec'!Print_Area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Jan Havlíček</cp:lastModifiedBy>
  <cp:lastPrinted>2000-11-08T16:41:52Z</cp:lastPrinted>
  <dcterms:created xsi:type="dcterms:W3CDTF">2000-11-07T17:51:17Z</dcterms:created>
  <dcterms:modified xsi:type="dcterms:W3CDTF">2023-09-14T19:07:55Z</dcterms:modified>
</cp:coreProperties>
</file>