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3CB3F6-1DF9-4591-A088-63FFC51E9313}" xr6:coauthVersionLast="47" xr6:coauthVersionMax="47" xr10:uidLastSave="{00000000-0000-0000-0000-000000000000}"/>
  <bookViews>
    <workbookView xWindow="-120" yWindow="-120" windowWidth="38640" windowHeight="15720" tabRatio="599" firstSheet="9" activeTab="11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</sheets>
  <externalReferences>
    <externalReference r:id="rId15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<sst xmlns="http://schemas.openxmlformats.org/spreadsheetml/2006/main" count="714" uniqueCount="66">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</sst>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="75" workbookViewId="0">
      <pane xSplit="5" topLeftCell="I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J37" sqref="J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1644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7076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2776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2776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18991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18991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2152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2152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1683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1683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16642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16642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2660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2660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4839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4839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6190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1446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52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0.85011694553679285</v>
      </c>
      <c r="R37" s="63">
        <f>SUM(R5:R35)/IF($L$37&gt;0,$L37,$J37)</f>
        <v>0.14988305446320713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66151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T24" sqref="T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1644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1151</v>
      </c>
      <c r="R5" s="58">
        <f>ROUND((1-O5)*J5,0)</f>
        <v>493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17014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11910</v>
      </c>
      <c r="R7" s="58">
        <f>ROUND((1-O7)*J7,0)</f>
        <v>5104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3546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2482</v>
      </c>
      <c r="R10" s="58">
        <f>ROUND((1-O10)*J10,0)</f>
        <v>1064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23561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16493</v>
      </c>
      <c r="R14" s="58">
        <f>ROUND((1-O14)*J14,0)</f>
        <v>7068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2853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1997</v>
      </c>
      <c r="R19" s="58">
        <f>ROUND((1-O19)*J19,0)</f>
        <v>856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2149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1504</v>
      </c>
      <c r="R21" s="58">
        <f>ROUND((1-O21)*J21,0)</f>
        <v>645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20389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14272.3</v>
      </c>
      <c r="R24" s="58">
        <f>(1-O24)*J24</f>
        <v>6116.7000000000007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3290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2303</v>
      </c>
      <c r="R26" s="58">
        <f>ROUND((1-O26)*J26,0)</f>
        <v>987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5299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3709</v>
      </c>
      <c r="R28" s="58">
        <f>ROUND((1-O28)*J28,0)</f>
        <v>1590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6767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4737</v>
      </c>
      <c r="R30" s="58">
        <f>ROUND((1-O30)*J30,0)</f>
        <v>2030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1680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58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58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99913</v>
      </c>
      <c r="K37" s="31"/>
      <c r="L37" s="79">
        <f>SUM(L5:L35)</f>
        <v>0</v>
      </c>
      <c r="M37" s="26"/>
      <c r="N37" s="61">
        <f>+J37-L37</f>
        <v>99913</v>
      </c>
      <c r="O37" s="73"/>
      <c r="P37" s="62">
        <f>SUM(P5:P35)</f>
        <v>0</v>
      </c>
      <c r="Q37" s="63">
        <f>SUM(Q5:Q35)/IF($L$37&gt;0,$L37,$J37)</f>
        <v>0.62350544974127498</v>
      </c>
      <c r="R37" s="63">
        <f>SUM(R5:R35)/IF($L$37&gt;0,$L37,$J37)</f>
        <v>0.37649455025872508</v>
      </c>
      <c r="S37" s="85">
        <f>Q39/(Q39+(R39-LOOKUP(J2,[1]!date,[1]!enaft)))</f>
        <v>0.70590708215297449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99913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62296.3</v>
      </c>
      <c r="R39" s="60">
        <f>SUM(R5:R35)</f>
        <v>37616.699999999997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639.67040157029226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36872.433782175925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Jan Havlíček</cp:lastModifiedBy>
  <cp:lastPrinted>2000-11-30T13:47:48Z</cp:lastPrinted>
  <dcterms:created xsi:type="dcterms:W3CDTF">1999-10-04T15:20:07Z</dcterms:created>
  <dcterms:modified xsi:type="dcterms:W3CDTF">2023-09-14T19:31:11Z</dcterms:modified>
</cp:coreProperties>
</file>