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06EAF50-B7ED-4034-B206-6A0A1E781281}" xr6:coauthVersionLast="47" xr6:coauthVersionMax="47" xr10:uidLastSave="{00000000-0000-0000-0000-000000000000}"/>
  <bookViews>
    <workbookView xWindow="-120" yWindow="-120" windowWidth="38640" windowHeight="15720"/>
  </bookViews>
  <sheets>
    <sheet name="Comments" sheetId="1" r:id="rId1"/>
    <sheet name="Total Reqs" sheetId="4" r:id="rId2"/>
    <sheet name="Jul00 EPA Vols" sheetId="2" r:id="rId3"/>
    <sheet name="FOM Jul Storage" sheetId="3" r:id="rId4"/>
  </sheets>
  <definedNames>
    <definedName name="_xlnm.Print_Area" localSheetId="3">'FOM Jul Storage'!$A$1:$L$22</definedName>
    <definedName name="_xlnm.Print_Area" localSheetId="2">'Jul00 EPA Vols'!$D$7:$P$786</definedName>
    <definedName name="_xlnm.Print_Area" localSheetId="1">'Total Reqs'!$T$7:$AA$720</definedName>
    <definedName name="_xlnm.Print_Titles" localSheetId="2">'Jul00 EPA Vols'!$A:$D,'Jul00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E12" i="3"/>
  <c r="E13" i="3"/>
  <c r="D14" i="3"/>
  <c r="E15" i="3"/>
  <c r="D16" i="3"/>
  <c r="E17" i="3"/>
  <c r="D18" i="3"/>
  <c r="D19" i="3"/>
  <c r="E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L286" i="4"/>
  <c r="N286" i="4"/>
  <c r="O286" i="4"/>
  <c r="Q286" i="4"/>
  <c r="R286" i="4"/>
  <c r="T286" i="4"/>
  <c r="U286" i="4"/>
  <c r="W286" i="4"/>
  <c r="X286" i="4"/>
  <c r="Z286" i="4"/>
  <c r="AA286" i="4"/>
  <c r="AC286" i="4"/>
  <c r="AD286" i="4"/>
  <c r="AF286" i="4"/>
  <c r="AG286" i="4"/>
  <c r="AI286" i="4"/>
  <c r="AJ286" i="4"/>
  <c r="AL286" i="4"/>
  <c r="AM286" i="4"/>
  <c r="AO286" i="4"/>
  <c r="AP286" i="4"/>
  <c r="AR286" i="4"/>
  <c r="AS286" i="4"/>
  <c r="AU286" i="4"/>
  <c r="AV286" i="4"/>
  <c r="AX286" i="4"/>
  <c r="AY286" i="4"/>
  <c r="BA286" i="4"/>
  <c r="BB286" i="4"/>
  <c r="BD286" i="4"/>
  <c r="BE286" i="4"/>
  <c r="BG286" i="4"/>
  <c r="BH286" i="4"/>
  <c r="BJ286" i="4"/>
  <c r="BK286" i="4"/>
  <c r="BM286" i="4"/>
  <c r="BN286" i="4"/>
  <c r="BP286" i="4"/>
  <c r="BQ286" i="4"/>
  <c r="BS286" i="4"/>
  <c r="BT286" i="4"/>
  <c r="BV286" i="4"/>
  <c r="BW286" i="4"/>
  <c r="BY286" i="4"/>
  <c r="BZ286" i="4"/>
  <c r="CB286" i="4"/>
  <c r="CC286" i="4"/>
  <c r="CE286" i="4"/>
  <c r="CF286" i="4"/>
  <c r="CH286" i="4"/>
  <c r="CI286" i="4"/>
  <c r="CK286" i="4"/>
  <c r="CL286" i="4"/>
  <c r="CN286" i="4"/>
  <c r="CO286" i="4"/>
  <c r="CQ286" i="4"/>
  <c r="CR286" i="4"/>
  <c r="CT286" i="4"/>
  <c r="CU286" i="4"/>
  <c r="CW286" i="4"/>
  <c r="CX286" i="4"/>
  <c r="L313" i="4"/>
  <c r="N313" i="4"/>
  <c r="O313" i="4"/>
  <c r="Q313" i="4"/>
  <c r="R313" i="4"/>
  <c r="T313" i="4"/>
  <c r="U313" i="4"/>
  <c r="W313" i="4"/>
  <c r="X313" i="4"/>
  <c r="Z313" i="4"/>
  <c r="AA313" i="4"/>
  <c r="AC313" i="4"/>
  <c r="AD313" i="4"/>
  <c r="AF313" i="4"/>
  <c r="AG313" i="4"/>
  <c r="AI313" i="4"/>
  <c r="AJ313" i="4"/>
  <c r="AL313" i="4"/>
  <c r="AM313" i="4"/>
  <c r="AO313" i="4"/>
  <c r="AP313" i="4"/>
  <c r="AR313" i="4"/>
  <c r="AS313" i="4"/>
  <c r="AU313" i="4"/>
  <c r="AV313" i="4"/>
  <c r="AX313" i="4"/>
  <c r="AY313" i="4"/>
  <c r="BA313" i="4"/>
  <c r="BB313" i="4"/>
  <c r="BD313" i="4"/>
  <c r="BE313" i="4"/>
  <c r="BG313" i="4"/>
  <c r="BH313" i="4"/>
  <c r="BJ313" i="4"/>
  <c r="BK313" i="4"/>
  <c r="BM313" i="4"/>
  <c r="BN313" i="4"/>
  <c r="BP313" i="4"/>
  <c r="BQ313" i="4"/>
  <c r="BS313" i="4"/>
  <c r="BT313" i="4"/>
  <c r="BV313" i="4"/>
  <c r="BW313" i="4"/>
  <c r="BY313" i="4"/>
  <c r="BZ313" i="4"/>
  <c r="CB313" i="4"/>
  <c r="CC313" i="4"/>
  <c r="CE313" i="4"/>
  <c r="CF313" i="4"/>
  <c r="CH313" i="4"/>
  <c r="CI313" i="4"/>
  <c r="CK313" i="4"/>
  <c r="CL313" i="4"/>
  <c r="CN313" i="4"/>
  <c r="CO313" i="4"/>
  <c r="CQ313" i="4"/>
  <c r="CR313" i="4"/>
  <c r="CT313" i="4"/>
  <c r="CU313" i="4"/>
  <c r="CW313" i="4"/>
  <c r="CX313"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July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<sst xmlns="http://schemas.openxmlformats.org/spreadsheetml/2006/main" count="5410" uniqueCount="409">
  <si>
    <t>July'00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</si>
  <si>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</si>
  <si>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</si>
  <si>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</si>
  <si>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</si>
  <si>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</si>
  <si>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</si>
  <si>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</si>
  <si>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</si>
  <si>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</si>
  <si>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</si>
  <si>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</si>
  <si>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</si>
  <si>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</si>
  <si>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</si>
  <si>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</si>
  <si>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</si>
  <si>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</si>
  <si>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</si>
  <si>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</si>
  <si>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</si>
  <si>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</si>
  <si>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</si>
  <si>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</si>
  <si>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</si>
  <si>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</si>
  <si>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</si>
  <si>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</si>
  <si>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</si>
  <si>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</si>
  <si>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</si>
  <si>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</si>
  <si>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</si>
  <si>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</si>
  <si>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</si>
  <si>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</si>
  <si>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</si>
  <si>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</si>
  <si>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</si>
  <si>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</si>
  <si>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</si>
  <si>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</si>
  <si>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</si>
  <si>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</si>
  <si>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</si>
  <si>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</si>
  <si>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</si>
  <si>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</si>
  <si>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</si>
  <si>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</si>
  <si>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</si>
  <si>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</si>
  <si>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</si>
  <si>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</si>
  <si>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</si>
  <si>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</si>
  <si>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</si>
  <si>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</si>
  <si>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</si>
  <si>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</si>
  <si>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</si>
  <si>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</si>
  <si>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</si>
  <si>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</si>
  <si>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</si>
  <si>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</si>
  <si>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</si>
  <si>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</si>
  <si>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</si>
  <si>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</si>
  <si>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</si>
  <si>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</si>
  <si>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</si>
  <si>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</si>
  <si>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</si>
  <si>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</si>
  <si>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</si>
  <si>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</si>
  <si>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</si>
  <si>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</si>
  <si>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</si>
  <si>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</si>
  <si>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</si>
  <si>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</si>
  <si>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</si>
  <si>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</si>
  <si>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</si>
  <si>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</si>
  <si>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</si>
  <si>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</si>
  <si>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</si>
  <si>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</si>
  <si>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</si>
  <si>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</si>
  <si>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</si>
  <si>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</si>
  <si>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</si>
  <si>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</si>
  <si>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</si>
  <si>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</si>
  <si>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</si>
  <si>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</si>
  <si>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</si>
  <si>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</si>
  <si>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</si>
  <si>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</si>
  <si>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</si>
  <si>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</si>
  <si>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</si>
  <si>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</si>
  <si>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</si>
  <si>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</si>
  <si>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</si>
  <si>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</si>
  <si>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</si>
  <si>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</si>
  <si>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</si>
  <si>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</si>
  <si>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</si>
  <si>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</si>
  <si>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</si>
  <si>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</si>
  <si>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</si>
  <si>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</si>
  <si>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</si>
  <si>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</si>
  <si>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</si>
  <si>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</si>
  <si>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</si>
  <si>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</si>
  <si>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</si>
  <si>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</si>
  <si>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</si>
  <si>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</si>
  <si>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</si>
  <si>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</si>
  <si>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</si>
  <si>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</si>
  <si>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</si>
  <si>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</si>
  <si>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</si>
  <si>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</si>
  <si>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</si>
  <si>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</si>
  <si>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</si>
  <si>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</si>
  <si>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</si>
  <si>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</si>
  <si>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</si>
  <si>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</si>
  <si>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</si>
  <si>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</si>
  <si>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</si>
  <si>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</si>
  <si>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</si>
  <si>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</si>
  <si>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</si>
  <si>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</si>
  <si>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</si>
  <si>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</si>
  <si>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</si>
  <si>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</si>
  <si>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</si>
  <si>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</si>
  <si>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</si>
  <si>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</si>
  <si>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</si>
  <si>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</si>
  <si>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</si>
  <si>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</si>
  <si>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</si>
  <si>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</si>
  <si>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</si>
  <si>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</si>
  <si>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</si>
  <si>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</si>
  <si>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</si>
  <si>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</si>
  <si>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</si>
  <si>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</si>
  <si>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</si>
  <si>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</si>
  <si>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</si>
  <si>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</si>
  <si>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</si>
  <si>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</si>
  <si>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</si>
  <si>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</si>
  <si>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</si>
  <si>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</si>
  <si>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</si>
  <si>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</si>
  <si>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</si>
  <si>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</si>
  <si>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</si>
  <si>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</si>
  <si>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</si>
  <si>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</si>
  <si>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</si>
  <si>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</si>
  <si>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</si>
  <si>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</si>
  <si>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</si>
  <si>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</si>
  <si>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</si>
  <si>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</si>
  <si>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</si>
  <si>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</si>
  <si>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</si>
  <si>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</si>
  <si>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</si>
  <si>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</si>
  <si>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</si>
  <si>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</si>
  <si>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</si>
  <si>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</si>
  <si>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</si>
  <si>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</si>
  <si>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</si>
  <si>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</si>
  <si>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</si>
  <si>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</si>
  <si>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</si>
  <si>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</si>
  <si>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</si>
  <si>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</si>
  <si>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</si>
  <si>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</si>
  <si>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</si>
  <si>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</si>
  <si>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</si>
  <si>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</si>
  <si>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</si>
  <si>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</si>
  <si>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</si>
  <si>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</si>
  <si>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</si>
  <si>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</si>
  <si>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</si>
  <si>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</si>
  <si>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</si>
  <si>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</si>
  <si>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</si>
  <si>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</si>
  <si>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</si>
  <si>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</si>
  <si>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</si>
  <si>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</si>
  <si>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</si>
  <si>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</si>
  <si>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</si>
  <si>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</si>
  <si>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</si>
  <si>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</si>
  <si>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</si>
  <si>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</si>
  <si>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</si>
  <si>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</si>
  <si>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</si>
  <si>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</si>
  <si>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</si>
  <si>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</si>
  <si>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</si>
  <si>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</si>
  <si>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</si>
  <si>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</si>
  <si>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</si>
  <si>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</si>
  <si>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</si>
  <si>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</si>
  <si>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</si>
  <si>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</si>
  <si>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</si>
  <si>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</si>
  <si>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</si>
  <si>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</si>
  <si>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6210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</si>
  <si>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</si>
  <si>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</si>
  <si>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</si>
  <si>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</si>
  <si>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</si>
  <si>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</si>
  <si>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</si>
  <si>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</si>
  <si>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</si>
  <si>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</si>
  <si>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</si>
  <si>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</si>
  <si>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</si>
  <si>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</si>
  <si>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</si>
  <si>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</si>
  <si>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</si>
  <si>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</si>
  <si>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</si>
  <si>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</si>
  <si>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</si>
  <si>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</si>
  <si>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</si>
  <si>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</si>
  <si>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</si>
  <si>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</si>
  <si>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</si>
  <si>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</si>
  <si>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</si>
  <si>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</si>
  <si>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</si>
  <si>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</si>
  <si>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</si>
  <si>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</si>
  <si>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</si>
  <si>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</si>
  <si>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</si>
  <si>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</si>
  <si>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</si>
  <si>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</si>
  <si>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</si>
  <si>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</si>
  <si>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</si>
  <si>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</si>
  <si>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</si>
  <si>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</si>
  <si>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</si>
  <si>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</si>
  <si>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</si>
  <si>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</si>
  <si>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</si>
  <si>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</si>
  <si>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</si>
  <si>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</si>
  <si>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</si>
  <si>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</si>
  <si>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</si>
  <si>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</si>
  <si>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</si>
  <si>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</si>
  <si>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</si>
  <si>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</si>
  <si>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</si>
  <si>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</si>
  <si>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</si>
  <si>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</si>
  <si>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</si>
  <si>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</si>
  <si>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</si>
  <si>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</si>
  <si>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</si>
  <si>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</si>
  <si>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</si>
  <si>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</si>
  <si>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</si>
  <si>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</si>
  <si>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</si>
  <si>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</si>
  <si>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</si>
  <si>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</si>
  <si>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</si>
  <si>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</si>
  <si>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</si>
  <si>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</si>
  <si>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</si>
  <si>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</si>
  <si>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</si>
  <si>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</si>
  <si>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</si>
  <si>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</si>
  <si>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</si>
  <si>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</si>
  <si>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</si>
  <si>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</si>
  <si>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</si>
  <si>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</si>
  <si>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</si>
  <si>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</si>
  <si>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</si>
  <si>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</si>
  <si>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</si>
  <si>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</si>
  <si>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</si>
  <si>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</si>
  <si>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</si>
  <si>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</si>
  <si>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</si>
  <si>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</si>
  <si>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</si>
  <si>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</si>
  <si>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</si>
  <si>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</si>
  <si>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</si>
  <si>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</si>
  <si>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July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</si>
  <si>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</si>
  <si>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</si>
  <si>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</si>
  <si>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</si>
  <si>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</si>
  <si>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</si>
  <si>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</si>
  <si>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</si>
  <si>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</si>
  <si>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</si>
  <si>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</si>
  <si>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</si>
  <si>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</si>
  <si>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</si>
  <si>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</si>
  <si>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</si>
  <si>
    <t>Cut to 0 by Enron.  Will sell back to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</si>
</sst>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0" fillId="0" borderId="0" xfId="0" applyNumberFormat="1" applyBorder="1" applyAlignment="1">
      <alignment horizontal="center"/>
    </xf>
    <xf numFmtId="3" fontId="3" fillId="0" borderId="0" xfId="0" applyNumberFormat="1" applyFont="1" applyBorder="1" applyAlignment="1">
      <alignment horizontal="center"/>
    </xf>
    <xf numFmtId="3" fontId="0" fillId="2" borderId="0" xfId="0" applyNumberForma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a:extLst>
            <a:ext uri="{FF2B5EF4-FFF2-40B4-BE49-F238E27FC236}">
              <a16:creationId xmlns:a16="http://schemas.microsoft.com/office/drawing/2014/main" id="{ADCFEAC0-1184-1CF7-76CA-C1182BA6DE47}"/>
            </a:ext>
          </a:extLst>
        </xdr:cNvPr>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06/23/00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06/23/00 version of the 'Jul00 EPA Vols' and 'FOM Jul Storage' worksheets were sent to ENA at about 6PM EST on 06/23/00 in a file called July00_FOM_Req.xls.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*Created and sent July00_FOM_Req02.xls to ENA at 6:30PM EST.</a:t>
          </a:r>
        </a:p>
        <a:p>
          <a:pPr algn="l" rtl="0">
            <a:defRPr sz="1000"/>
          </a:pPr>
          <a:r>
            <a:rPr lang="en-US" sz="1000" b="0" i="0" u="none" strike="noStrike" baseline="0">
              <a:solidFill>
                <a:srgbClr val="000000"/>
              </a:solidFill>
              <a:latin typeface="Arial"/>
              <a:cs typeface="Arial"/>
            </a:rPr>
            <a:t>*Changes vs. the prior version include the following: </a:t>
          </a:r>
        </a:p>
        <a:p>
          <a:pPr algn="l" rtl="0">
            <a:defRPr sz="1000"/>
          </a:pPr>
          <a:r>
            <a:rPr lang="en-US" sz="1000" b="0" i="0" u="none" strike="noStrike" baseline="0">
              <a:solidFill>
                <a:srgbClr val="000000"/>
              </a:solidFill>
              <a:latin typeface="Arial"/>
              <a:cs typeface="Arial"/>
            </a:rPr>
            <a:t>      -BGE Choice volume off TCO decreased by 5 dth/day</a:t>
          </a:r>
        </a:p>
        <a:p>
          <a:pPr algn="l" rtl="0">
            <a:defRPr sz="1000"/>
          </a:pPr>
          <a:r>
            <a:rPr lang="en-US" sz="1000" b="0" i="0" u="none" strike="noStrike" baseline="0">
              <a:solidFill>
                <a:srgbClr val="000000"/>
              </a:solidFill>
              <a:latin typeface="Arial"/>
              <a:cs typeface="Arial"/>
            </a:rPr>
            <a:t>      -WGL Choice volume off TCO increased by  1,199 dth/day from 599 dth/day to 1,798 dth/day</a:t>
          </a:r>
        </a:p>
        <a:p>
          <a:pPr algn="l" rtl="0">
            <a:defRPr sz="1000"/>
          </a:pPr>
          <a:r>
            <a:rPr lang="en-US" sz="1000" b="0" i="0" u="none" strike="noStrike" baseline="0">
              <a:solidFill>
                <a:srgbClr val="000000"/>
              </a:solidFill>
              <a:latin typeface="Arial"/>
              <a:cs typeface="Arial"/>
            </a:rPr>
            <a:t>      -Theoretical storage injection for SONAT CSS (AGL program) is reduced from 4,323 dth/day at the storage meter to 4,052 dth/day.</a:t>
          </a:r>
        </a:p>
        <a:p>
          <a:pPr algn="l" rtl="0">
            <a:defRPr sz="1000"/>
          </a:pPr>
          <a:r>
            <a:rPr lang="en-US" sz="1000" b="0" i="0" u="none" strike="noStrike" baseline="0">
              <a:solidFill>
                <a:srgbClr val="000000"/>
              </a:solidFill>
              <a:latin typeface="Arial"/>
              <a:cs typeface="Arial"/>
            </a:rPr>
            <a:t>*Per discussion earlier today with S. Goodell, CES will sell back to ENA the 766 dth/day previously hedged on E. Tennessee into AGL.  (See 'Jul00 EPA Vols' worksheet cell  L677.)  Also, ENA will take 2,966 dth/day of the "excess gas" purchased on Sonat but not needed at the AGL citygate to Shadyside for injection into IBSS.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06/30/00:</a:t>
          </a:r>
        </a:p>
        <a:p>
          <a:pPr algn="l" rtl="0">
            <a:defRPr sz="1000"/>
          </a:pP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This version created on this date supersedes the prior version called 'July00_FOM_Req02.xls'.</a:t>
          </a:r>
        </a:p>
        <a:p>
          <a:pPr algn="l" rtl="0">
            <a:defRPr sz="1000"/>
          </a:pPr>
          <a:r>
            <a:rPr lang="en-US" sz="1000" b="0" i="0" u="none" strike="noStrike" baseline="0">
              <a:solidFill>
                <a:srgbClr val="000000"/>
              </a:solidFill>
              <a:latin typeface="Arial"/>
              <a:cs typeface="Arial"/>
            </a:rPr>
            <a:t>*The only change between this version and the prior one is a 10 dth/day increase to the BGE Choice volumes.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358" sqref="M358"/>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275" activePane="bottomRight" state="frozen"/>
      <selection activeCell="AO10" sqref="AO10"/>
      <selection pane="topRight" activeCell="AO10" sqref="AO10"/>
      <selection pane="bottomLeft" activeCell="AO10" sqref="AO10"/>
      <selection pane="bottomRight" activeCell="L286" sqref="L28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5" width="10.71093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2.7109375" style="5" customWidth="1"/>
    <col min="35" max="36" width="10.7109375" style="5" customWidth="1"/>
    <col min="37" max="37" width="2.7109375" style="5" customWidth="1"/>
    <col min="38" max="38" width="12.5703125" style="5" customWidth="1"/>
    <col min="39" max="39" width="12" style="5" customWidth="1"/>
    <col min="40" max="40" width="2.7109375"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0.7109375" style="5" customWidth="1"/>
    <col min="58" max="58" width="2.71093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9" width="10.7109375" style="5" customWidth="1"/>
    <col min="100" max="100" width="2.710937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391</v>
      </c>
      <c r="H1" s="5"/>
      <c r="K1" s="6">
        <v>36708</v>
      </c>
      <c r="L1" s="6">
        <v>36708</v>
      </c>
      <c r="M1" s="6"/>
      <c r="N1" s="6">
        <v>36709</v>
      </c>
      <c r="O1" s="6">
        <v>36709</v>
      </c>
      <c r="P1" s="6"/>
      <c r="Q1" s="6">
        <v>36710</v>
      </c>
      <c r="R1" s="6">
        <v>36710</v>
      </c>
      <c r="S1" s="6"/>
      <c r="T1" s="6">
        <v>36711</v>
      </c>
      <c r="U1" s="6">
        <v>36711</v>
      </c>
      <c r="V1" s="6"/>
      <c r="W1" s="6">
        <v>36712</v>
      </c>
      <c r="X1" s="6">
        <v>36712</v>
      </c>
      <c r="Y1" s="6"/>
      <c r="Z1" s="6">
        <v>36713</v>
      </c>
      <c r="AA1" s="6">
        <v>36713</v>
      </c>
      <c r="AB1" s="6"/>
      <c r="AC1" s="6">
        <v>36714</v>
      </c>
      <c r="AD1" s="6">
        <v>36714</v>
      </c>
      <c r="AE1" s="6"/>
      <c r="AF1" s="6">
        <v>36715</v>
      </c>
      <c r="AG1" s="6">
        <v>36715</v>
      </c>
      <c r="AH1" s="6"/>
      <c r="AI1" s="6">
        <v>36716</v>
      </c>
      <c r="AJ1" s="6">
        <v>36716</v>
      </c>
      <c r="AK1" s="6"/>
      <c r="AL1" s="6">
        <v>36717</v>
      </c>
      <c r="AM1" s="6">
        <v>36717</v>
      </c>
      <c r="AN1" s="6"/>
      <c r="AO1" s="6">
        <v>36718</v>
      </c>
      <c r="AP1" s="6">
        <v>36718</v>
      </c>
      <c r="AQ1" s="6"/>
      <c r="AR1" s="6">
        <v>36719</v>
      </c>
      <c r="AS1" s="6">
        <v>36719</v>
      </c>
      <c r="AT1" s="6"/>
      <c r="AU1" s="6">
        <v>36720</v>
      </c>
      <c r="AV1" s="6">
        <v>36720</v>
      </c>
      <c r="AW1" s="6"/>
      <c r="AX1" s="6">
        <v>36721</v>
      </c>
      <c r="AY1" s="6">
        <v>36721</v>
      </c>
      <c r="AZ1" s="6"/>
      <c r="BA1" s="6">
        <v>36722</v>
      </c>
      <c r="BB1" s="6">
        <v>36722</v>
      </c>
      <c r="BC1" s="6"/>
      <c r="BD1" s="6">
        <v>36723</v>
      </c>
      <c r="BE1" s="6">
        <v>36723</v>
      </c>
      <c r="BF1" s="6"/>
      <c r="BG1" s="6">
        <v>36724</v>
      </c>
      <c r="BH1" s="6">
        <v>36724</v>
      </c>
      <c r="BI1" s="6"/>
      <c r="BJ1" s="6">
        <v>36725</v>
      </c>
      <c r="BK1" s="6">
        <v>36725</v>
      </c>
      <c r="BL1" s="6"/>
      <c r="BM1" s="6">
        <v>36726</v>
      </c>
      <c r="BN1" s="6">
        <v>36726</v>
      </c>
      <c r="BO1" s="6"/>
      <c r="BP1" s="6">
        <v>36727</v>
      </c>
      <c r="BQ1" s="6">
        <v>36727</v>
      </c>
      <c r="BR1" s="6"/>
      <c r="BS1" s="6">
        <v>36728</v>
      </c>
      <c r="BT1" s="6">
        <v>36728</v>
      </c>
      <c r="BU1" s="6"/>
      <c r="BV1" s="6">
        <v>36729</v>
      </c>
      <c r="BW1" s="6">
        <v>36729</v>
      </c>
      <c r="BX1" s="6"/>
      <c r="BY1" s="6">
        <v>36730</v>
      </c>
      <c r="BZ1" s="6">
        <v>36730</v>
      </c>
      <c r="CA1" s="6"/>
      <c r="CB1" s="6">
        <v>36731</v>
      </c>
      <c r="CC1" s="6">
        <v>36731</v>
      </c>
      <c r="CD1" s="6"/>
      <c r="CE1" s="6">
        <v>36732</v>
      </c>
      <c r="CF1" s="6">
        <v>36732</v>
      </c>
      <c r="CG1" s="6"/>
      <c r="CH1" s="6">
        <v>36733</v>
      </c>
      <c r="CI1" s="6">
        <v>36733</v>
      </c>
      <c r="CJ1" s="6"/>
      <c r="CK1" s="6">
        <v>36734</v>
      </c>
      <c r="CL1" s="6">
        <v>36734</v>
      </c>
      <c r="CM1" s="6"/>
      <c r="CN1" s="6">
        <v>36735</v>
      </c>
      <c r="CO1" s="6">
        <v>36735</v>
      </c>
      <c r="CP1" s="6"/>
      <c r="CQ1" s="6">
        <v>36736</v>
      </c>
      <c r="CR1" s="6">
        <v>36736</v>
      </c>
      <c r="CS1" s="6"/>
      <c r="CT1" s="6">
        <v>36737</v>
      </c>
      <c r="CU1" s="6">
        <v>36737</v>
      </c>
      <c r="CV1" s="6"/>
      <c r="CW1" s="6">
        <v>36738</v>
      </c>
      <c r="CX1" s="6">
        <v>36738</v>
      </c>
    </row>
    <row r="2" spans="1:105" x14ac:dyDescent="0.2">
      <c r="E2" s="3"/>
      <c r="H2" s="1" t="s">
        <v>4</v>
      </c>
      <c r="K2" s="8">
        <v>36708</v>
      </c>
      <c r="L2" s="8">
        <v>36708</v>
      </c>
      <c r="M2" s="8"/>
      <c r="N2" s="8">
        <v>36709</v>
      </c>
      <c r="O2" s="8">
        <v>36709</v>
      </c>
      <c r="P2" s="8"/>
      <c r="Q2" s="8">
        <v>36710</v>
      </c>
      <c r="R2" s="8">
        <v>36710</v>
      </c>
      <c r="S2" s="8"/>
      <c r="T2" s="8">
        <v>36711</v>
      </c>
      <c r="U2" s="8">
        <v>36711</v>
      </c>
      <c r="V2" s="8"/>
      <c r="W2" s="8">
        <v>36712</v>
      </c>
      <c r="X2" s="8">
        <v>36712</v>
      </c>
      <c r="Y2" s="8"/>
      <c r="Z2" s="8">
        <v>36713</v>
      </c>
      <c r="AA2" s="8">
        <v>36713</v>
      </c>
      <c r="AB2" s="8"/>
      <c r="AC2" s="8">
        <v>36714</v>
      </c>
      <c r="AD2" s="8">
        <v>36714</v>
      </c>
      <c r="AE2" s="8"/>
      <c r="AF2" s="8">
        <v>36715</v>
      </c>
      <c r="AG2" s="8">
        <v>36715</v>
      </c>
      <c r="AH2" s="8"/>
      <c r="AI2" s="8">
        <v>36716</v>
      </c>
      <c r="AJ2" s="8">
        <v>36716</v>
      </c>
      <c r="AK2" s="8"/>
      <c r="AL2" s="8">
        <v>36717</v>
      </c>
      <c r="AM2" s="8">
        <v>36717</v>
      </c>
      <c r="AN2" s="8"/>
      <c r="AO2" s="8">
        <v>36718</v>
      </c>
      <c r="AP2" s="8">
        <v>36718</v>
      </c>
      <c r="AQ2" s="8"/>
      <c r="AR2" s="8">
        <v>36719</v>
      </c>
      <c r="AS2" s="8">
        <v>36719</v>
      </c>
      <c r="AT2" s="8"/>
      <c r="AU2" s="8">
        <v>36720</v>
      </c>
      <c r="AV2" s="8">
        <v>36720</v>
      </c>
      <c r="AW2" s="8"/>
      <c r="AX2" s="8">
        <v>36721</v>
      </c>
      <c r="AY2" s="8">
        <v>36721</v>
      </c>
      <c r="AZ2" s="8"/>
      <c r="BA2" s="8">
        <v>36722</v>
      </c>
      <c r="BB2" s="8">
        <v>36722</v>
      </c>
      <c r="BC2" s="8"/>
      <c r="BD2" s="8">
        <v>36723</v>
      </c>
      <c r="BE2" s="8">
        <v>36723</v>
      </c>
      <c r="BF2" s="8"/>
      <c r="BG2" s="8">
        <v>36724</v>
      </c>
      <c r="BH2" s="8">
        <v>36724</v>
      </c>
      <c r="BI2" s="8"/>
      <c r="BJ2" s="8">
        <v>36725</v>
      </c>
      <c r="BK2" s="8">
        <v>36725</v>
      </c>
      <c r="BL2" s="8"/>
      <c r="BM2" s="8">
        <v>36726</v>
      </c>
      <c r="BN2" s="8">
        <v>36726</v>
      </c>
      <c r="BO2" s="8"/>
      <c r="BP2" s="8">
        <v>36727</v>
      </c>
      <c r="BQ2" s="8">
        <v>36727</v>
      </c>
      <c r="BR2" s="8"/>
      <c r="BS2" s="8">
        <v>36728</v>
      </c>
      <c r="BT2" s="8">
        <v>36728</v>
      </c>
      <c r="BU2" s="8"/>
      <c r="BV2" s="8">
        <v>36729</v>
      </c>
      <c r="BW2" s="8">
        <v>36729</v>
      </c>
      <c r="BX2" s="8"/>
      <c r="BY2" s="8">
        <v>36730</v>
      </c>
      <c r="BZ2" s="8">
        <v>36730</v>
      </c>
      <c r="CA2" s="8"/>
      <c r="CB2" s="8">
        <v>36731</v>
      </c>
      <c r="CC2" s="8">
        <v>36731</v>
      </c>
      <c r="CD2" s="8"/>
      <c r="CE2" s="8">
        <v>36732</v>
      </c>
      <c r="CF2" s="8">
        <v>36732</v>
      </c>
      <c r="CG2" s="8"/>
      <c r="CH2" s="8">
        <v>36733</v>
      </c>
      <c r="CI2" s="8">
        <v>36733</v>
      </c>
      <c r="CJ2" s="8"/>
      <c r="CK2" s="8">
        <v>36734</v>
      </c>
      <c r="CL2" s="8">
        <v>36734</v>
      </c>
      <c r="CM2" s="8"/>
      <c r="CN2" s="8">
        <v>36735</v>
      </c>
      <c r="CO2" s="8">
        <v>36735</v>
      </c>
      <c r="CP2" s="8"/>
      <c r="CQ2" s="8">
        <v>36736</v>
      </c>
      <c r="CR2" s="8">
        <v>36736</v>
      </c>
      <c r="CS2" s="8"/>
      <c r="CT2" s="8">
        <v>36737</v>
      </c>
      <c r="CU2" s="8">
        <v>36737</v>
      </c>
      <c r="CV2" s="8"/>
      <c r="CW2" s="8">
        <v>36738</v>
      </c>
      <c r="CX2" s="8">
        <v>36738</v>
      </c>
      <c r="CY2" s="10"/>
    </row>
    <row r="3" spans="1:105" x14ac:dyDescent="0.2">
      <c r="H3" s="1" t="s">
        <v>10</v>
      </c>
      <c r="K3" s="11" t="s">
        <v>392</v>
      </c>
      <c r="L3" s="11" t="s">
        <v>393</v>
      </c>
      <c r="N3" s="11" t="s">
        <v>392</v>
      </c>
      <c r="O3" s="11" t="s">
        <v>393</v>
      </c>
      <c r="Q3" s="11" t="s">
        <v>392</v>
      </c>
      <c r="R3" s="11" t="s">
        <v>393</v>
      </c>
      <c r="T3" s="11" t="s">
        <v>392</v>
      </c>
      <c r="U3" s="11" t="s">
        <v>393</v>
      </c>
      <c r="W3" s="11" t="s">
        <v>392</v>
      </c>
      <c r="X3" s="11" t="s">
        <v>393</v>
      </c>
      <c r="Z3" s="11" t="s">
        <v>392</v>
      </c>
      <c r="AA3" s="11" t="s">
        <v>393</v>
      </c>
      <c r="AC3" s="11" t="s">
        <v>392</v>
      </c>
      <c r="AD3" s="11" t="s">
        <v>393</v>
      </c>
      <c r="AF3" s="11" t="s">
        <v>392</v>
      </c>
      <c r="AG3" s="11" t="s">
        <v>393</v>
      </c>
      <c r="AI3" s="11" t="s">
        <v>392</v>
      </c>
      <c r="AJ3" s="11" t="s">
        <v>393</v>
      </c>
      <c r="AL3" s="11" t="s">
        <v>392</v>
      </c>
      <c r="AM3" s="11" t="s">
        <v>393</v>
      </c>
      <c r="AO3" s="11" t="s">
        <v>392</v>
      </c>
      <c r="AP3" s="11" t="s">
        <v>393</v>
      </c>
      <c r="AR3" s="11" t="s">
        <v>392</v>
      </c>
      <c r="AS3" s="11" t="s">
        <v>393</v>
      </c>
      <c r="AU3" s="11" t="s">
        <v>392</v>
      </c>
      <c r="AV3" s="11" t="s">
        <v>393</v>
      </c>
      <c r="AX3" s="11" t="s">
        <v>392</v>
      </c>
      <c r="AY3" s="11" t="s">
        <v>393</v>
      </c>
      <c r="BA3" s="11" t="s">
        <v>392</v>
      </c>
      <c r="BB3" s="11" t="s">
        <v>393</v>
      </c>
      <c r="BD3" s="11" t="s">
        <v>392</v>
      </c>
      <c r="BE3" s="11" t="s">
        <v>393</v>
      </c>
      <c r="BG3" s="11" t="s">
        <v>392</v>
      </c>
      <c r="BH3" s="11" t="s">
        <v>393</v>
      </c>
      <c r="BJ3" s="11" t="s">
        <v>392</v>
      </c>
      <c r="BK3" s="11" t="s">
        <v>393</v>
      </c>
      <c r="BM3" s="11" t="s">
        <v>392</v>
      </c>
      <c r="BN3" s="11" t="s">
        <v>393</v>
      </c>
      <c r="BP3" s="11" t="s">
        <v>392</v>
      </c>
      <c r="BQ3" s="11" t="s">
        <v>393</v>
      </c>
      <c r="BS3" s="11" t="s">
        <v>392</v>
      </c>
      <c r="BT3" s="11" t="s">
        <v>393</v>
      </c>
      <c r="BV3" s="11" t="s">
        <v>392</v>
      </c>
      <c r="BW3" s="11" t="s">
        <v>393</v>
      </c>
      <c r="BY3" s="11" t="s">
        <v>392</v>
      </c>
      <c r="BZ3" s="11" t="s">
        <v>393</v>
      </c>
      <c r="CB3" s="11" t="s">
        <v>392</v>
      </c>
      <c r="CC3" s="11" t="s">
        <v>393</v>
      </c>
      <c r="CE3" s="11" t="s">
        <v>392</v>
      </c>
      <c r="CF3" s="11" t="s">
        <v>393</v>
      </c>
      <c r="CH3" s="11" t="s">
        <v>392</v>
      </c>
      <c r="CI3" s="11" t="s">
        <v>393</v>
      </c>
      <c r="CK3" s="11" t="s">
        <v>392</v>
      </c>
      <c r="CL3" s="11" t="s">
        <v>393</v>
      </c>
      <c r="CN3" s="11" t="s">
        <v>392</v>
      </c>
      <c r="CO3" s="11" t="s">
        <v>393</v>
      </c>
      <c r="CQ3" s="11" t="s">
        <v>392</v>
      </c>
      <c r="CR3" s="11" t="s">
        <v>393</v>
      </c>
      <c r="CT3" s="11" t="s">
        <v>392</v>
      </c>
      <c r="CU3" s="11" t="s">
        <v>393</v>
      </c>
      <c r="CW3" s="11" t="s">
        <v>392</v>
      </c>
      <c r="CX3" s="11" t="s">
        <v>393</v>
      </c>
      <c r="CZ3" s="11" t="s">
        <v>394</v>
      </c>
      <c r="DA3" s="11" t="s">
        <v>394</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392</v>
      </c>
      <c r="DA4" s="11" t="s">
        <v>393</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94</v>
      </c>
      <c r="L24" s="5">
        <v>94</v>
      </c>
      <c r="N24" s="5">
        <v>94</v>
      </c>
      <c r="O24" s="5">
        <v>94</v>
      </c>
      <c r="Q24" s="5">
        <v>94</v>
      </c>
      <c r="R24" s="5">
        <v>94</v>
      </c>
      <c r="T24" s="5">
        <v>94</v>
      </c>
      <c r="U24" s="5">
        <v>94</v>
      </c>
      <c r="W24" s="5">
        <v>94</v>
      </c>
      <c r="X24" s="5">
        <v>94</v>
      </c>
      <c r="Z24" s="5">
        <v>94</v>
      </c>
      <c r="AA24" s="5">
        <v>94</v>
      </c>
      <c r="AC24" s="5">
        <v>94</v>
      </c>
      <c r="AD24" s="5">
        <v>94</v>
      </c>
      <c r="AF24" s="5">
        <v>94</v>
      </c>
      <c r="AG24" s="5">
        <v>94</v>
      </c>
      <c r="AI24" s="5">
        <v>94</v>
      </c>
      <c r="AJ24" s="5">
        <v>94</v>
      </c>
      <c r="AL24" s="5">
        <v>94</v>
      </c>
      <c r="AM24" s="5">
        <v>94</v>
      </c>
      <c r="AO24" s="5">
        <v>94</v>
      </c>
      <c r="AP24" s="5">
        <v>94</v>
      </c>
      <c r="AR24" s="5">
        <v>94</v>
      </c>
      <c r="AS24" s="5">
        <v>94</v>
      </c>
      <c r="AU24" s="5">
        <v>94</v>
      </c>
      <c r="AV24" s="5">
        <v>94</v>
      </c>
      <c r="AX24" s="5">
        <v>94</v>
      </c>
      <c r="AY24" s="5">
        <v>94</v>
      </c>
      <c r="BA24" s="5">
        <v>94</v>
      </c>
      <c r="BB24" s="5">
        <v>94</v>
      </c>
      <c r="BD24" s="5">
        <v>94</v>
      </c>
      <c r="BE24" s="5">
        <v>94</v>
      </c>
      <c r="BG24" s="5">
        <v>94</v>
      </c>
      <c r="BH24" s="5">
        <v>94</v>
      </c>
      <c r="BJ24" s="5">
        <v>94</v>
      </c>
      <c r="BK24" s="5">
        <v>94</v>
      </c>
      <c r="BM24" s="5">
        <v>94</v>
      </c>
      <c r="BN24" s="5">
        <v>94</v>
      </c>
      <c r="BP24" s="5">
        <v>94</v>
      </c>
      <c r="BQ24" s="5">
        <v>94</v>
      </c>
      <c r="BS24" s="5">
        <v>94</v>
      </c>
      <c r="BT24" s="5">
        <v>94</v>
      </c>
      <c r="BV24" s="5">
        <v>94</v>
      </c>
      <c r="BW24" s="5">
        <v>94</v>
      </c>
      <c r="BY24" s="5">
        <v>94</v>
      </c>
      <c r="BZ24" s="5">
        <v>94</v>
      </c>
      <c r="CB24" s="5">
        <v>94</v>
      </c>
      <c r="CC24" s="5">
        <v>94</v>
      </c>
      <c r="CE24" s="5">
        <v>94</v>
      </c>
      <c r="CF24" s="5">
        <v>94</v>
      </c>
      <c r="CH24" s="5">
        <v>94</v>
      </c>
      <c r="CI24" s="5">
        <v>94</v>
      </c>
      <c r="CK24" s="5">
        <v>94</v>
      </c>
      <c r="CL24" s="5">
        <v>94</v>
      </c>
      <c r="CN24" s="5">
        <v>94</v>
      </c>
      <c r="CO24" s="5">
        <v>94</v>
      </c>
      <c r="CQ24" s="5">
        <v>94</v>
      </c>
      <c r="CR24" s="5">
        <v>94</v>
      </c>
      <c r="CT24" s="5">
        <v>94</v>
      </c>
      <c r="CU24" s="5">
        <v>94</v>
      </c>
      <c r="CW24" s="5">
        <v>94</v>
      </c>
      <c r="CX24" s="5">
        <v>94</v>
      </c>
      <c r="CZ24" s="5">
        <v>2914</v>
      </c>
      <c r="DA24" s="5">
        <v>2914</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401</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401</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401</v>
      </c>
      <c r="M42" s="27"/>
      <c r="P42" s="27"/>
      <c r="S42" s="27"/>
      <c r="V42" s="27"/>
      <c r="Y42" s="27"/>
      <c r="AB42" s="27"/>
      <c r="AE42" s="27"/>
      <c r="AH42" s="27"/>
      <c r="AK42" s="27"/>
      <c r="AN42" s="27"/>
      <c r="AQ42" s="27"/>
      <c r="AT42" s="27"/>
    </row>
    <row r="44" spans="2:105" x14ac:dyDescent="0.2">
      <c r="B44" s="1" t="s">
        <v>48</v>
      </c>
      <c r="C44" s="1">
        <v>3</v>
      </c>
      <c r="D44" s="64"/>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401</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401</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188</v>
      </c>
      <c r="L72" s="5">
        <v>188</v>
      </c>
      <c r="N72" s="5">
        <v>188</v>
      </c>
      <c r="O72" s="5">
        <v>188</v>
      </c>
      <c r="Q72" s="5">
        <v>188</v>
      </c>
      <c r="R72" s="5">
        <v>188</v>
      </c>
      <c r="T72" s="5">
        <v>188</v>
      </c>
      <c r="U72" s="5">
        <v>188</v>
      </c>
      <c r="W72" s="5">
        <v>188</v>
      </c>
      <c r="X72" s="5">
        <v>188</v>
      </c>
      <c r="Z72" s="5">
        <v>188</v>
      </c>
      <c r="AA72" s="5">
        <v>188</v>
      </c>
      <c r="AC72" s="5">
        <v>188</v>
      </c>
      <c r="AD72" s="5">
        <v>188</v>
      </c>
      <c r="AF72" s="5">
        <v>188</v>
      </c>
      <c r="AG72" s="5">
        <v>188</v>
      </c>
      <c r="AI72" s="5">
        <v>188</v>
      </c>
      <c r="AJ72" s="5">
        <v>188</v>
      </c>
      <c r="AL72" s="5">
        <v>188</v>
      </c>
      <c r="AM72" s="5">
        <v>188</v>
      </c>
      <c r="AO72" s="5">
        <v>188</v>
      </c>
      <c r="AP72" s="5">
        <v>188</v>
      </c>
      <c r="AR72" s="5">
        <v>188</v>
      </c>
      <c r="AS72" s="5">
        <v>188</v>
      </c>
      <c r="AU72" s="5">
        <v>188</v>
      </c>
      <c r="AV72" s="5">
        <v>188</v>
      </c>
      <c r="AX72" s="5">
        <v>188</v>
      </c>
      <c r="AY72" s="5">
        <v>188</v>
      </c>
      <c r="BA72" s="5">
        <v>188</v>
      </c>
      <c r="BB72" s="5">
        <v>188</v>
      </c>
      <c r="BD72" s="5">
        <v>188</v>
      </c>
      <c r="BE72" s="5">
        <v>188</v>
      </c>
      <c r="BG72" s="5">
        <v>188</v>
      </c>
      <c r="BH72" s="5">
        <v>188</v>
      </c>
      <c r="BJ72" s="5">
        <v>188</v>
      </c>
      <c r="BK72" s="5">
        <v>188</v>
      </c>
      <c r="BM72" s="5">
        <v>188</v>
      </c>
      <c r="BN72" s="5">
        <v>188</v>
      </c>
      <c r="BP72" s="5">
        <v>188</v>
      </c>
      <c r="BQ72" s="5">
        <v>188</v>
      </c>
      <c r="BS72" s="5">
        <v>188</v>
      </c>
      <c r="BT72" s="5">
        <v>188</v>
      </c>
      <c r="BV72" s="5">
        <v>188</v>
      </c>
      <c r="BW72" s="5">
        <v>188</v>
      </c>
      <c r="BY72" s="5">
        <v>188</v>
      </c>
      <c r="BZ72" s="5">
        <v>188</v>
      </c>
      <c r="CB72" s="5">
        <v>188</v>
      </c>
      <c r="CC72" s="5">
        <v>188</v>
      </c>
      <c r="CE72" s="5">
        <v>188</v>
      </c>
      <c r="CF72" s="5">
        <v>188</v>
      </c>
      <c r="CH72" s="5">
        <v>188</v>
      </c>
      <c r="CI72" s="5">
        <v>188</v>
      </c>
      <c r="CK72" s="5">
        <v>188</v>
      </c>
      <c r="CL72" s="5">
        <v>188</v>
      </c>
      <c r="CN72" s="5">
        <v>188</v>
      </c>
      <c r="CO72" s="5">
        <v>188</v>
      </c>
      <c r="CQ72" s="5">
        <v>188</v>
      </c>
      <c r="CR72" s="5">
        <v>188</v>
      </c>
      <c r="CT72" s="5">
        <v>188</v>
      </c>
      <c r="CU72" s="5">
        <v>188</v>
      </c>
      <c r="CW72" s="5">
        <v>188</v>
      </c>
      <c r="CX72" s="5">
        <v>188</v>
      </c>
      <c r="CZ72" s="5">
        <v>5828</v>
      </c>
      <c r="DA72" s="5">
        <v>5828</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4205</v>
      </c>
      <c r="L78" s="5">
        <v>4205</v>
      </c>
      <c r="N78" s="5">
        <v>4205</v>
      </c>
      <c r="O78" s="5">
        <v>4205</v>
      </c>
      <c r="Q78" s="5">
        <v>4205</v>
      </c>
      <c r="R78" s="5">
        <v>4205</v>
      </c>
      <c r="T78" s="5">
        <v>4205</v>
      </c>
      <c r="U78" s="5">
        <v>4205</v>
      </c>
      <c r="W78" s="5">
        <v>4205</v>
      </c>
      <c r="X78" s="5">
        <v>4205</v>
      </c>
      <c r="Z78" s="5">
        <v>4205</v>
      </c>
      <c r="AA78" s="5">
        <v>4205</v>
      </c>
      <c r="AC78" s="5">
        <v>4205</v>
      </c>
      <c r="AD78" s="5">
        <v>4205</v>
      </c>
      <c r="AF78" s="5">
        <v>4205</v>
      </c>
      <c r="AG78" s="5">
        <v>4205</v>
      </c>
      <c r="AI78" s="5">
        <v>4205</v>
      </c>
      <c r="AJ78" s="5">
        <v>4205</v>
      </c>
      <c r="AL78" s="5">
        <v>4205</v>
      </c>
      <c r="AM78" s="5">
        <v>4205</v>
      </c>
      <c r="AO78" s="5">
        <v>4205</v>
      </c>
      <c r="AP78" s="5">
        <v>4205</v>
      </c>
      <c r="AR78" s="5">
        <v>4205</v>
      </c>
      <c r="AS78" s="5">
        <v>4205</v>
      </c>
      <c r="AU78" s="5">
        <v>4205</v>
      </c>
      <c r="AV78" s="5">
        <v>4205</v>
      </c>
      <c r="AX78" s="5">
        <v>4205</v>
      </c>
      <c r="AY78" s="5">
        <v>4205</v>
      </c>
      <c r="BA78" s="5">
        <v>4205</v>
      </c>
      <c r="BB78" s="5">
        <v>4205</v>
      </c>
      <c r="BD78" s="5">
        <v>4205</v>
      </c>
      <c r="BE78" s="5">
        <v>4205</v>
      </c>
      <c r="BG78" s="5">
        <v>4205</v>
      </c>
      <c r="BH78" s="5">
        <v>4205</v>
      </c>
      <c r="BJ78" s="5">
        <v>4205</v>
      </c>
      <c r="BK78" s="5">
        <v>4205</v>
      </c>
      <c r="BM78" s="5">
        <v>4205</v>
      </c>
      <c r="BN78" s="5">
        <v>4205</v>
      </c>
      <c r="BP78" s="5">
        <v>4205</v>
      </c>
      <c r="BQ78" s="5">
        <v>4205</v>
      </c>
      <c r="BS78" s="5">
        <v>4205</v>
      </c>
      <c r="BT78" s="5">
        <v>4205</v>
      </c>
      <c r="BV78" s="5">
        <v>4205</v>
      </c>
      <c r="BW78" s="5">
        <v>4205</v>
      </c>
      <c r="BY78" s="5">
        <v>4205</v>
      </c>
      <c r="BZ78" s="5">
        <v>4205</v>
      </c>
      <c r="CB78" s="5">
        <v>4205</v>
      </c>
      <c r="CC78" s="5">
        <v>4205</v>
      </c>
      <c r="CE78" s="5">
        <v>4205</v>
      </c>
      <c r="CF78" s="5">
        <v>4205</v>
      </c>
      <c r="CH78" s="5">
        <v>4205</v>
      </c>
      <c r="CI78" s="5">
        <v>4205</v>
      </c>
      <c r="CK78" s="5">
        <v>4205</v>
      </c>
      <c r="CL78" s="5">
        <v>4205</v>
      </c>
      <c r="CN78" s="5">
        <v>4205</v>
      </c>
      <c r="CO78" s="5">
        <v>4205</v>
      </c>
      <c r="CQ78" s="5">
        <v>4205</v>
      </c>
      <c r="CR78" s="5">
        <v>4205</v>
      </c>
      <c r="CT78" s="5">
        <v>4205</v>
      </c>
      <c r="CU78" s="5">
        <v>4205</v>
      </c>
      <c r="CW78" s="5">
        <v>4205</v>
      </c>
      <c r="CX78" s="5">
        <v>4205</v>
      </c>
      <c r="CZ78" s="5">
        <v>130355</v>
      </c>
      <c r="DA78" s="5">
        <v>130355</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1382</v>
      </c>
      <c r="L89" s="5">
        <v>1382</v>
      </c>
      <c r="N89" s="5">
        <v>1382</v>
      </c>
      <c r="O89" s="5">
        <v>1382</v>
      </c>
      <c r="Q89" s="5">
        <v>1382</v>
      </c>
      <c r="R89" s="5">
        <v>1382</v>
      </c>
      <c r="T89" s="5">
        <v>1382</v>
      </c>
      <c r="U89" s="5">
        <v>1382</v>
      </c>
      <c r="W89" s="5">
        <v>1382</v>
      </c>
      <c r="X89" s="5">
        <v>1382</v>
      </c>
      <c r="Z89" s="5">
        <v>1382</v>
      </c>
      <c r="AA89" s="5">
        <v>1382</v>
      </c>
      <c r="AC89" s="5">
        <v>1382</v>
      </c>
      <c r="AD89" s="5">
        <v>1382</v>
      </c>
      <c r="AF89" s="5">
        <v>1382</v>
      </c>
      <c r="AG89" s="5">
        <v>1382</v>
      </c>
      <c r="AI89" s="5">
        <v>1382</v>
      </c>
      <c r="AJ89" s="5">
        <v>1382</v>
      </c>
      <c r="AL89" s="5">
        <v>1382</v>
      </c>
      <c r="AM89" s="5">
        <v>1382</v>
      </c>
      <c r="AO89" s="5">
        <v>1382</v>
      </c>
      <c r="AP89" s="5">
        <v>1382</v>
      </c>
      <c r="AR89" s="5">
        <v>1382</v>
      </c>
      <c r="AS89" s="5">
        <v>1382</v>
      </c>
      <c r="AU89" s="5">
        <v>1382</v>
      </c>
      <c r="AV89" s="5">
        <v>1382</v>
      </c>
      <c r="AX89" s="5">
        <v>1382</v>
      </c>
      <c r="AY89" s="5">
        <v>1382</v>
      </c>
      <c r="BA89" s="5">
        <v>1382</v>
      </c>
      <c r="BB89" s="5">
        <v>1382</v>
      </c>
      <c r="BD89" s="5">
        <v>1382</v>
      </c>
      <c r="BE89" s="5">
        <v>1382</v>
      </c>
      <c r="BG89" s="5">
        <v>1382</v>
      </c>
      <c r="BH89" s="5">
        <v>1382</v>
      </c>
      <c r="BJ89" s="5">
        <v>1382</v>
      </c>
      <c r="BK89" s="5">
        <v>1382</v>
      </c>
      <c r="BM89" s="5">
        <v>1382</v>
      </c>
      <c r="BN89" s="5">
        <v>1382</v>
      </c>
      <c r="BP89" s="5">
        <v>1382</v>
      </c>
      <c r="BQ89" s="5">
        <v>1382</v>
      </c>
      <c r="BS89" s="5">
        <v>1382</v>
      </c>
      <c r="BT89" s="5">
        <v>1382</v>
      </c>
      <c r="BV89" s="5">
        <v>1382</v>
      </c>
      <c r="BW89" s="5">
        <v>1382</v>
      </c>
      <c r="BY89" s="5">
        <v>1382</v>
      </c>
      <c r="BZ89" s="5">
        <v>1382</v>
      </c>
      <c r="CB89" s="5">
        <v>1382</v>
      </c>
      <c r="CC89" s="5">
        <v>1382</v>
      </c>
      <c r="CE89" s="5">
        <v>1382</v>
      </c>
      <c r="CF89" s="5">
        <v>1382</v>
      </c>
      <c r="CH89" s="5">
        <v>1382</v>
      </c>
      <c r="CI89" s="5">
        <v>1382</v>
      </c>
      <c r="CK89" s="5">
        <v>1382</v>
      </c>
      <c r="CL89" s="5">
        <v>1382</v>
      </c>
      <c r="CN89" s="5">
        <v>1382</v>
      </c>
      <c r="CO89" s="5">
        <v>1382</v>
      </c>
      <c r="CQ89" s="5">
        <v>1382</v>
      </c>
      <c r="CR89" s="5">
        <v>1382</v>
      </c>
      <c r="CT89" s="5">
        <v>1382</v>
      </c>
      <c r="CU89" s="5">
        <v>1382</v>
      </c>
      <c r="CW89" s="5">
        <v>1382</v>
      </c>
      <c r="CX89" s="5">
        <v>1382</v>
      </c>
      <c r="CZ89" s="5">
        <v>42842</v>
      </c>
      <c r="DA89" s="5">
        <v>42842</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535</v>
      </c>
      <c r="L97" s="5">
        <v>535</v>
      </c>
      <c r="N97" s="5">
        <v>535</v>
      </c>
      <c r="O97" s="5">
        <v>535</v>
      </c>
      <c r="Q97" s="5">
        <v>535</v>
      </c>
      <c r="R97" s="5">
        <v>535</v>
      </c>
      <c r="T97" s="5">
        <v>535</v>
      </c>
      <c r="U97" s="5">
        <v>535</v>
      </c>
      <c r="W97" s="5">
        <v>535</v>
      </c>
      <c r="X97" s="5">
        <v>535</v>
      </c>
      <c r="Z97" s="5">
        <v>535</v>
      </c>
      <c r="AA97" s="5">
        <v>535</v>
      </c>
      <c r="AC97" s="5">
        <v>535</v>
      </c>
      <c r="AD97" s="5">
        <v>535</v>
      </c>
      <c r="AF97" s="5">
        <v>535</v>
      </c>
      <c r="AG97" s="5">
        <v>535</v>
      </c>
      <c r="AI97" s="5">
        <v>535</v>
      </c>
      <c r="AJ97" s="5">
        <v>535</v>
      </c>
      <c r="AL97" s="5">
        <v>535</v>
      </c>
      <c r="AM97" s="5">
        <v>535</v>
      </c>
      <c r="AO97" s="5">
        <v>535</v>
      </c>
      <c r="AP97" s="5">
        <v>535</v>
      </c>
      <c r="AR97" s="5">
        <v>535</v>
      </c>
      <c r="AS97" s="5">
        <v>535</v>
      </c>
      <c r="AU97" s="5">
        <v>535</v>
      </c>
      <c r="AV97" s="5">
        <v>535</v>
      </c>
      <c r="AX97" s="5">
        <v>535</v>
      </c>
      <c r="AY97" s="5">
        <v>535</v>
      </c>
      <c r="BA97" s="5">
        <v>535</v>
      </c>
      <c r="BB97" s="5">
        <v>535</v>
      </c>
      <c r="BD97" s="5">
        <v>535</v>
      </c>
      <c r="BE97" s="5">
        <v>535</v>
      </c>
      <c r="BG97" s="5">
        <v>535</v>
      </c>
      <c r="BH97" s="5">
        <v>535</v>
      </c>
      <c r="BJ97" s="5">
        <v>535</v>
      </c>
      <c r="BK97" s="5">
        <v>535</v>
      </c>
      <c r="BM97" s="5">
        <v>535</v>
      </c>
      <c r="BN97" s="5">
        <v>535</v>
      </c>
      <c r="BP97" s="5">
        <v>535</v>
      </c>
      <c r="BQ97" s="5">
        <v>535</v>
      </c>
      <c r="BS97" s="5">
        <v>535</v>
      </c>
      <c r="BT97" s="5">
        <v>535</v>
      </c>
      <c r="BV97" s="5">
        <v>535</v>
      </c>
      <c r="BW97" s="5">
        <v>535</v>
      </c>
      <c r="BY97" s="5">
        <v>535</v>
      </c>
      <c r="BZ97" s="5">
        <v>535</v>
      </c>
      <c r="CB97" s="5">
        <v>535</v>
      </c>
      <c r="CC97" s="5">
        <v>535</v>
      </c>
      <c r="CE97" s="5">
        <v>535</v>
      </c>
      <c r="CF97" s="5">
        <v>535</v>
      </c>
      <c r="CH97" s="5">
        <v>535</v>
      </c>
      <c r="CI97" s="5">
        <v>535</v>
      </c>
      <c r="CK97" s="5">
        <v>535</v>
      </c>
      <c r="CL97" s="5">
        <v>535</v>
      </c>
      <c r="CN97" s="5">
        <v>535</v>
      </c>
      <c r="CO97" s="5">
        <v>535</v>
      </c>
      <c r="CQ97" s="5">
        <v>535</v>
      </c>
      <c r="CR97" s="5">
        <v>535</v>
      </c>
      <c r="CT97" s="5">
        <v>535</v>
      </c>
      <c r="CU97" s="5">
        <v>535</v>
      </c>
      <c r="CW97" s="5">
        <v>535</v>
      </c>
      <c r="CX97" s="5">
        <v>535</v>
      </c>
      <c r="CZ97" s="5">
        <v>16585</v>
      </c>
      <c r="DA97" s="5">
        <v>16585</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5"/>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395</v>
      </c>
      <c r="CZ110" s="5">
        <v>0</v>
      </c>
      <c r="DA110" s="5">
        <v>0</v>
      </c>
    </row>
    <row r="111" spans="2:105" x14ac:dyDescent="0.2">
      <c r="B111" s="1" t="s">
        <v>48</v>
      </c>
      <c r="C111" s="1">
        <v>6</v>
      </c>
      <c r="D111" s="1">
        <v>11</v>
      </c>
      <c r="E111" s="1" t="s">
        <v>49</v>
      </c>
      <c r="F111" s="1" t="s">
        <v>60</v>
      </c>
      <c r="G111" s="4" t="s">
        <v>98</v>
      </c>
      <c r="H111" s="1" t="s">
        <v>54</v>
      </c>
      <c r="I111" s="1" t="s">
        <v>395</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395</v>
      </c>
      <c r="CZ114" s="5">
        <v>0</v>
      </c>
      <c r="DA114" s="5">
        <v>0</v>
      </c>
    </row>
    <row r="115" spans="2:105" x14ac:dyDescent="0.2">
      <c r="B115" s="1" t="s">
        <v>48</v>
      </c>
      <c r="C115" s="1">
        <v>6</v>
      </c>
      <c r="D115" s="1">
        <v>12</v>
      </c>
      <c r="E115" s="1" t="s">
        <v>49</v>
      </c>
      <c r="F115" s="1" t="s">
        <v>60</v>
      </c>
      <c r="G115" s="4" t="s">
        <v>100</v>
      </c>
      <c r="H115" s="1" t="s">
        <v>54</v>
      </c>
      <c r="I115" s="1" t="s">
        <v>395</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2505</v>
      </c>
      <c r="L127" s="5">
        <v>2505</v>
      </c>
      <c r="N127" s="5">
        <v>2505</v>
      </c>
      <c r="O127" s="5">
        <v>2505</v>
      </c>
      <c r="Q127" s="5">
        <v>2505</v>
      </c>
      <c r="R127" s="5">
        <v>2505</v>
      </c>
      <c r="T127" s="5">
        <v>2505</v>
      </c>
      <c r="U127" s="5">
        <v>2505</v>
      </c>
      <c r="W127" s="5">
        <v>2505</v>
      </c>
      <c r="X127" s="5">
        <v>2505</v>
      </c>
      <c r="Z127" s="5">
        <v>2505</v>
      </c>
      <c r="AA127" s="5">
        <v>2505</v>
      </c>
      <c r="AC127" s="5">
        <v>2505</v>
      </c>
      <c r="AD127" s="5">
        <v>2505</v>
      </c>
      <c r="AF127" s="5">
        <v>2505</v>
      </c>
      <c r="AG127" s="5">
        <v>2505</v>
      </c>
      <c r="AI127" s="5">
        <v>2505</v>
      </c>
      <c r="AJ127" s="5">
        <v>2505</v>
      </c>
      <c r="AL127" s="5">
        <v>2505</v>
      </c>
      <c r="AM127" s="5">
        <v>2505</v>
      </c>
      <c r="AO127" s="5">
        <v>2505</v>
      </c>
      <c r="AP127" s="5">
        <v>2505</v>
      </c>
      <c r="AR127" s="5">
        <v>2505</v>
      </c>
      <c r="AS127" s="5">
        <v>2505</v>
      </c>
      <c r="AU127" s="5">
        <v>2505</v>
      </c>
      <c r="AV127" s="5">
        <v>2505</v>
      </c>
      <c r="AX127" s="5">
        <v>2505</v>
      </c>
      <c r="AY127" s="5">
        <v>2505</v>
      </c>
      <c r="BA127" s="5">
        <v>2505</v>
      </c>
      <c r="BB127" s="5">
        <v>2505</v>
      </c>
      <c r="BD127" s="5">
        <v>2505</v>
      </c>
      <c r="BE127" s="5">
        <v>2505</v>
      </c>
      <c r="BG127" s="5">
        <v>2505</v>
      </c>
      <c r="BH127" s="5">
        <v>2505</v>
      </c>
      <c r="BJ127" s="5">
        <v>2505</v>
      </c>
      <c r="BK127" s="5">
        <v>2505</v>
      </c>
      <c r="BM127" s="5">
        <v>2505</v>
      </c>
      <c r="BN127" s="5">
        <v>2505</v>
      </c>
      <c r="BP127" s="5">
        <v>2505</v>
      </c>
      <c r="BQ127" s="5">
        <v>2505</v>
      </c>
      <c r="BS127" s="5">
        <v>2505</v>
      </c>
      <c r="BT127" s="5">
        <v>2505</v>
      </c>
      <c r="BV127" s="5">
        <v>2505</v>
      </c>
      <c r="BW127" s="5">
        <v>2505</v>
      </c>
      <c r="BY127" s="5">
        <v>2505</v>
      </c>
      <c r="BZ127" s="5">
        <v>2505</v>
      </c>
      <c r="CB127" s="5">
        <v>2505</v>
      </c>
      <c r="CC127" s="5">
        <v>2505</v>
      </c>
      <c r="CE127" s="5">
        <v>2505</v>
      </c>
      <c r="CF127" s="5">
        <v>2505</v>
      </c>
      <c r="CH127" s="5">
        <v>2505</v>
      </c>
      <c r="CI127" s="5">
        <v>2505</v>
      </c>
      <c r="CK127" s="5">
        <v>2505</v>
      </c>
      <c r="CL127" s="5">
        <v>2505</v>
      </c>
      <c r="CN127" s="5">
        <v>2505</v>
      </c>
      <c r="CO127" s="5">
        <v>2505</v>
      </c>
      <c r="CQ127" s="5">
        <v>2505</v>
      </c>
      <c r="CR127" s="5">
        <v>2505</v>
      </c>
      <c r="CT127" s="5">
        <v>2505</v>
      </c>
      <c r="CU127" s="5">
        <v>2505</v>
      </c>
      <c r="CW127" s="5">
        <v>2505</v>
      </c>
      <c r="CX127" s="5">
        <v>2505</v>
      </c>
      <c r="CZ127" s="5">
        <v>77655</v>
      </c>
      <c r="DA127" s="5">
        <v>77655</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373</v>
      </c>
      <c r="L138" s="5">
        <v>373</v>
      </c>
      <c r="N138" s="5">
        <v>373</v>
      </c>
      <c r="O138" s="5">
        <v>373</v>
      </c>
      <c r="Q138" s="5">
        <v>373</v>
      </c>
      <c r="R138" s="5">
        <v>373</v>
      </c>
      <c r="T138" s="5">
        <v>373</v>
      </c>
      <c r="U138" s="5">
        <v>373</v>
      </c>
      <c r="W138" s="5">
        <v>373</v>
      </c>
      <c r="X138" s="5">
        <v>373</v>
      </c>
      <c r="Z138" s="5">
        <v>373</v>
      </c>
      <c r="AA138" s="5">
        <v>373</v>
      </c>
      <c r="AC138" s="5">
        <v>373</v>
      </c>
      <c r="AD138" s="5">
        <v>373</v>
      </c>
      <c r="AF138" s="5">
        <v>373</v>
      </c>
      <c r="AG138" s="5">
        <v>373</v>
      </c>
      <c r="AI138" s="5">
        <v>373</v>
      </c>
      <c r="AJ138" s="5">
        <v>373</v>
      </c>
      <c r="AL138" s="5">
        <v>373</v>
      </c>
      <c r="AM138" s="5">
        <v>373</v>
      </c>
      <c r="AO138" s="5">
        <v>373</v>
      </c>
      <c r="AP138" s="5">
        <v>373</v>
      </c>
      <c r="AR138" s="5">
        <v>373</v>
      </c>
      <c r="AS138" s="5">
        <v>373</v>
      </c>
      <c r="AU138" s="5">
        <v>373</v>
      </c>
      <c r="AV138" s="5">
        <v>373</v>
      </c>
      <c r="AX138" s="5">
        <v>373</v>
      </c>
      <c r="AY138" s="5">
        <v>373</v>
      </c>
      <c r="BA138" s="5">
        <v>373</v>
      </c>
      <c r="BB138" s="5">
        <v>373</v>
      </c>
      <c r="BD138" s="5">
        <v>373</v>
      </c>
      <c r="BE138" s="5">
        <v>373</v>
      </c>
      <c r="BG138" s="5">
        <v>373</v>
      </c>
      <c r="BH138" s="5">
        <v>373</v>
      </c>
      <c r="BJ138" s="5">
        <v>373</v>
      </c>
      <c r="BK138" s="5">
        <v>373</v>
      </c>
      <c r="BM138" s="5">
        <v>373</v>
      </c>
      <c r="BN138" s="5">
        <v>373</v>
      </c>
      <c r="BP138" s="5">
        <v>373</v>
      </c>
      <c r="BQ138" s="5">
        <v>373</v>
      </c>
      <c r="BS138" s="5">
        <v>373</v>
      </c>
      <c r="BT138" s="5">
        <v>373</v>
      </c>
      <c r="BV138" s="5">
        <v>373</v>
      </c>
      <c r="BW138" s="5">
        <v>373</v>
      </c>
      <c r="BY138" s="5">
        <v>373</v>
      </c>
      <c r="BZ138" s="5">
        <v>373</v>
      </c>
      <c r="CB138" s="5">
        <v>373</v>
      </c>
      <c r="CC138" s="5">
        <v>373</v>
      </c>
      <c r="CE138" s="5">
        <v>373</v>
      </c>
      <c r="CF138" s="5">
        <v>373</v>
      </c>
      <c r="CH138" s="5">
        <v>373</v>
      </c>
      <c r="CI138" s="5">
        <v>373</v>
      </c>
      <c r="CK138" s="5">
        <v>373</v>
      </c>
      <c r="CL138" s="5">
        <v>373</v>
      </c>
      <c r="CN138" s="5">
        <v>373</v>
      </c>
      <c r="CO138" s="5">
        <v>373</v>
      </c>
      <c r="CQ138" s="5">
        <v>373</v>
      </c>
      <c r="CR138" s="5">
        <v>373</v>
      </c>
      <c r="CT138" s="5">
        <v>373</v>
      </c>
      <c r="CU138" s="5">
        <v>373</v>
      </c>
      <c r="CW138" s="5">
        <v>373</v>
      </c>
      <c r="CX138" s="5">
        <v>373</v>
      </c>
      <c r="CZ138" s="5">
        <v>11563</v>
      </c>
      <c r="DA138" s="5">
        <v>11563</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395</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323</v>
      </c>
      <c r="L149" s="5">
        <v>323</v>
      </c>
      <c r="N149" s="5">
        <v>323</v>
      </c>
      <c r="O149" s="5">
        <v>323</v>
      </c>
      <c r="Q149" s="5">
        <v>323</v>
      </c>
      <c r="R149" s="5">
        <v>323</v>
      </c>
      <c r="T149" s="5">
        <v>323</v>
      </c>
      <c r="U149" s="5">
        <v>323</v>
      </c>
      <c r="W149" s="5">
        <v>323</v>
      </c>
      <c r="X149" s="5">
        <v>323</v>
      </c>
      <c r="Z149" s="5">
        <v>323</v>
      </c>
      <c r="AA149" s="5">
        <v>323</v>
      </c>
      <c r="AC149" s="5">
        <v>323</v>
      </c>
      <c r="AD149" s="5">
        <v>323</v>
      </c>
      <c r="AF149" s="5">
        <v>323</v>
      </c>
      <c r="AG149" s="5">
        <v>323</v>
      </c>
      <c r="AI149" s="5">
        <v>323</v>
      </c>
      <c r="AJ149" s="5">
        <v>323</v>
      </c>
      <c r="AL149" s="5">
        <v>323</v>
      </c>
      <c r="AM149" s="5">
        <v>323</v>
      </c>
      <c r="AO149" s="5">
        <v>323</v>
      </c>
      <c r="AP149" s="5">
        <v>323</v>
      </c>
      <c r="AR149" s="5">
        <v>323</v>
      </c>
      <c r="AS149" s="5">
        <v>323</v>
      </c>
      <c r="AU149" s="5">
        <v>323</v>
      </c>
      <c r="AV149" s="5">
        <v>323</v>
      </c>
      <c r="AX149" s="5">
        <v>323</v>
      </c>
      <c r="AY149" s="5">
        <v>323</v>
      </c>
      <c r="BA149" s="5">
        <v>323</v>
      </c>
      <c r="BB149" s="5">
        <v>323</v>
      </c>
      <c r="BD149" s="5">
        <v>323</v>
      </c>
      <c r="BE149" s="5">
        <v>323</v>
      </c>
      <c r="BG149" s="5">
        <v>323</v>
      </c>
      <c r="BH149" s="5">
        <v>323</v>
      </c>
      <c r="BJ149" s="5">
        <v>323</v>
      </c>
      <c r="BK149" s="5">
        <v>323</v>
      </c>
      <c r="BM149" s="5">
        <v>323</v>
      </c>
      <c r="BN149" s="5">
        <v>323</v>
      </c>
      <c r="BP149" s="5">
        <v>323</v>
      </c>
      <c r="BQ149" s="5">
        <v>323</v>
      </c>
      <c r="BS149" s="5">
        <v>323</v>
      </c>
      <c r="BT149" s="5">
        <v>323</v>
      </c>
      <c r="BV149" s="5">
        <v>323</v>
      </c>
      <c r="BW149" s="5">
        <v>323</v>
      </c>
      <c r="BY149" s="5">
        <v>323</v>
      </c>
      <c r="BZ149" s="5">
        <v>323</v>
      </c>
      <c r="CB149" s="5">
        <v>323</v>
      </c>
      <c r="CC149" s="5">
        <v>323</v>
      </c>
      <c r="CE149" s="5">
        <v>323</v>
      </c>
      <c r="CF149" s="5">
        <v>323</v>
      </c>
      <c r="CH149" s="5">
        <v>323</v>
      </c>
      <c r="CI149" s="5">
        <v>323</v>
      </c>
      <c r="CK149" s="5">
        <v>323</v>
      </c>
      <c r="CL149" s="5">
        <v>323</v>
      </c>
      <c r="CN149" s="5">
        <v>323</v>
      </c>
      <c r="CO149" s="5">
        <v>323</v>
      </c>
      <c r="CQ149" s="5">
        <v>323</v>
      </c>
      <c r="CR149" s="5">
        <v>323</v>
      </c>
      <c r="CT149" s="5">
        <v>323</v>
      </c>
      <c r="CU149" s="5">
        <v>323</v>
      </c>
      <c r="CW149" s="5">
        <v>323</v>
      </c>
      <c r="CX149" s="5">
        <v>323</v>
      </c>
      <c r="CZ149" s="5">
        <v>10013</v>
      </c>
      <c r="DA149" s="5">
        <v>10013</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66"/>
      <c r="M155" s="66"/>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2575</v>
      </c>
      <c r="L157" s="5">
        <v>2575</v>
      </c>
      <c r="N157" s="5">
        <v>2575</v>
      </c>
      <c r="O157" s="5">
        <v>2575</v>
      </c>
      <c r="Q157" s="5">
        <v>2575</v>
      </c>
      <c r="R157" s="5">
        <v>2575</v>
      </c>
      <c r="T157" s="5">
        <v>2575</v>
      </c>
      <c r="U157" s="5">
        <v>2575</v>
      </c>
      <c r="W157" s="5">
        <v>2575</v>
      </c>
      <c r="X157" s="5">
        <v>2575</v>
      </c>
      <c r="Z157" s="5">
        <v>2575</v>
      </c>
      <c r="AA157" s="5">
        <v>2575</v>
      </c>
      <c r="AC157" s="5">
        <v>2575</v>
      </c>
      <c r="AD157" s="5">
        <v>2575</v>
      </c>
      <c r="AF157" s="5">
        <v>2575</v>
      </c>
      <c r="AG157" s="5">
        <v>2575</v>
      </c>
      <c r="AI157" s="5">
        <v>2575</v>
      </c>
      <c r="AJ157" s="5">
        <v>2575</v>
      </c>
      <c r="AL157" s="5">
        <v>2575</v>
      </c>
      <c r="AM157" s="5">
        <v>2575</v>
      </c>
      <c r="AO157" s="5">
        <v>2575</v>
      </c>
      <c r="AP157" s="5">
        <v>2575</v>
      </c>
      <c r="AR157" s="5">
        <v>2575</v>
      </c>
      <c r="AS157" s="5">
        <v>2575</v>
      </c>
      <c r="AU157" s="5">
        <v>2575</v>
      </c>
      <c r="AV157" s="5">
        <v>2575</v>
      </c>
      <c r="AX157" s="5">
        <v>2575</v>
      </c>
      <c r="AY157" s="5">
        <v>2575</v>
      </c>
      <c r="BA157" s="5">
        <v>2575</v>
      </c>
      <c r="BB157" s="5">
        <v>2575</v>
      </c>
      <c r="BD157" s="5">
        <v>2575</v>
      </c>
      <c r="BE157" s="5">
        <v>2575</v>
      </c>
      <c r="BG157" s="5">
        <v>2575</v>
      </c>
      <c r="BH157" s="5">
        <v>2575</v>
      </c>
      <c r="BJ157" s="5">
        <v>2575</v>
      </c>
      <c r="BK157" s="5">
        <v>2575</v>
      </c>
      <c r="BM157" s="5">
        <v>2575</v>
      </c>
      <c r="BN157" s="5">
        <v>2575</v>
      </c>
      <c r="BP157" s="5">
        <v>2575</v>
      </c>
      <c r="BQ157" s="5">
        <v>2575</v>
      </c>
      <c r="BS157" s="5">
        <v>2575</v>
      </c>
      <c r="BT157" s="5">
        <v>2575</v>
      </c>
      <c r="BV157" s="5">
        <v>2575</v>
      </c>
      <c r="BW157" s="5">
        <v>2575</v>
      </c>
      <c r="BY157" s="5">
        <v>2575</v>
      </c>
      <c r="BZ157" s="5">
        <v>2575</v>
      </c>
      <c r="CB157" s="5">
        <v>2575</v>
      </c>
      <c r="CC157" s="5">
        <v>2575</v>
      </c>
      <c r="CE157" s="5">
        <v>2575</v>
      </c>
      <c r="CF157" s="5">
        <v>2575</v>
      </c>
      <c r="CH157" s="5">
        <v>2575</v>
      </c>
      <c r="CI157" s="5">
        <v>2575</v>
      </c>
      <c r="CK157" s="5">
        <v>2575</v>
      </c>
      <c r="CL157" s="5">
        <v>2575</v>
      </c>
      <c r="CN157" s="5">
        <v>2575</v>
      </c>
      <c r="CO157" s="5">
        <v>2575</v>
      </c>
      <c r="CQ157" s="5">
        <v>2575</v>
      </c>
      <c r="CR157" s="5">
        <v>2575</v>
      </c>
      <c r="CT157" s="5">
        <v>2575</v>
      </c>
      <c r="CU157" s="5">
        <v>2575</v>
      </c>
      <c r="CW157" s="5">
        <v>2575</v>
      </c>
      <c r="CX157" s="5">
        <v>2575</v>
      </c>
      <c r="CZ157" s="5">
        <v>79825</v>
      </c>
      <c r="DA157" s="5">
        <v>79825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399</v>
      </c>
      <c r="L165" s="5">
        <v>399</v>
      </c>
      <c r="N165" s="5">
        <v>399</v>
      </c>
      <c r="O165" s="5">
        <v>399</v>
      </c>
      <c r="Q165" s="5">
        <v>399</v>
      </c>
      <c r="R165" s="5">
        <v>399</v>
      </c>
      <c r="T165" s="5">
        <v>399</v>
      </c>
      <c r="U165" s="5">
        <v>399</v>
      </c>
      <c r="W165" s="5">
        <v>399</v>
      </c>
      <c r="X165" s="5">
        <v>399</v>
      </c>
      <c r="Z165" s="5">
        <v>399</v>
      </c>
      <c r="AA165" s="5">
        <v>399</v>
      </c>
      <c r="AC165" s="5">
        <v>399</v>
      </c>
      <c r="AD165" s="5">
        <v>399</v>
      </c>
      <c r="AF165" s="5">
        <v>399</v>
      </c>
      <c r="AG165" s="5">
        <v>399</v>
      </c>
      <c r="AI165" s="5">
        <v>399</v>
      </c>
      <c r="AJ165" s="5">
        <v>399</v>
      </c>
      <c r="AL165" s="5">
        <v>399</v>
      </c>
      <c r="AM165" s="5">
        <v>399</v>
      </c>
      <c r="AO165" s="5">
        <v>399</v>
      </c>
      <c r="AP165" s="5">
        <v>399</v>
      </c>
      <c r="AR165" s="5">
        <v>399</v>
      </c>
      <c r="AS165" s="5">
        <v>399</v>
      </c>
      <c r="AU165" s="5">
        <v>399</v>
      </c>
      <c r="AV165" s="5">
        <v>399</v>
      </c>
      <c r="AX165" s="5">
        <v>399</v>
      </c>
      <c r="AY165" s="5">
        <v>399</v>
      </c>
      <c r="BA165" s="5">
        <v>399</v>
      </c>
      <c r="BB165" s="5">
        <v>399</v>
      </c>
      <c r="BD165" s="5">
        <v>399</v>
      </c>
      <c r="BE165" s="5">
        <v>399</v>
      </c>
      <c r="BG165" s="5">
        <v>399</v>
      </c>
      <c r="BH165" s="5">
        <v>399</v>
      </c>
      <c r="BJ165" s="5">
        <v>399</v>
      </c>
      <c r="BK165" s="5">
        <v>399</v>
      </c>
      <c r="BM165" s="5">
        <v>399</v>
      </c>
      <c r="BN165" s="5">
        <v>399</v>
      </c>
      <c r="BP165" s="5">
        <v>399</v>
      </c>
      <c r="BQ165" s="5">
        <v>399</v>
      </c>
      <c r="BS165" s="5">
        <v>399</v>
      </c>
      <c r="BT165" s="5">
        <v>399</v>
      </c>
      <c r="BV165" s="5">
        <v>399</v>
      </c>
      <c r="BW165" s="5">
        <v>399</v>
      </c>
      <c r="BY165" s="5">
        <v>399</v>
      </c>
      <c r="BZ165" s="5">
        <v>399</v>
      </c>
      <c r="CB165" s="5">
        <v>399</v>
      </c>
      <c r="CC165" s="5">
        <v>399</v>
      </c>
      <c r="CE165" s="5">
        <v>399</v>
      </c>
      <c r="CF165" s="5">
        <v>399</v>
      </c>
      <c r="CH165" s="5">
        <v>399</v>
      </c>
      <c r="CI165" s="5">
        <v>399</v>
      </c>
      <c r="CK165" s="5">
        <v>399</v>
      </c>
      <c r="CL165" s="5">
        <v>399</v>
      </c>
      <c r="CN165" s="5">
        <v>399</v>
      </c>
      <c r="CO165" s="5">
        <v>399</v>
      </c>
      <c r="CQ165" s="5">
        <v>399</v>
      </c>
      <c r="CR165" s="5">
        <v>399</v>
      </c>
      <c r="CT165" s="5">
        <v>399</v>
      </c>
      <c r="CU165" s="5">
        <v>399</v>
      </c>
      <c r="CW165" s="5">
        <v>399</v>
      </c>
      <c r="CX165" s="5">
        <v>399</v>
      </c>
      <c r="CZ165" s="5">
        <v>12369</v>
      </c>
      <c r="DA165" s="5">
        <v>12369</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395</v>
      </c>
      <c r="CZ173" s="5">
        <v>0</v>
      </c>
      <c r="DA173" s="5">
        <v>0</v>
      </c>
    </row>
    <row r="174" spans="2:105" x14ac:dyDescent="0.2">
      <c r="B174" s="1" t="s">
        <v>48</v>
      </c>
      <c r="C174" s="1">
        <v>7</v>
      </c>
      <c r="D174" s="1">
        <v>8</v>
      </c>
      <c r="E174" s="1" t="s">
        <v>49</v>
      </c>
      <c r="F174" s="1" t="s">
        <v>120</v>
      </c>
      <c r="G174" s="29" t="s">
        <v>121</v>
      </c>
      <c r="H174" s="1" t="s">
        <v>54</v>
      </c>
      <c r="I174" s="1" t="s">
        <v>395</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372</v>
      </c>
      <c r="L176" s="5">
        <v>372</v>
      </c>
      <c r="N176" s="5">
        <v>372</v>
      </c>
      <c r="O176" s="5">
        <v>372</v>
      </c>
      <c r="Q176" s="5">
        <v>372</v>
      </c>
      <c r="R176" s="5">
        <v>372</v>
      </c>
      <c r="T176" s="5">
        <v>372</v>
      </c>
      <c r="U176" s="5">
        <v>372</v>
      </c>
      <c r="W176" s="5">
        <v>372</v>
      </c>
      <c r="X176" s="5">
        <v>372</v>
      </c>
      <c r="Z176" s="5">
        <v>372</v>
      </c>
      <c r="AA176" s="5">
        <v>372</v>
      </c>
      <c r="AC176" s="5">
        <v>372</v>
      </c>
      <c r="AD176" s="5">
        <v>372</v>
      </c>
      <c r="AF176" s="5">
        <v>372</v>
      </c>
      <c r="AG176" s="5">
        <v>372</v>
      </c>
      <c r="AI176" s="5">
        <v>372</v>
      </c>
      <c r="AJ176" s="5">
        <v>372</v>
      </c>
      <c r="AL176" s="5">
        <v>372</v>
      </c>
      <c r="AM176" s="5">
        <v>372</v>
      </c>
      <c r="AO176" s="5">
        <v>372</v>
      </c>
      <c r="AP176" s="5">
        <v>372</v>
      </c>
      <c r="AR176" s="5">
        <v>372</v>
      </c>
      <c r="AS176" s="5">
        <v>372</v>
      </c>
      <c r="AU176" s="5">
        <v>372</v>
      </c>
      <c r="AV176" s="5">
        <v>372</v>
      </c>
      <c r="AX176" s="5">
        <v>372</v>
      </c>
      <c r="AY176" s="5">
        <v>372</v>
      </c>
      <c r="BA176" s="5">
        <v>372</v>
      </c>
      <c r="BB176" s="5">
        <v>372</v>
      </c>
      <c r="BD176" s="5">
        <v>372</v>
      </c>
      <c r="BE176" s="5">
        <v>372</v>
      </c>
      <c r="BG176" s="5">
        <v>372</v>
      </c>
      <c r="BH176" s="5">
        <v>372</v>
      </c>
      <c r="BJ176" s="5">
        <v>372</v>
      </c>
      <c r="BK176" s="5">
        <v>372</v>
      </c>
      <c r="BM176" s="5">
        <v>372</v>
      </c>
      <c r="BN176" s="5">
        <v>372</v>
      </c>
      <c r="BP176" s="5">
        <v>372</v>
      </c>
      <c r="BQ176" s="5">
        <v>372</v>
      </c>
      <c r="BS176" s="5">
        <v>372</v>
      </c>
      <c r="BT176" s="5">
        <v>372</v>
      </c>
      <c r="BV176" s="5">
        <v>372</v>
      </c>
      <c r="BW176" s="5">
        <v>372</v>
      </c>
      <c r="BY176" s="5">
        <v>372</v>
      </c>
      <c r="BZ176" s="5">
        <v>372</v>
      </c>
      <c r="CB176" s="5">
        <v>372</v>
      </c>
      <c r="CC176" s="5">
        <v>372</v>
      </c>
      <c r="CE176" s="5">
        <v>372</v>
      </c>
      <c r="CF176" s="5">
        <v>372</v>
      </c>
      <c r="CH176" s="5">
        <v>372</v>
      </c>
      <c r="CI176" s="5">
        <v>372</v>
      </c>
      <c r="CK176" s="5">
        <v>372</v>
      </c>
      <c r="CL176" s="5">
        <v>372</v>
      </c>
      <c r="CN176" s="5">
        <v>372</v>
      </c>
      <c r="CO176" s="5">
        <v>372</v>
      </c>
      <c r="CQ176" s="5">
        <v>372</v>
      </c>
      <c r="CR176" s="5">
        <v>372</v>
      </c>
      <c r="CT176" s="5">
        <v>372</v>
      </c>
      <c r="CU176" s="5">
        <v>372</v>
      </c>
      <c r="CW176" s="5">
        <v>372</v>
      </c>
      <c r="CX176" s="5">
        <v>372</v>
      </c>
      <c r="CZ176" s="5">
        <v>11532</v>
      </c>
      <c r="DA176" s="5">
        <v>11532</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458</v>
      </c>
      <c r="L184" s="5">
        <v>458</v>
      </c>
      <c r="N184" s="5">
        <v>458</v>
      </c>
      <c r="O184" s="5">
        <v>458</v>
      </c>
      <c r="Q184" s="5">
        <v>458</v>
      </c>
      <c r="R184" s="5">
        <v>458</v>
      </c>
      <c r="T184" s="5">
        <v>458</v>
      </c>
      <c r="U184" s="5">
        <v>458</v>
      </c>
      <c r="W184" s="5">
        <v>458</v>
      </c>
      <c r="X184" s="5">
        <v>458</v>
      </c>
      <c r="Z184" s="5">
        <v>458</v>
      </c>
      <c r="AA184" s="5">
        <v>458</v>
      </c>
      <c r="AC184" s="5">
        <v>458</v>
      </c>
      <c r="AD184" s="5">
        <v>458</v>
      </c>
      <c r="AF184" s="5">
        <v>458</v>
      </c>
      <c r="AG184" s="5">
        <v>458</v>
      </c>
      <c r="AI184" s="5">
        <v>458</v>
      </c>
      <c r="AJ184" s="5">
        <v>458</v>
      </c>
      <c r="AL184" s="5">
        <v>458</v>
      </c>
      <c r="AM184" s="5">
        <v>458</v>
      </c>
      <c r="AO184" s="5">
        <v>458</v>
      </c>
      <c r="AP184" s="5">
        <v>458</v>
      </c>
      <c r="AR184" s="5">
        <v>458</v>
      </c>
      <c r="AS184" s="5">
        <v>458</v>
      </c>
      <c r="AU184" s="5">
        <v>458</v>
      </c>
      <c r="AV184" s="5">
        <v>458</v>
      </c>
      <c r="AX184" s="5">
        <v>458</v>
      </c>
      <c r="AY184" s="5">
        <v>458</v>
      </c>
      <c r="BA184" s="5">
        <v>458</v>
      </c>
      <c r="BB184" s="5">
        <v>458</v>
      </c>
      <c r="BD184" s="5">
        <v>458</v>
      </c>
      <c r="BE184" s="5">
        <v>458</v>
      </c>
      <c r="BG184" s="5">
        <v>458</v>
      </c>
      <c r="BH184" s="5">
        <v>458</v>
      </c>
      <c r="BJ184" s="5">
        <v>458</v>
      </c>
      <c r="BK184" s="5">
        <v>458</v>
      </c>
      <c r="BM184" s="5">
        <v>458</v>
      </c>
      <c r="BN184" s="5">
        <v>458</v>
      </c>
      <c r="BP184" s="5">
        <v>458</v>
      </c>
      <c r="BQ184" s="5">
        <v>458</v>
      </c>
      <c r="BS184" s="5">
        <v>458</v>
      </c>
      <c r="BT184" s="5">
        <v>458</v>
      </c>
      <c r="BV184" s="5">
        <v>458</v>
      </c>
      <c r="BW184" s="5">
        <v>458</v>
      </c>
      <c r="BY184" s="5">
        <v>458</v>
      </c>
      <c r="BZ184" s="5">
        <v>458</v>
      </c>
      <c r="CB184" s="5">
        <v>458</v>
      </c>
      <c r="CC184" s="5">
        <v>458</v>
      </c>
      <c r="CE184" s="5">
        <v>458</v>
      </c>
      <c r="CF184" s="5">
        <v>458</v>
      </c>
      <c r="CH184" s="5">
        <v>458</v>
      </c>
      <c r="CI184" s="5">
        <v>458</v>
      </c>
      <c r="CK184" s="5">
        <v>458</v>
      </c>
      <c r="CL184" s="5">
        <v>458</v>
      </c>
      <c r="CN184" s="5">
        <v>458</v>
      </c>
      <c r="CO184" s="5">
        <v>458</v>
      </c>
      <c r="CQ184" s="5">
        <v>458</v>
      </c>
      <c r="CR184" s="5">
        <v>458</v>
      </c>
      <c r="CT184" s="5">
        <v>458</v>
      </c>
      <c r="CU184" s="5">
        <v>458</v>
      </c>
      <c r="CW184" s="5">
        <v>458</v>
      </c>
      <c r="CX184" s="5">
        <v>458</v>
      </c>
      <c r="CZ184" s="5">
        <v>14198</v>
      </c>
      <c r="DA184" s="5">
        <v>14198</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54</v>
      </c>
      <c r="CX192" s="5">
        <v>54</v>
      </c>
      <c r="CZ192" s="5">
        <v>1674</v>
      </c>
      <c r="DA192" s="5">
        <v>1674</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41</v>
      </c>
      <c r="L198" s="5">
        <v>41</v>
      </c>
      <c r="N198" s="5">
        <v>41</v>
      </c>
      <c r="O198" s="5">
        <v>41</v>
      </c>
      <c r="Q198" s="5">
        <v>41</v>
      </c>
      <c r="R198" s="5">
        <v>41</v>
      </c>
      <c r="T198" s="5">
        <v>41</v>
      </c>
      <c r="U198" s="5">
        <v>41</v>
      </c>
      <c r="W198" s="5">
        <v>41</v>
      </c>
      <c r="X198" s="5">
        <v>41</v>
      </c>
      <c r="Z198" s="5">
        <v>41</v>
      </c>
      <c r="AA198" s="5">
        <v>41</v>
      </c>
      <c r="AC198" s="5">
        <v>41</v>
      </c>
      <c r="AD198" s="5">
        <v>41</v>
      </c>
      <c r="AF198" s="5">
        <v>41</v>
      </c>
      <c r="AG198" s="5">
        <v>41</v>
      </c>
      <c r="AI198" s="5">
        <v>41</v>
      </c>
      <c r="AJ198" s="5">
        <v>41</v>
      </c>
      <c r="AL198" s="5">
        <v>41</v>
      </c>
      <c r="AM198" s="5">
        <v>41</v>
      </c>
      <c r="AO198" s="5">
        <v>41</v>
      </c>
      <c r="AP198" s="5">
        <v>41</v>
      </c>
      <c r="AR198" s="5">
        <v>41</v>
      </c>
      <c r="AS198" s="5">
        <v>41</v>
      </c>
      <c r="AU198" s="5">
        <v>41</v>
      </c>
      <c r="AV198" s="5">
        <v>41</v>
      </c>
      <c r="AX198" s="5">
        <v>41</v>
      </c>
      <c r="AY198" s="5">
        <v>41</v>
      </c>
      <c r="BA198" s="5">
        <v>41</v>
      </c>
      <c r="BB198" s="5">
        <v>41</v>
      </c>
      <c r="BD198" s="5">
        <v>41</v>
      </c>
      <c r="BE198" s="5">
        <v>41</v>
      </c>
      <c r="BG198" s="5">
        <v>41</v>
      </c>
      <c r="BH198" s="5">
        <v>41</v>
      </c>
      <c r="BJ198" s="5">
        <v>41</v>
      </c>
      <c r="BK198" s="5">
        <v>41</v>
      </c>
      <c r="BM198" s="5">
        <v>41</v>
      </c>
      <c r="BN198" s="5">
        <v>41</v>
      </c>
      <c r="BP198" s="5">
        <v>41</v>
      </c>
      <c r="BQ198" s="5">
        <v>41</v>
      </c>
      <c r="BS198" s="5">
        <v>41</v>
      </c>
      <c r="BT198" s="5">
        <v>41</v>
      </c>
      <c r="BV198" s="5">
        <v>41</v>
      </c>
      <c r="BW198" s="5">
        <v>41</v>
      </c>
      <c r="BY198" s="5">
        <v>41</v>
      </c>
      <c r="BZ198" s="5">
        <v>41</v>
      </c>
      <c r="CB198" s="5">
        <v>41</v>
      </c>
      <c r="CC198" s="5">
        <v>41</v>
      </c>
      <c r="CE198" s="5">
        <v>41</v>
      </c>
      <c r="CF198" s="5">
        <v>41</v>
      </c>
      <c r="CH198" s="5">
        <v>41</v>
      </c>
      <c r="CI198" s="5">
        <v>41</v>
      </c>
      <c r="CK198" s="5">
        <v>41</v>
      </c>
      <c r="CL198" s="5">
        <v>41</v>
      </c>
      <c r="CN198" s="5">
        <v>41</v>
      </c>
      <c r="CO198" s="5">
        <v>41</v>
      </c>
      <c r="CQ198" s="5">
        <v>41</v>
      </c>
      <c r="CR198" s="5">
        <v>41</v>
      </c>
      <c r="CT198" s="5">
        <v>41</v>
      </c>
      <c r="CU198" s="5">
        <v>41</v>
      </c>
      <c r="CW198" s="5">
        <v>41</v>
      </c>
      <c r="CX198" s="5">
        <v>41</v>
      </c>
      <c r="CZ198" s="5">
        <v>1271</v>
      </c>
      <c r="DA198" s="5">
        <v>1271</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220</v>
      </c>
      <c r="L205" s="5">
        <v>220</v>
      </c>
      <c r="N205" s="5">
        <v>220</v>
      </c>
      <c r="O205" s="5">
        <v>220</v>
      </c>
      <c r="Q205" s="5">
        <v>220</v>
      </c>
      <c r="R205" s="5">
        <v>220</v>
      </c>
      <c r="T205" s="5">
        <v>220</v>
      </c>
      <c r="U205" s="5">
        <v>220</v>
      </c>
      <c r="W205" s="5">
        <v>220</v>
      </c>
      <c r="X205" s="5">
        <v>220</v>
      </c>
      <c r="Z205" s="5">
        <v>220</v>
      </c>
      <c r="AA205" s="5">
        <v>220</v>
      </c>
      <c r="AC205" s="5">
        <v>220</v>
      </c>
      <c r="AD205" s="5">
        <v>220</v>
      </c>
      <c r="AF205" s="5">
        <v>220</v>
      </c>
      <c r="AG205" s="5">
        <v>220</v>
      </c>
      <c r="AI205" s="5">
        <v>220</v>
      </c>
      <c r="AJ205" s="5">
        <v>220</v>
      </c>
      <c r="AL205" s="5">
        <v>220</v>
      </c>
      <c r="AM205" s="5">
        <v>220</v>
      </c>
      <c r="AO205" s="5">
        <v>220</v>
      </c>
      <c r="AP205" s="5">
        <v>220</v>
      </c>
      <c r="AR205" s="5">
        <v>220</v>
      </c>
      <c r="AS205" s="5">
        <v>220</v>
      </c>
      <c r="AU205" s="5">
        <v>220</v>
      </c>
      <c r="AV205" s="5">
        <v>220</v>
      </c>
      <c r="AX205" s="5">
        <v>220</v>
      </c>
      <c r="AY205" s="5">
        <v>220</v>
      </c>
      <c r="BA205" s="5">
        <v>220</v>
      </c>
      <c r="BB205" s="5">
        <v>220</v>
      </c>
      <c r="BD205" s="5">
        <v>220</v>
      </c>
      <c r="BE205" s="5">
        <v>220</v>
      </c>
      <c r="BG205" s="5">
        <v>220</v>
      </c>
      <c r="BH205" s="5">
        <v>220</v>
      </c>
      <c r="BJ205" s="5">
        <v>220</v>
      </c>
      <c r="BK205" s="5">
        <v>220</v>
      </c>
      <c r="BM205" s="5">
        <v>220</v>
      </c>
      <c r="BN205" s="5">
        <v>220</v>
      </c>
      <c r="BP205" s="5">
        <v>220</v>
      </c>
      <c r="BQ205" s="5">
        <v>220</v>
      </c>
      <c r="BS205" s="5">
        <v>220</v>
      </c>
      <c r="BT205" s="5">
        <v>220</v>
      </c>
      <c r="BV205" s="5">
        <v>220</v>
      </c>
      <c r="BW205" s="5">
        <v>220</v>
      </c>
      <c r="BY205" s="5">
        <v>220</v>
      </c>
      <c r="BZ205" s="5">
        <v>220</v>
      </c>
      <c r="CB205" s="5">
        <v>220</v>
      </c>
      <c r="CC205" s="5">
        <v>220</v>
      </c>
      <c r="CE205" s="5">
        <v>220</v>
      </c>
      <c r="CF205" s="5">
        <v>220</v>
      </c>
      <c r="CH205" s="5">
        <v>220</v>
      </c>
      <c r="CI205" s="5">
        <v>220</v>
      </c>
      <c r="CK205" s="5">
        <v>220</v>
      </c>
      <c r="CL205" s="5">
        <v>220</v>
      </c>
      <c r="CN205" s="5">
        <v>220</v>
      </c>
      <c r="CO205" s="5">
        <v>220</v>
      </c>
      <c r="CQ205" s="5">
        <v>220</v>
      </c>
      <c r="CR205" s="5">
        <v>220</v>
      </c>
      <c r="CT205" s="5">
        <v>220</v>
      </c>
      <c r="CU205" s="5">
        <v>220</v>
      </c>
      <c r="CW205" s="5">
        <v>220</v>
      </c>
      <c r="CX205" s="5">
        <v>220</v>
      </c>
      <c r="CZ205" s="5">
        <v>6820</v>
      </c>
      <c r="DA205" s="5">
        <v>6820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401</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401</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221</v>
      </c>
      <c r="L229" s="5">
        <v>221</v>
      </c>
      <c r="N229" s="5">
        <v>221</v>
      </c>
      <c r="O229" s="5">
        <v>221</v>
      </c>
      <c r="Q229" s="5">
        <v>221</v>
      </c>
      <c r="R229" s="5">
        <v>221</v>
      </c>
      <c r="T229" s="5">
        <v>221</v>
      </c>
      <c r="U229" s="5">
        <v>221</v>
      </c>
      <c r="W229" s="5">
        <v>221</v>
      </c>
      <c r="X229" s="5">
        <v>221</v>
      </c>
      <c r="Z229" s="5">
        <v>221</v>
      </c>
      <c r="AA229" s="5">
        <v>221</v>
      </c>
      <c r="AC229" s="5">
        <v>221</v>
      </c>
      <c r="AD229" s="5">
        <v>221</v>
      </c>
      <c r="AF229" s="5">
        <v>221</v>
      </c>
      <c r="AG229" s="5">
        <v>221</v>
      </c>
      <c r="AI229" s="5">
        <v>221</v>
      </c>
      <c r="AJ229" s="5">
        <v>221</v>
      </c>
      <c r="AL229" s="5">
        <v>221</v>
      </c>
      <c r="AM229" s="5">
        <v>221</v>
      </c>
      <c r="AO229" s="5">
        <v>221</v>
      </c>
      <c r="AP229" s="5">
        <v>221</v>
      </c>
      <c r="AR229" s="5">
        <v>221</v>
      </c>
      <c r="AS229" s="5">
        <v>221</v>
      </c>
      <c r="AU229" s="5">
        <v>221</v>
      </c>
      <c r="AV229" s="5">
        <v>221</v>
      </c>
      <c r="AX229" s="5">
        <v>221</v>
      </c>
      <c r="AY229" s="5">
        <v>221</v>
      </c>
      <c r="BA229" s="5">
        <v>221</v>
      </c>
      <c r="BB229" s="5">
        <v>221</v>
      </c>
      <c r="BD229" s="5">
        <v>221</v>
      </c>
      <c r="BE229" s="5">
        <v>221</v>
      </c>
      <c r="BG229" s="5">
        <v>221</v>
      </c>
      <c r="BH229" s="5">
        <v>221</v>
      </c>
      <c r="BJ229" s="5">
        <v>221</v>
      </c>
      <c r="BK229" s="5">
        <v>221</v>
      </c>
      <c r="BM229" s="5">
        <v>221</v>
      </c>
      <c r="BN229" s="5">
        <v>221</v>
      </c>
      <c r="BP229" s="5">
        <v>221</v>
      </c>
      <c r="BQ229" s="5">
        <v>221</v>
      </c>
      <c r="BS229" s="5">
        <v>221</v>
      </c>
      <c r="BT229" s="5">
        <v>221</v>
      </c>
      <c r="BV229" s="5">
        <v>221</v>
      </c>
      <c r="BW229" s="5">
        <v>221</v>
      </c>
      <c r="BY229" s="5">
        <v>221</v>
      </c>
      <c r="BZ229" s="5">
        <v>221</v>
      </c>
      <c r="CB229" s="5">
        <v>221</v>
      </c>
      <c r="CC229" s="5">
        <v>221</v>
      </c>
      <c r="CE229" s="5">
        <v>221</v>
      </c>
      <c r="CF229" s="5">
        <v>221</v>
      </c>
      <c r="CH229" s="5">
        <v>221</v>
      </c>
      <c r="CI229" s="5">
        <v>221</v>
      </c>
      <c r="CK229" s="5">
        <v>221</v>
      </c>
      <c r="CL229" s="5">
        <v>221</v>
      </c>
      <c r="CN229" s="5">
        <v>221</v>
      </c>
      <c r="CO229" s="5">
        <v>221</v>
      </c>
      <c r="CQ229" s="5">
        <v>221</v>
      </c>
      <c r="CR229" s="5">
        <v>221</v>
      </c>
      <c r="CT229" s="5">
        <v>221</v>
      </c>
      <c r="CU229" s="5">
        <v>221</v>
      </c>
      <c r="CW229" s="5">
        <v>221</v>
      </c>
      <c r="CX229" s="5">
        <v>221</v>
      </c>
      <c r="CZ229" s="5">
        <v>6851</v>
      </c>
      <c r="DA229" s="5">
        <v>6851</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9166</v>
      </c>
      <c r="L236" s="5">
        <v>9166</v>
      </c>
      <c r="N236" s="5">
        <v>9166</v>
      </c>
      <c r="O236" s="5">
        <v>9166</v>
      </c>
      <c r="Q236" s="5">
        <v>9166</v>
      </c>
      <c r="R236" s="5">
        <v>9166</v>
      </c>
      <c r="T236" s="5">
        <v>9166</v>
      </c>
      <c r="U236" s="5">
        <v>9166</v>
      </c>
      <c r="W236" s="5">
        <v>9166</v>
      </c>
      <c r="X236" s="5">
        <v>9166</v>
      </c>
      <c r="Z236" s="5">
        <v>9166</v>
      </c>
      <c r="AA236" s="5">
        <v>9166</v>
      </c>
      <c r="AC236" s="5">
        <v>9166</v>
      </c>
      <c r="AD236" s="5">
        <v>9166</v>
      </c>
      <c r="AF236" s="5">
        <v>9166</v>
      </c>
      <c r="AG236" s="5">
        <v>9166</v>
      </c>
      <c r="AI236" s="5">
        <v>9166</v>
      </c>
      <c r="AJ236" s="5">
        <v>9166</v>
      </c>
      <c r="AL236" s="5">
        <v>9166</v>
      </c>
      <c r="AM236" s="5">
        <v>9166</v>
      </c>
      <c r="AO236" s="5">
        <v>9166</v>
      </c>
      <c r="AP236" s="5">
        <v>9166</v>
      </c>
      <c r="AR236" s="5">
        <v>9166</v>
      </c>
      <c r="AS236" s="5">
        <v>9166</v>
      </c>
      <c r="AU236" s="5">
        <v>9166</v>
      </c>
      <c r="AV236" s="5">
        <v>9166</v>
      </c>
      <c r="AX236" s="5">
        <v>9166</v>
      </c>
      <c r="AY236" s="5">
        <v>9166</v>
      </c>
      <c r="BA236" s="5">
        <v>9166</v>
      </c>
      <c r="BB236" s="5">
        <v>9166</v>
      </c>
      <c r="BD236" s="5">
        <v>9166</v>
      </c>
      <c r="BE236" s="5">
        <v>9166</v>
      </c>
      <c r="BG236" s="5">
        <v>9166</v>
      </c>
      <c r="BH236" s="5">
        <v>9166</v>
      </c>
      <c r="BJ236" s="5">
        <v>9166</v>
      </c>
      <c r="BK236" s="5">
        <v>9166</v>
      </c>
      <c r="BM236" s="5">
        <v>9166</v>
      </c>
      <c r="BN236" s="5">
        <v>9166</v>
      </c>
      <c r="BP236" s="5">
        <v>9166</v>
      </c>
      <c r="BQ236" s="5">
        <v>9166</v>
      </c>
      <c r="BS236" s="5">
        <v>9166</v>
      </c>
      <c r="BT236" s="5">
        <v>9166</v>
      </c>
      <c r="BV236" s="5">
        <v>9166</v>
      </c>
      <c r="BW236" s="5">
        <v>9166</v>
      </c>
      <c r="BY236" s="5">
        <v>9166</v>
      </c>
      <c r="BZ236" s="5">
        <v>9166</v>
      </c>
      <c r="CB236" s="5">
        <v>9166</v>
      </c>
      <c r="CC236" s="5">
        <v>9166</v>
      </c>
      <c r="CE236" s="5">
        <v>9166</v>
      </c>
      <c r="CF236" s="5">
        <v>9166</v>
      </c>
      <c r="CH236" s="5">
        <v>9166</v>
      </c>
      <c r="CI236" s="5">
        <v>9166</v>
      </c>
      <c r="CK236" s="5">
        <v>9166</v>
      </c>
      <c r="CL236" s="5">
        <v>9166</v>
      </c>
      <c r="CN236" s="5">
        <v>9166</v>
      </c>
      <c r="CO236" s="5">
        <v>9166</v>
      </c>
      <c r="CQ236" s="5">
        <v>9166</v>
      </c>
      <c r="CR236" s="5">
        <v>9166</v>
      </c>
      <c r="CT236" s="5">
        <v>9166</v>
      </c>
      <c r="CU236" s="5">
        <v>9166</v>
      </c>
      <c r="CW236" s="5">
        <v>9166</v>
      </c>
      <c r="CX236" s="5">
        <v>9166</v>
      </c>
      <c r="CZ236" s="5">
        <v>284146</v>
      </c>
      <c r="DA236" s="5">
        <v>284146</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402</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118</v>
      </c>
      <c r="L258" s="5">
        <v>118</v>
      </c>
      <c r="N258" s="5">
        <v>118</v>
      </c>
      <c r="O258" s="5">
        <v>118</v>
      </c>
      <c r="Q258" s="5">
        <v>118</v>
      </c>
      <c r="R258" s="5">
        <v>118</v>
      </c>
      <c r="T258" s="5">
        <v>118</v>
      </c>
      <c r="U258" s="5">
        <v>118</v>
      </c>
      <c r="W258" s="5">
        <v>118</v>
      </c>
      <c r="X258" s="5">
        <v>118</v>
      </c>
      <c r="Z258" s="5">
        <v>118</v>
      </c>
      <c r="AA258" s="5">
        <v>118</v>
      </c>
      <c r="AC258" s="5">
        <v>118</v>
      </c>
      <c r="AD258" s="5">
        <v>118</v>
      </c>
      <c r="AF258" s="5">
        <v>118</v>
      </c>
      <c r="AG258" s="5">
        <v>118</v>
      </c>
      <c r="AI258" s="5">
        <v>118</v>
      </c>
      <c r="AJ258" s="5">
        <v>118</v>
      </c>
      <c r="AL258" s="5">
        <v>118</v>
      </c>
      <c r="AM258" s="5">
        <v>118</v>
      </c>
      <c r="AO258" s="5">
        <v>118</v>
      </c>
      <c r="AP258" s="5">
        <v>118</v>
      </c>
      <c r="AR258" s="5">
        <v>118</v>
      </c>
      <c r="AS258" s="5">
        <v>118</v>
      </c>
      <c r="AU258" s="5">
        <v>118</v>
      </c>
      <c r="AV258" s="5">
        <v>118</v>
      </c>
      <c r="AX258" s="5">
        <v>118</v>
      </c>
      <c r="AY258" s="5">
        <v>118</v>
      </c>
      <c r="BA258" s="5">
        <v>118</v>
      </c>
      <c r="BB258" s="5">
        <v>118</v>
      </c>
      <c r="BD258" s="5">
        <v>118</v>
      </c>
      <c r="BE258" s="5">
        <v>118</v>
      </c>
      <c r="BG258" s="5">
        <v>118</v>
      </c>
      <c r="BH258" s="5">
        <v>118</v>
      </c>
      <c r="BJ258" s="5">
        <v>118</v>
      </c>
      <c r="BK258" s="5">
        <v>118</v>
      </c>
      <c r="BM258" s="5">
        <v>118</v>
      </c>
      <c r="BN258" s="5">
        <v>118</v>
      </c>
      <c r="BP258" s="5">
        <v>118</v>
      </c>
      <c r="BQ258" s="5">
        <v>118</v>
      </c>
      <c r="BS258" s="5">
        <v>118</v>
      </c>
      <c r="BT258" s="5">
        <v>118</v>
      </c>
      <c r="BV258" s="5">
        <v>118</v>
      </c>
      <c r="BW258" s="5">
        <v>118</v>
      </c>
      <c r="BY258" s="5">
        <v>118</v>
      </c>
      <c r="BZ258" s="5">
        <v>118</v>
      </c>
      <c r="CB258" s="5">
        <v>118</v>
      </c>
      <c r="CC258" s="5">
        <v>118</v>
      </c>
      <c r="CE258" s="5">
        <v>118</v>
      </c>
      <c r="CF258" s="5">
        <v>118</v>
      </c>
      <c r="CH258" s="5">
        <v>118</v>
      </c>
      <c r="CI258" s="5">
        <v>118</v>
      </c>
      <c r="CK258" s="5">
        <v>118</v>
      </c>
      <c r="CL258" s="5">
        <v>118</v>
      </c>
      <c r="CN258" s="5">
        <v>118</v>
      </c>
      <c r="CO258" s="5">
        <v>118</v>
      </c>
      <c r="CQ258" s="5">
        <v>118</v>
      </c>
      <c r="CR258" s="5">
        <v>118</v>
      </c>
      <c r="CT258" s="5">
        <v>118</v>
      </c>
      <c r="CU258" s="5">
        <v>118</v>
      </c>
      <c r="CW258" s="5">
        <v>118</v>
      </c>
      <c r="CX258" s="5">
        <v>118</v>
      </c>
      <c r="CZ258" s="5">
        <v>3658</v>
      </c>
      <c r="DA258" s="5">
        <v>3658</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131</v>
      </c>
      <c r="L275" s="5">
        <v>131</v>
      </c>
      <c r="N275" s="5">
        <v>131</v>
      </c>
      <c r="O275" s="5">
        <v>131</v>
      </c>
      <c r="Q275" s="5">
        <v>131</v>
      </c>
      <c r="R275" s="5">
        <v>131</v>
      </c>
      <c r="T275" s="5">
        <v>131</v>
      </c>
      <c r="U275" s="5">
        <v>131</v>
      </c>
      <c r="W275" s="5">
        <v>131</v>
      </c>
      <c r="X275" s="5">
        <v>131</v>
      </c>
      <c r="Z275" s="5">
        <v>131</v>
      </c>
      <c r="AA275" s="5">
        <v>131</v>
      </c>
      <c r="AC275" s="5">
        <v>131</v>
      </c>
      <c r="AD275" s="5">
        <v>131</v>
      </c>
      <c r="AF275" s="5">
        <v>131</v>
      </c>
      <c r="AG275" s="5">
        <v>131</v>
      </c>
      <c r="AI275" s="5">
        <v>131</v>
      </c>
      <c r="AJ275" s="5">
        <v>131</v>
      </c>
      <c r="AL275" s="5">
        <v>131</v>
      </c>
      <c r="AM275" s="5">
        <v>131</v>
      </c>
      <c r="AO275" s="5">
        <v>131</v>
      </c>
      <c r="AP275" s="5">
        <v>131</v>
      </c>
      <c r="AR275" s="5">
        <v>131</v>
      </c>
      <c r="AS275" s="5">
        <v>131</v>
      </c>
      <c r="AU275" s="5">
        <v>131</v>
      </c>
      <c r="AV275" s="5">
        <v>131</v>
      </c>
      <c r="AX275" s="5">
        <v>131</v>
      </c>
      <c r="AY275" s="5">
        <v>131</v>
      </c>
      <c r="BA275" s="5">
        <v>131</v>
      </c>
      <c r="BB275" s="5">
        <v>131</v>
      </c>
      <c r="BD275" s="5">
        <v>131</v>
      </c>
      <c r="BE275" s="5">
        <v>131</v>
      </c>
      <c r="BG275" s="5">
        <v>131</v>
      </c>
      <c r="BH275" s="5">
        <v>131</v>
      </c>
      <c r="BJ275" s="5">
        <v>131</v>
      </c>
      <c r="BK275" s="5">
        <v>131</v>
      </c>
      <c r="BM275" s="5">
        <v>131</v>
      </c>
      <c r="BN275" s="5">
        <v>131</v>
      </c>
      <c r="BP275" s="5">
        <v>131</v>
      </c>
      <c r="BQ275" s="5">
        <v>131</v>
      </c>
      <c r="BS275" s="5">
        <v>131</v>
      </c>
      <c r="BT275" s="5">
        <v>131</v>
      </c>
      <c r="BV275" s="5">
        <v>131</v>
      </c>
      <c r="BW275" s="5">
        <v>131</v>
      </c>
      <c r="BY275" s="5">
        <v>131</v>
      </c>
      <c r="BZ275" s="5">
        <v>131</v>
      </c>
      <c r="CB275" s="5">
        <v>131</v>
      </c>
      <c r="CC275" s="5">
        <v>131</v>
      </c>
      <c r="CE275" s="5">
        <v>131</v>
      </c>
      <c r="CF275" s="5">
        <v>131</v>
      </c>
      <c r="CH275" s="5">
        <v>131</v>
      </c>
      <c r="CI275" s="5">
        <v>131</v>
      </c>
      <c r="CK275" s="5">
        <v>131</v>
      </c>
      <c r="CL275" s="5">
        <v>131</v>
      </c>
      <c r="CN275" s="5">
        <v>131</v>
      </c>
      <c r="CO275" s="5">
        <v>131</v>
      </c>
      <c r="CQ275" s="5">
        <v>131</v>
      </c>
      <c r="CR275" s="5">
        <v>131</v>
      </c>
      <c r="CT275" s="5">
        <v>131</v>
      </c>
      <c r="CU275" s="5">
        <v>131</v>
      </c>
      <c r="CW275" s="5">
        <v>131</v>
      </c>
      <c r="CX275" s="5">
        <v>131</v>
      </c>
      <c r="CZ275" s="5">
        <v>4061</v>
      </c>
      <c r="DA275" s="5">
        <v>4061</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395</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305</v>
      </c>
      <c r="L286" s="5">
        <f>K286</f>
        <v>305</v>
      </c>
      <c r="N286" s="5">
        <f>K286</f>
        <v>305</v>
      </c>
      <c r="O286" s="5">
        <f>N286</f>
        <v>305</v>
      </c>
      <c r="Q286" s="5">
        <f>N286</f>
        <v>305</v>
      </c>
      <c r="R286" s="5">
        <f>Q286</f>
        <v>305</v>
      </c>
      <c r="T286" s="5">
        <f>Q286</f>
        <v>305</v>
      </c>
      <c r="U286" s="5">
        <f>T286</f>
        <v>305</v>
      </c>
      <c r="W286" s="5">
        <f>T286</f>
        <v>305</v>
      </c>
      <c r="X286" s="5">
        <f>W286</f>
        <v>305</v>
      </c>
      <c r="Z286" s="5">
        <f>W286</f>
        <v>305</v>
      </c>
      <c r="AA286" s="5">
        <f>Z286</f>
        <v>305</v>
      </c>
      <c r="AC286" s="5">
        <f>Z286</f>
        <v>305</v>
      </c>
      <c r="AD286" s="5">
        <f>AC286</f>
        <v>305</v>
      </c>
      <c r="AF286" s="5">
        <f>AC286</f>
        <v>305</v>
      </c>
      <c r="AG286" s="5">
        <f>AF286</f>
        <v>305</v>
      </c>
      <c r="AI286" s="5">
        <f>AF286</f>
        <v>305</v>
      </c>
      <c r="AJ286" s="5">
        <f>AI286</f>
        <v>305</v>
      </c>
      <c r="AL286" s="5">
        <f>AI286</f>
        <v>305</v>
      </c>
      <c r="AM286" s="5">
        <f>AL286</f>
        <v>305</v>
      </c>
      <c r="AO286" s="5">
        <f>AL286</f>
        <v>305</v>
      </c>
      <c r="AP286" s="5">
        <f>AO286</f>
        <v>305</v>
      </c>
      <c r="AR286" s="5">
        <f>AO286</f>
        <v>305</v>
      </c>
      <c r="AS286" s="5">
        <f>AR286</f>
        <v>305</v>
      </c>
      <c r="AU286" s="5">
        <f>AR286</f>
        <v>305</v>
      </c>
      <c r="AV286" s="5">
        <f>AU286</f>
        <v>305</v>
      </c>
      <c r="AX286" s="5">
        <f>AU286</f>
        <v>305</v>
      </c>
      <c r="AY286" s="5">
        <f>AX286</f>
        <v>305</v>
      </c>
      <c r="BA286" s="5">
        <f>AX286</f>
        <v>305</v>
      </c>
      <c r="BB286" s="5">
        <f>BA286</f>
        <v>305</v>
      </c>
      <c r="BD286" s="5">
        <f>BA286</f>
        <v>305</v>
      </c>
      <c r="BE286" s="5">
        <f>BD286</f>
        <v>305</v>
      </c>
      <c r="BG286" s="5">
        <f>BD286</f>
        <v>305</v>
      </c>
      <c r="BH286" s="5">
        <f>BG286</f>
        <v>305</v>
      </c>
      <c r="BJ286" s="5">
        <f>BG286</f>
        <v>305</v>
      </c>
      <c r="BK286" s="5">
        <f>BJ286</f>
        <v>305</v>
      </c>
      <c r="BM286" s="5">
        <f>BJ286</f>
        <v>305</v>
      </c>
      <c r="BN286" s="5">
        <f>BM286</f>
        <v>305</v>
      </c>
      <c r="BP286" s="5">
        <f>BM286</f>
        <v>305</v>
      </c>
      <c r="BQ286" s="5">
        <f>BP286</f>
        <v>305</v>
      </c>
      <c r="BS286" s="5">
        <f>BP286</f>
        <v>305</v>
      </c>
      <c r="BT286" s="5">
        <f>BS286</f>
        <v>305</v>
      </c>
      <c r="BV286" s="5">
        <f>BS286</f>
        <v>305</v>
      </c>
      <c r="BW286" s="5">
        <f>BV286</f>
        <v>305</v>
      </c>
      <c r="BY286" s="5">
        <f>BV286</f>
        <v>305</v>
      </c>
      <c r="BZ286" s="5">
        <f>BY286</f>
        <v>305</v>
      </c>
      <c r="CB286" s="5">
        <f>BY286</f>
        <v>305</v>
      </c>
      <c r="CC286" s="5">
        <f>CB286</f>
        <v>305</v>
      </c>
      <c r="CE286" s="5">
        <f>CB286</f>
        <v>305</v>
      </c>
      <c r="CF286" s="5">
        <f>CE286</f>
        <v>305</v>
      </c>
      <c r="CH286" s="5">
        <f>CE286</f>
        <v>305</v>
      </c>
      <c r="CI286" s="5">
        <f>CH286</f>
        <v>305</v>
      </c>
      <c r="CK286" s="5">
        <f>CH286</f>
        <v>305</v>
      </c>
      <c r="CL286" s="5">
        <f>CK286</f>
        <v>305</v>
      </c>
      <c r="CN286" s="5">
        <f>CK286</f>
        <v>305</v>
      </c>
      <c r="CO286" s="5">
        <f>CN286</f>
        <v>305</v>
      </c>
      <c r="CQ286" s="5">
        <f>CN286</f>
        <v>305</v>
      </c>
      <c r="CR286" s="5">
        <f>CQ286</f>
        <v>305</v>
      </c>
      <c r="CT286" s="5">
        <f>CQ286</f>
        <v>305</v>
      </c>
      <c r="CU286" s="5">
        <f>CT286</f>
        <v>305</v>
      </c>
      <c r="CW286" s="5">
        <f>CT286</f>
        <v>305</v>
      </c>
      <c r="CX286" s="5">
        <f>CW286</f>
        <v>305</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400</v>
      </c>
      <c r="BE288" s="5">
        <v>400</v>
      </c>
      <c r="BG288" s="5">
        <v>400</v>
      </c>
      <c r="BH288" s="5">
        <v>400</v>
      </c>
      <c r="BJ288" s="5">
        <v>400</v>
      </c>
      <c r="BK288" s="5">
        <v>400</v>
      </c>
      <c r="BM288" s="5">
        <v>400</v>
      </c>
      <c r="BN288" s="5">
        <v>400</v>
      </c>
      <c r="BP288" s="5">
        <v>400</v>
      </c>
      <c r="BQ288" s="5">
        <v>400</v>
      </c>
      <c r="BS288" s="5">
        <v>400</v>
      </c>
      <c r="BT288" s="5">
        <v>400</v>
      </c>
      <c r="BV288" s="5">
        <v>400</v>
      </c>
      <c r="BW288" s="5">
        <v>400</v>
      </c>
      <c r="BY288" s="5">
        <v>400</v>
      </c>
      <c r="BZ288" s="5">
        <v>400</v>
      </c>
      <c r="CB288" s="5">
        <v>400</v>
      </c>
      <c r="CC288" s="5">
        <v>400</v>
      </c>
      <c r="CE288" s="5">
        <v>400</v>
      </c>
      <c r="CF288" s="5">
        <v>400</v>
      </c>
      <c r="CH288" s="5">
        <v>400</v>
      </c>
      <c r="CI288" s="5">
        <v>400</v>
      </c>
      <c r="CK288" s="5">
        <v>400</v>
      </c>
      <c r="CL288" s="5">
        <v>400</v>
      </c>
      <c r="CN288" s="5">
        <v>400</v>
      </c>
      <c r="CO288" s="5">
        <v>400</v>
      </c>
      <c r="CQ288" s="5">
        <v>400</v>
      </c>
      <c r="CR288" s="5">
        <v>400</v>
      </c>
      <c r="CT288" s="5">
        <v>400</v>
      </c>
      <c r="CU288" s="5">
        <v>400</v>
      </c>
      <c r="CW288" s="5">
        <v>400</v>
      </c>
      <c r="CX288" s="5">
        <v>400</v>
      </c>
      <c r="CZ288" s="5">
        <v>12820</v>
      </c>
      <c r="DA288" s="5">
        <v>12820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1257</v>
      </c>
      <c r="L296" s="5">
        <v>1257</v>
      </c>
      <c r="N296" s="5">
        <v>1257</v>
      </c>
      <c r="O296" s="5">
        <v>1257</v>
      </c>
      <c r="Q296" s="5">
        <v>1257</v>
      </c>
      <c r="R296" s="5">
        <v>1257</v>
      </c>
      <c r="T296" s="5">
        <v>1257</v>
      </c>
      <c r="U296" s="5">
        <v>1257</v>
      </c>
      <c r="W296" s="5">
        <v>1257</v>
      </c>
      <c r="X296" s="5">
        <v>1257</v>
      </c>
      <c r="Z296" s="5">
        <v>1257</v>
      </c>
      <c r="AA296" s="5">
        <v>1257</v>
      </c>
      <c r="AC296" s="5">
        <v>1257</v>
      </c>
      <c r="AD296" s="5">
        <v>1257</v>
      </c>
      <c r="AF296" s="5">
        <v>1257</v>
      </c>
      <c r="AG296" s="5">
        <v>1257</v>
      </c>
      <c r="AI296" s="5">
        <v>1257</v>
      </c>
      <c r="AJ296" s="5">
        <v>1257</v>
      </c>
      <c r="AL296" s="5">
        <v>1257</v>
      </c>
      <c r="AM296" s="5">
        <v>1257</v>
      </c>
      <c r="AO296" s="5">
        <v>1257</v>
      </c>
      <c r="AP296" s="5">
        <v>1257</v>
      </c>
      <c r="AR296" s="5">
        <v>1257</v>
      </c>
      <c r="AS296" s="5">
        <v>1257</v>
      </c>
      <c r="AU296" s="5">
        <v>1257</v>
      </c>
      <c r="AV296" s="5">
        <v>1257</v>
      </c>
      <c r="AX296" s="5">
        <v>1257</v>
      </c>
      <c r="AY296" s="5">
        <v>1257</v>
      </c>
      <c r="BA296" s="5">
        <v>1257</v>
      </c>
      <c r="BB296" s="5">
        <v>1257</v>
      </c>
      <c r="BD296" s="5">
        <v>1257</v>
      </c>
      <c r="BE296" s="5">
        <v>1257</v>
      </c>
      <c r="BG296" s="5">
        <v>1257</v>
      </c>
      <c r="BH296" s="5">
        <v>1257</v>
      </c>
      <c r="BJ296" s="5">
        <v>1257</v>
      </c>
      <c r="BK296" s="5">
        <v>1257</v>
      </c>
      <c r="BM296" s="5">
        <v>1257</v>
      </c>
      <c r="BN296" s="5">
        <v>1257</v>
      </c>
      <c r="BP296" s="5">
        <v>1257</v>
      </c>
      <c r="BQ296" s="5">
        <v>1257</v>
      </c>
      <c r="BS296" s="5">
        <v>1257</v>
      </c>
      <c r="BT296" s="5">
        <v>1257</v>
      </c>
      <c r="BV296" s="5">
        <v>1257</v>
      </c>
      <c r="BW296" s="5">
        <v>1257</v>
      </c>
      <c r="BY296" s="5">
        <v>1257</v>
      </c>
      <c r="BZ296" s="5">
        <v>1257</v>
      </c>
      <c r="CB296" s="5">
        <v>1257</v>
      </c>
      <c r="CC296" s="5">
        <v>1257</v>
      </c>
      <c r="CE296" s="5">
        <v>1257</v>
      </c>
      <c r="CF296" s="5">
        <v>1257</v>
      </c>
      <c r="CH296" s="5">
        <v>1257</v>
      </c>
      <c r="CI296" s="5">
        <v>1257</v>
      </c>
      <c r="CK296" s="5">
        <v>1257</v>
      </c>
      <c r="CL296" s="5">
        <v>1257</v>
      </c>
      <c r="CN296" s="5">
        <v>1257</v>
      </c>
      <c r="CO296" s="5">
        <v>1257</v>
      </c>
      <c r="CQ296" s="5">
        <v>1257</v>
      </c>
      <c r="CR296" s="5">
        <v>1257</v>
      </c>
      <c r="CT296" s="5">
        <v>1257</v>
      </c>
      <c r="CU296" s="5">
        <v>1257</v>
      </c>
      <c r="CW296" s="5">
        <v>1257</v>
      </c>
      <c r="CX296" s="5">
        <v>1257</v>
      </c>
      <c r="CZ296" s="5">
        <v>38967</v>
      </c>
      <c r="DA296" s="5">
        <v>38967</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1798</v>
      </c>
      <c r="L313" s="5">
        <f>K313</f>
        <v>1798</v>
      </c>
      <c r="N313" s="5">
        <f>K313</f>
        <v>1798</v>
      </c>
      <c r="O313" s="5">
        <f>N313</f>
        <v>1798</v>
      </c>
      <c r="Q313" s="5">
        <f>N313</f>
        <v>1798</v>
      </c>
      <c r="R313" s="5">
        <f>Q313</f>
        <v>1798</v>
      </c>
      <c r="T313" s="5">
        <f>Q313</f>
        <v>1798</v>
      </c>
      <c r="U313" s="5">
        <f>T313</f>
        <v>1798</v>
      </c>
      <c r="W313" s="5">
        <f>T313</f>
        <v>1798</v>
      </c>
      <c r="X313" s="5">
        <f>W313</f>
        <v>1798</v>
      </c>
      <c r="Z313" s="5">
        <f>W313</f>
        <v>1798</v>
      </c>
      <c r="AA313" s="5">
        <f>Z313</f>
        <v>1798</v>
      </c>
      <c r="AC313" s="5">
        <f>Z313</f>
        <v>1798</v>
      </c>
      <c r="AD313" s="5">
        <f>AC313</f>
        <v>1798</v>
      </c>
      <c r="AF313" s="5">
        <f>AC313</f>
        <v>1798</v>
      </c>
      <c r="AG313" s="5">
        <f>AF313</f>
        <v>1798</v>
      </c>
      <c r="AI313" s="5">
        <f>AF313</f>
        <v>1798</v>
      </c>
      <c r="AJ313" s="5">
        <f>AI313</f>
        <v>1798</v>
      </c>
      <c r="AL313" s="5">
        <f>AI313</f>
        <v>1798</v>
      </c>
      <c r="AM313" s="5">
        <f>AL313</f>
        <v>1798</v>
      </c>
      <c r="AO313" s="5">
        <f>AL313</f>
        <v>1798</v>
      </c>
      <c r="AP313" s="5">
        <f>AO313</f>
        <v>1798</v>
      </c>
      <c r="AR313" s="5">
        <f>AO313</f>
        <v>1798</v>
      </c>
      <c r="AS313" s="5">
        <f>AR313</f>
        <v>1798</v>
      </c>
      <c r="AU313" s="5">
        <f>AR313</f>
        <v>1798</v>
      </c>
      <c r="AV313" s="5">
        <f>AU313</f>
        <v>1798</v>
      </c>
      <c r="AX313" s="5">
        <f>AU313</f>
        <v>1798</v>
      </c>
      <c r="AY313" s="5">
        <f>AX313</f>
        <v>1798</v>
      </c>
      <c r="BA313" s="5">
        <f>AX313</f>
        <v>1798</v>
      </c>
      <c r="BB313" s="5">
        <f>BA313</f>
        <v>1798</v>
      </c>
      <c r="BD313" s="5">
        <f>BA313</f>
        <v>1798</v>
      </c>
      <c r="BE313" s="5">
        <f>BD313</f>
        <v>1798</v>
      </c>
      <c r="BG313" s="5">
        <f>BD313</f>
        <v>1798</v>
      </c>
      <c r="BH313" s="5">
        <f>BG313</f>
        <v>1798</v>
      </c>
      <c r="BJ313" s="5">
        <f>BG313</f>
        <v>1798</v>
      </c>
      <c r="BK313" s="5">
        <f>BJ313</f>
        <v>1798</v>
      </c>
      <c r="BM313" s="5">
        <f>BJ313</f>
        <v>1798</v>
      </c>
      <c r="BN313" s="5">
        <f>BM313</f>
        <v>1798</v>
      </c>
      <c r="BP313" s="5">
        <f>BM313</f>
        <v>1798</v>
      </c>
      <c r="BQ313" s="5">
        <f>BP313</f>
        <v>1798</v>
      </c>
      <c r="BS313" s="5">
        <f>BP313</f>
        <v>1798</v>
      </c>
      <c r="BT313" s="5">
        <f>BS313</f>
        <v>1798</v>
      </c>
      <c r="BV313" s="5">
        <f>BS313</f>
        <v>1798</v>
      </c>
      <c r="BW313" s="5">
        <f>BV313</f>
        <v>1798</v>
      </c>
      <c r="BY313" s="5">
        <f>BV313</f>
        <v>1798</v>
      </c>
      <c r="BZ313" s="5">
        <f>BY313</f>
        <v>1798</v>
      </c>
      <c r="CB313" s="5">
        <f>BY313</f>
        <v>1798</v>
      </c>
      <c r="CC313" s="5">
        <f>CB313</f>
        <v>1798</v>
      </c>
      <c r="CE313" s="5">
        <f>CB313</f>
        <v>1798</v>
      </c>
      <c r="CF313" s="5">
        <f>CE313</f>
        <v>1798</v>
      </c>
      <c r="CH313" s="5">
        <f>CE313</f>
        <v>1798</v>
      </c>
      <c r="CI313" s="5">
        <f>CH313</f>
        <v>1798</v>
      </c>
      <c r="CK313" s="5">
        <f>CH313</f>
        <v>1798</v>
      </c>
      <c r="CL313" s="5">
        <f>CK313</f>
        <v>1798</v>
      </c>
      <c r="CN313" s="5">
        <f>CK313</f>
        <v>1798</v>
      </c>
      <c r="CO313" s="5">
        <f>CN313</f>
        <v>1798</v>
      </c>
      <c r="CQ313" s="5">
        <f>CN313</f>
        <v>1798</v>
      </c>
      <c r="CR313" s="5">
        <f>CQ313</f>
        <v>1798</v>
      </c>
      <c r="CT313" s="5">
        <f>CQ313</f>
        <v>1798</v>
      </c>
      <c r="CU313" s="5">
        <f>CT313</f>
        <v>1798</v>
      </c>
      <c r="CW313" s="5">
        <f>CT313</f>
        <v>1798</v>
      </c>
      <c r="CX313" s="5">
        <f>CW313</f>
        <v>1798</v>
      </c>
      <c r="CZ313" s="5">
        <v>18569</v>
      </c>
      <c r="DA313" s="5">
        <v>18569</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395</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396</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396</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403</v>
      </c>
      <c r="W329" s="5">
        <v>25991</v>
      </c>
      <c r="Z329" s="5">
        <v>25991</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397</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398</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66</v>
      </c>
      <c r="L354" s="5">
        <v>66</v>
      </c>
      <c r="N354" s="5">
        <v>66</v>
      </c>
      <c r="O354" s="5">
        <v>66</v>
      </c>
      <c r="Q354" s="5">
        <v>66</v>
      </c>
      <c r="R354" s="5">
        <v>66</v>
      </c>
      <c r="T354" s="5">
        <v>66</v>
      </c>
      <c r="U354" s="5">
        <v>66</v>
      </c>
      <c r="W354" s="5">
        <v>66</v>
      </c>
      <c r="X354" s="5">
        <v>66</v>
      </c>
      <c r="Z354" s="5">
        <v>66</v>
      </c>
      <c r="AA354" s="5">
        <v>66</v>
      </c>
      <c r="AC354" s="5">
        <v>66</v>
      </c>
      <c r="AD354" s="5">
        <v>66</v>
      </c>
      <c r="AF354" s="5">
        <v>66</v>
      </c>
      <c r="AG354" s="5">
        <v>66</v>
      </c>
      <c r="AI354" s="5">
        <v>66</v>
      </c>
      <c r="AJ354" s="5">
        <v>66</v>
      </c>
      <c r="AL354" s="5">
        <v>66</v>
      </c>
      <c r="AM354" s="5">
        <v>66</v>
      </c>
      <c r="AO354" s="5">
        <v>66</v>
      </c>
      <c r="AP354" s="5">
        <v>66</v>
      </c>
      <c r="AR354" s="5">
        <v>66</v>
      </c>
      <c r="AS354" s="5">
        <v>66</v>
      </c>
      <c r="AU354" s="5">
        <v>66</v>
      </c>
      <c r="AV354" s="5">
        <v>66</v>
      </c>
      <c r="AX354" s="5">
        <v>66</v>
      </c>
      <c r="AY354" s="5">
        <v>66</v>
      </c>
      <c r="BA354" s="5">
        <v>66</v>
      </c>
      <c r="BB354" s="5">
        <v>66</v>
      </c>
      <c r="BD354" s="5">
        <v>66</v>
      </c>
      <c r="BE354" s="5">
        <v>66</v>
      </c>
      <c r="BG354" s="5">
        <v>66</v>
      </c>
      <c r="BH354" s="5">
        <v>66</v>
      </c>
      <c r="BJ354" s="5">
        <v>66</v>
      </c>
      <c r="BK354" s="5">
        <v>66</v>
      </c>
      <c r="BM354" s="5">
        <v>66</v>
      </c>
      <c r="BN354" s="5">
        <v>66</v>
      </c>
      <c r="BP354" s="5">
        <v>66</v>
      </c>
      <c r="BQ354" s="5">
        <v>66</v>
      </c>
      <c r="BS354" s="5">
        <v>66</v>
      </c>
      <c r="BT354" s="5">
        <v>66</v>
      </c>
      <c r="BV354" s="5">
        <v>66</v>
      </c>
      <c r="BW354" s="5">
        <v>66</v>
      </c>
      <c r="BY354" s="5">
        <v>66</v>
      </c>
      <c r="BZ354" s="5">
        <v>66</v>
      </c>
      <c r="CB354" s="5">
        <v>66</v>
      </c>
      <c r="CC354" s="5">
        <v>66</v>
      </c>
      <c r="CE354" s="5">
        <v>66</v>
      </c>
      <c r="CF354" s="5">
        <v>66</v>
      </c>
      <c r="CH354" s="5">
        <v>66</v>
      </c>
      <c r="CI354" s="5">
        <v>66</v>
      </c>
      <c r="CK354" s="5">
        <v>66</v>
      </c>
      <c r="CL354" s="5">
        <v>66</v>
      </c>
      <c r="CN354" s="5">
        <v>66</v>
      </c>
      <c r="CO354" s="5">
        <v>66</v>
      </c>
      <c r="CQ354" s="5">
        <v>66</v>
      </c>
      <c r="CR354" s="5">
        <v>66</v>
      </c>
      <c r="CT354" s="5">
        <v>66</v>
      </c>
      <c r="CU354" s="5">
        <v>66</v>
      </c>
      <c r="CW354" s="5">
        <v>66</v>
      </c>
      <c r="CX354" s="5">
        <v>66</v>
      </c>
      <c r="CZ354" s="5">
        <v>2046</v>
      </c>
      <c r="DA354" s="5">
        <v>2046</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67"/>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67"/>
      <c r="Y364" s="36"/>
    </row>
    <row r="365" spans="2:105" x14ac:dyDescent="0.2">
      <c r="B365" s="1" t="s">
        <v>180</v>
      </c>
      <c r="D365" s="1" t="s">
        <v>190</v>
      </c>
      <c r="E365" s="1" t="s">
        <v>49</v>
      </c>
      <c r="F365" s="1" t="s">
        <v>193</v>
      </c>
      <c r="G365" s="4" t="s">
        <v>194</v>
      </c>
      <c r="H365" s="1" t="s">
        <v>52</v>
      </c>
      <c r="I365" s="1" t="s">
        <v>53</v>
      </c>
      <c r="K365" s="5">
        <v>400</v>
      </c>
      <c r="L365" s="5">
        <v>400</v>
      </c>
      <c r="N365" s="5">
        <v>400</v>
      </c>
      <c r="O365" s="5">
        <v>400</v>
      </c>
      <c r="Q365" s="5">
        <v>400</v>
      </c>
      <c r="R365" s="5">
        <v>400</v>
      </c>
      <c r="T365" s="5">
        <v>400</v>
      </c>
      <c r="U365" s="5">
        <v>400</v>
      </c>
      <c r="W365" s="5">
        <v>400</v>
      </c>
      <c r="X365" s="5">
        <v>400</v>
      </c>
      <c r="Z365" s="5">
        <v>400</v>
      </c>
      <c r="AA365" s="5">
        <v>400</v>
      </c>
      <c r="AC365" s="5">
        <v>400</v>
      </c>
      <c r="AD365" s="5">
        <v>400</v>
      </c>
      <c r="AF365" s="5">
        <v>400</v>
      </c>
      <c r="AG365" s="5">
        <v>400</v>
      </c>
      <c r="AI365" s="5">
        <v>400</v>
      </c>
      <c r="AJ365" s="5">
        <v>400</v>
      </c>
      <c r="AL365" s="5">
        <v>400</v>
      </c>
      <c r="AM365" s="5">
        <v>400</v>
      </c>
      <c r="AO365" s="5">
        <v>400</v>
      </c>
      <c r="AP365" s="5">
        <v>400</v>
      </c>
      <c r="AR365" s="5">
        <v>400</v>
      </c>
      <c r="AS365" s="5">
        <v>400</v>
      </c>
      <c r="AU365" s="5">
        <v>400</v>
      </c>
      <c r="AV365" s="5">
        <v>400</v>
      </c>
      <c r="AX365" s="5">
        <v>400</v>
      </c>
      <c r="AY365" s="5">
        <v>400</v>
      </c>
      <c r="BA365" s="5">
        <v>400</v>
      </c>
      <c r="BB365" s="5">
        <v>400</v>
      </c>
      <c r="BD365" s="5">
        <v>400</v>
      </c>
      <c r="BE365" s="5">
        <v>400</v>
      </c>
      <c r="BG365" s="5">
        <v>400</v>
      </c>
      <c r="BH365" s="5">
        <v>400</v>
      </c>
      <c r="BJ365" s="5">
        <v>400</v>
      </c>
      <c r="BK365" s="5">
        <v>400</v>
      </c>
      <c r="BM365" s="5">
        <v>400</v>
      </c>
      <c r="BN365" s="5">
        <v>400</v>
      </c>
      <c r="BP365" s="5">
        <v>400</v>
      </c>
      <c r="BQ365" s="5">
        <v>400</v>
      </c>
      <c r="BS365" s="5">
        <v>400</v>
      </c>
      <c r="BT365" s="5">
        <v>400</v>
      </c>
      <c r="BV365" s="5">
        <v>400</v>
      </c>
      <c r="BW365" s="5">
        <v>400</v>
      </c>
      <c r="BY365" s="5">
        <v>400</v>
      </c>
      <c r="BZ365" s="5">
        <v>400</v>
      </c>
      <c r="CB365" s="5">
        <v>400</v>
      </c>
      <c r="CC365" s="5">
        <v>400</v>
      </c>
      <c r="CE365" s="5">
        <v>400</v>
      </c>
      <c r="CF365" s="5">
        <v>400</v>
      </c>
      <c r="CH365" s="5">
        <v>400</v>
      </c>
      <c r="CI365" s="5">
        <v>400</v>
      </c>
      <c r="CK365" s="5">
        <v>400</v>
      </c>
      <c r="CL365" s="5">
        <v>400</v>
      </c>
      <c r="CN365" s="5">
        <v>400</v>
      </c>
      <c r="CO365" s="5">
        <v>400</v>
      </c>
      <c r="CQ365" s="5">
        <v>400</v>
      </c>
      <c r="CR365" s="5">
        <v>400</v>
      </c>
      <c r="CT365" s="5">
        <v>400</v>
      </c>
      <c r="CU365" s="5">
        <v>400</v>
      </c>
      <c r="CW365" s="5">
        <v>400</v>
      </c>
      <c r="CX365" s="5">
        <v>400</v>
      </c>
      <c r="CZ365" s="5">
        <v>12400</v>
      </c>
      <c r="DA365" s="5">
        <v>12400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404</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405</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403</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857</v>
      </c>
      <c r="L389" s="5">
        <v>857</v>
      </c>
      <c r="N389" s="5">
        <v>857</v>
      </c>
      <c r="O389" s="5">
        <v>857</v>
      </c>
      <c r="Q389" s="5">
        <v>857</v>
      </c>
      <c r="R389" s="5">
        <v>857</v>
      </c>
      <c r="T389" s="5">
        <v>857</v>
      </c>
      <c r="U389" s="5">
        <v>857</v>
      </c>
      <c r="W389" s="5">
        <v>857</v>
      </c>
      <c r="X389" s="5">
        <v>857</v>
      </c>
      <c r="Z389" s="5">
        <v>857</v>
      </c>
      <c r="AA389" s="5">
        <v>857</v>
      </c>
      <c r="AC389" s="5">
        <v>857</v>
      </c>
      <c r="AD389" s="5">
        <v>857</v>
      </c>
      <c r="AF389" s="5">
        <v>857</v>
      </c>
      <c r="AG389" s="5">
        <v>857</v>
      </c>
      <c r="AI389" s="5">
        <v>857</v>
      </c>
      <c r="AJ389" s="5">
        <v>857</v>
      </c>
      <c r="AL389" s="5">
        <v>857</v>
      </c>
      <c r="AM389" s="5">
        <v>857</v>
      </c>
      <c r="AO389" s="5">
        <v>857</v>
      </c>
      <c r="AP389" s="5">
        <v>857</v>
      </c>
      <c r="AR389" s="5">
        <v>857</v>
      </c>
      <c r="AS389" s="5">
        <v>857</v>
      </c>
      <c r="AU389" s="5">
        <v>857</v>
      </c>
      <c r="AV389" s="5">
        <v>857</v>
      </c>
      <c r="AX389" s="5">
        <v>857</v>
      </c>
      <c r="AY389" s="5">
        <v>857</v>
      </c>
      <c r="BA389" s="5">
        <v>857</v>
      </c>
      <c r="BB389" s="5">
        <v>857</v>
      </c>
      <c r="BD389" s="5">
        <v>857</v>
      </c>
      <c r="BE389" s="5">
        <v>857</v>
      </c>
      <c r="BG389" s="5">
        <v>857</v>
      </c>
      <c r="BH389" s="5">
        <v>857</v>
      </c>
      <c r="BJ389" s="5">
        <v>857</v>
      </c>
      <c r="BK389" s="5">
        <v>857</v>
      </c>
      <c r="BM389" s="5">
        <v>857</v>
      </c>
      <c r="BN389" s="5">
        <v>857</v>
      </c>
      <c r="BP389" s="5">
        <v>857</v>
      </c>
      <c r="BQ389" s="5">
        <v>857</v>
      </c>
      <c r="BS389" s="5">
        <v>857</v>
      </c>
      <c r="BT389" s="5">
        <v>857</v>
      </c>
      <c r="BV389" s="5">
        <v>857</v>
      </c>
      <c r="BW389" s="5">
        <v>857</v>
      </c>
      <c r="BY389" s="5">
        <v>857</v>
      </c>
      <c r="BZ389" s="5">
        <v>857</v>
      </c>
      <c r="CB389" s="5">
        <v>857</v>
      </c>
      <c r="CC389" s="5">
        <v>857</v>
      </c>
      <c r="CE389" s="5">
        <v>857</v>
      </c>
      <c r="CF389" s="5">
        <v>857</v>
      </c>
      <c r="CH389" s="5">
        <v>857</v>
      </c>
      <c r="CI389" s="5">
        <v>857</v>
      </c>
      <c r="CK389" s="5">
        <v>857</v>
      </c>
      <c r="CL389" s="5">
        <v>857</v>
      </c>
      <c r="CN389" s="5">
        <v>857</v>
      </c>
      <c r="CO389" s="5">
        <v>857</v>
      </c>
      <c r="CQ389" s="5">
        <v>857</v>
      </c>
      <c r="CR389" s="5">
        <v>857</v>
      </c>
      <c r="CT389" s="5">
        <v>857</v>
      </c>
      <c r="CU389" s="5">
        <v>857</v>
      </c>
      <c r="CW389" s="5">
        <v>0</v>
      </c>
      <c r="CX389" s="5">
        <v>0</v>
      </c>
      <c r="CZ389" s="5">
        <v>25710</v>
      </c>
      <c r="DA389" s="5">
        <v>25710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403</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403</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406</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407</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403</v>
      </c>
    </row>
    <row r="446" spans="2:105" x14ac:dyDescent="0.2">
      <c r="B446" s="1" t="s">
        <v>218</v>
      </c>
      <c r="D446" s="1" t="s">
        <v>219</v>
      </c>
      <c r="E446" s="1" t="s">
        <v>49</v>
      </c>
      <c r="F446" s="1" t="s">
        <v>220</v>
      </c>
      <c r="G446" s="29" t="s">
        <v>221</v>
      </c>
      <c r="H446" s="1" t="s">
        <v>52</v>
      </c>
      <c r="I446" s="1" t="s">
        <v>395</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395</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395</v>
      </c>
      <c r="J475" s="5" t="s">
        <v>63</v>
      </c>
      <c r="CZ475" s="5" t="e">
        <v>#VALUE!</v>
      </c>
      <c r="DA475" s="5">
        <v>0</v>
      </c>
    </row>
    <row r="476" spans="2:105" x14ac:dyDescent="0.2">
      <c r="B476" s="1" t="s">
        <v>218</v>
      </c>
      <c r="D476" s="1" t="s">
        <v>215</v>
      </c>
      <c r="E476" s="1" t="s">
        <v>49</v>
      </c>
      <c r="F476" s="1" t="s">
        <v>236</v>
      </c>
      <c r="G476" s="29" t="s">
        <v>237</v>
      </c>
      <c r="H476" s="1" t="s">
        <v>54</v>
      </c>
      <c r="I476" s="1" t="s">
        <v>395</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t="s">
        <v>408</v>
      </c>
      <c r="BE492" s="5">
        <v>0</v>
      </c>
      <c r="BG492" s="5" t="s">
        <v>408</v>
      </c>
      <c r="BH492" s="5">
        <v>0</v>
      </c>
      <c r="BJ492" s="5" t="s">
        <v>408</v>
      </c>
      <c r="BK492" s="5">
        <v>0</v>
      </c>
      <c r="BM492" s="5" t="s">
        <v>408</v>
      </c>
      <c r="BN492" s="5">
        <v>0</v>
      </c>
      <c r="BP492" s="5">
        <v>450</v>
      </c>
      <c r="BQ492" s="5">
        <v>450</v>
      </c>
      <c r="BS492" s="5">
        <v>450</v>
      </c>
      <c r="BT492" s="5">
        <v>450</v>
      </c>
      <c r="BV492" s="5">
        <v>450</v>
      </c>
      <c r="BW492" s="5">
        <v>450</v>
      </c>
      <c r="BY492" s="5">
        <v>450</v>
      </c>
      <c r="BZ492" s="5">
        <v>450</v>
      </c>
      <c r="CB492" s="5">
        <v>450</v>
      </c>
      <c r="CC492" s="5">
        <v>450</v>
      </c>
      <c r="CE492" s="5">
        <v>450</v>
      </c>
      <c r="CF492" s="5">
        <v>450</v>
      </c>
      <c r="CH492" s="5">
        <v>450</v>
      </c>
      <c r="CI492" s="5">
        <v>450</v>
      </c>
      <c r="CK492" s="5">
        <v>450</v>
      </c>
      <c r="CL492" s="5">
        <v>450</v>
      </c>
      <c r="CN492" s="5">
        <v>450</v>
      </c>
      <c r="CO492" s="5">
        <v>450</v>
      </c>
      <c r="CQ492" s="5">
        <v>450</v>
      </c>
      <c r="CR492" s="5">
        <v>450</v>
      </c>
      <c r="CT492" s="5">
        <v>450</v>
      </c>
      <c r="CU492" s="5">
        <v>450</v>
      </c>
      <c r="CW492" s="5">
        <v>0</v>
      </c>
      <c r="CX492" s="5">
        <v>0</v>
      </c>
      <c r="CZ492" s="5" t="e">
        <v>#VALUE!</v>
      </c>
      <c r="DA492" s="5">
        <v>4950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406</v>
      </c>
      <c r="CZ545" s="5"/>
      <c r="DA545" s="5"/>
    </row>
    <row r="547" spans="2:105" x14ac:dyDescent="0.2">
      <c r="F547" s="38">
        <v>0</v>
      </c>
      <c r="K547" s="68">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6210</v>
      </c>
      <c r="L576" s="5">
        <v>6210</v>
      </c>
      <c r="N576" s="5">
        <v>6210</v>
      </c>
      <c r="O576" s="5">
        <v>6210</v>
      </c>
      <c r="Q576" s="5">
        <v>6210</v>
      </c>
      <c r="R576" s="5">
        <v>6210</v>
      </c>
      <c r="T576" s="5">
        <v>6210</v>
      </c>
      <c r="U576" s="5">
        <v>6210</v>
      </c>
      <c r="W576" s="5">
        <v>6210</v>
      </c>
      <c r="X576" s="5">
        <v>6210</v>
      </c>
      <c r="Z576" s="5">
        <v>6210</v>
      </c>
      <c r="AA576" s="5">
        <v>6210</v>
      </c>
      <c r="AC576" s="5">
        <v>6210</v>
      </c>
      <c r="AD576" s="5">
        <v>6210</v>
      </c>
      <c r="AF576" s="5">
        <v>6210</v>
      </c>
      <c r="AG576" s="5">
        <v>6210</v>
      </c>
      <c r="AI576" s="5">
        <v>6210</v>
      </c>
      <c r="AJ576" s="5">
        <v>6210</v>
      </c>
      <c r="AL576" s="5">
        <v>6210</v>
      </c>
      <c r="AM576" s="5">
        <v>6210</v>
      </c>
      <c r="AO576" s="5">
        <v>6210</v>
      </c>
      <c r="AP576" s="5">
        <v>6210</v>
      </c>
      <c r="AR576" s="5">
        <v>6210</v>
      </c>
      <c r="AS576" s="5">
        <v>6210</v>
      </c>
      <c r="AU576" s="5">
        <v>6210</v>
      </c>
      <c r="AV576" s="5">
        <v>6210</v>
      </c>
      <c r="AX576" s="5">
        <v>6210</v>
      </c>
      <c r="AY576" s="5">
        <v>6210</v>
      </c>
      <c r="BA576" s="5">
        <v>6210</v>
      </c>
      <c r="BB576" s="5">
        <v>6210</v>
      </c>
      <c r="BD576" s="5">
        <v>6210</v>
      </c>
      <c r="BE576" s="5">
        <v>6210</v>
      </c>
      <c r="BG576" s="5">
        <v>6210</v>
      </c>
      <c r="BH576" s="5">
        <v>6210</v>
      </c>
      <c r="BJ576" s="5">
        <v>6210</v>
      </c>
      <c r="BK576" s="5">
        <v>6210</v>
      </c>
      <c r="BM576" s="5">
        <v>6210</v>
      </c>
      <c r="BN576" s="5">
        <v>6210</v>
      </c>
      <c r="BP576" s="5">
        <v>6210</v>
      </c>
      <c r="BQ576" s="5">
        <v>6210</v>
      </c>
      <c r="BS576" s="5">
        <v>6210</v>
      </c>
      <c r="BT576" s="5">
        <v>6210</v>
      </c>
      <c r="BV576" s="5">
        <v>6210</v>
      </c>
      <c r="BW576" s="5">
        <v>6210</v>
      </c>
      <c r="BY576" s="5">
        <v>6210</v>
      </c>
      <c r="BZ576" s="5">
        <v>6210</v>
      </c>
      <c r="CB576" s="5">
        <v>6210</v>
      </c>
      <c r="CC576" s="5">
        <v>6210</v>
      </c>
      <c r="CE576" s="5">
        <v>6210</v>
      </c>
      <c r="CF576" s="5">
        <v>6210</v>
      </c>
      <c r="CH576" s="5">
        <v>6210</v>
      </c>
      <c r="CI576" s="5">
        <v>6210</v>
      </c>
      <c r="CK576" s="5">
        <v>6210</v>
      </c>
      <c r="CL576" s="5">
        <v>6210</v>
      </c>
      <c r="CN576" s="5">
        <v>6210</v>
      </c>
      <c r="CO576" s="5">
        <v>6210</v>
      </c>
      <c r="CQ576" s="5">
        <v>6210</v>
      </c>
      <c r="CR576" s="5">
        <v>6210</v>
      </c>
      <c r="CT576" s="5">
        <v>6210</v>
      </c>
      <c r="CU576" s="5">
        <v>6210</v>
      </c>
      <c r="CW576" s="5">
        <v>0</v>
      </c>
      <c r="CX576" s="5">
        <v>0</v>
      </c>
      <c r="CZ576" s="5">
        <v>186300</v>
      </c>
      <c r="DA576" s="5">
        <v>186300</v>
      </c>
    </row>
    <row r="577" spans="1:105" x14ac:dyDescent="0.2">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69"/>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69"/>
    </row>
    <row r="585" spans="1:105" x14ac:dyDescent="0.2">
      <c r="K585" s="69"/>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69"/>
    </row>
    <row r="589" spans="1:105" x14ac:dyDescent="0.2">
      <c r="A589" s="38"/>
      <c r="B589" s="1" t="s">
        <v>281</v>
      </c>
      <c r="D589" s="70"/>
      <c r="E589" s="1" t="s">
        <v>399</v>
      </c>
      <c r="F589" s="1" t="s">
        <v>282</v>
      </c>
      <c r="H589" s="1" t="s">
        <v>52</v>
      </c>
      <c r="I589" s="1" t="s">
        <v>235</v>
      </c>
      <c r="K589" s="5">
        <v>217</v>
      </c>
      <c r="L589" s="5">
        <v>217</v>
      </c>
      <c r="N589" s="5">
        <v>217</v>
      </c>
      <c r="O589" s="5">
        <v>217</v>
      </c>
      <c r="Q589" s="5">
        <v>217</v>
      </c>
      <c r="R589" s="5">
        <v>217</v>
      </c>
      <c r="T589" s="5">
        <v>217</v>
      </c>
      <c r="U589" s="5">
        <v>217</v>
      </c>
      <c r="W589" s="5">
        <v>217</v>
      </c>
      <c r="X589" s="5">
        <v>217</v>
      </c>
      <c r="Z589" s="5">
        <v>217</v>
      </c>
      <c r="AA589" s="5">
        <v>217</v>
      </c>
      <c r="AC589" s="5">
        <v>217</v>
      </c>
      <c r="AD589" s="5">
        <v>217</v>
      </c>
      <c r="AF589" s="5">
        <v>217</v>
      </c>
      <c r="AG589" s="5">
        <v>217</v>
      </c>
      <c r="AI589" s="5">
        <v>217</v>
      </c>
      <c r="AJ589" s="5">
        <v>217</v>
      </c>
      <c r="AL589" s="5">
        <v>217</v>
      </c>
      <c r="AM589" s="5">
        <v>217</v>
      </c>
      <c r="AO589" s="5">
        <v>217</v>
      </c>
      <c r="AP589" s="5">
        <v>217</v>
      </c>
      <c r="AR589" s="5">
        <v>217</v>
      </c>
      <c r="AS589" s="5">
        <v>217</v>
      </c>
      <c r="AU589" s="5">
        <v>217</v>
      </c>
      <c r="AV589" s="5">
        <v>217</v>
      </c>
      <c r="AX589" s="5">
        <v>217</v>
      </c>
      <c r="AY589" s="5">
        <v>217</v>
      </c>
      <c r="BA589" s="5">
        <v>217</v>
      </c>
      <c r="BB589" s="5">
        <v>217</v>
      </c>
      <c r="BD589" s="5">
        <v>217</v>
      </c>
      <c r="BE589" s="5">
        <v>217</v>
      </c>
      <c r="BG589" s="5">
        <v>217</v>
      </c>
      <c r="BH589" s="5">
        <v>217</v>
      </c>
      <c r="BJ589" s="5">
        <v>217</v>
      </c>
      <c r="BK589" s="5">
        <v>217</v>
      </c>
      <c r="BM589" s="5">
        <v>217</v>
      </c>
      <c r="BN589" s="5">
        <v>217</v>
      </c>
      <c r="BP589" s="5">
        <v>217</v>
      </c>
      <c r="BQ589" s="5">
        <v>217</v>
      </c>
      <c r="BS589" s="5">
        <v>217</v>
      </c>
      <c r="BT589" s="5">
        <v>217</v>
      </c>
      <c r="BV589" s="5">
        <v>217</v>
      </c>
      <c r="BW589" s="5">
        <v>217</v>
      </c>
      <c r="BY589" s="5">
        <v>217</v>
      </c>
      <c r="BZ589" s="5">
        <v>217</v>
      </c>
      <c r="CB589" s="5">
        <v>217</v>
      </c>
      <c r="CC589" s="5">
        <v>217</v>
      </c>
      <c r="CE589" s="5">
        <v>217</v>
      </c>
      <c r="CF589" s="5">
        <v>217</v>
      </c>
      <c r="CH589" s="5">
        <v>217</v>
      </c>
      <c r="CI589" s="5">
        <v>217</v>
      </c>
      <c r="CK589" s="5">
        <v>217</v>
      </c>
      <c r="CL589" s="5">
        <v>217</v>
      </c>
      <c r="CN589" s="5">
        <v>217</v>
      </c>
      <c r="CO589" s="5">
        <v>217</v>
      </c>
      <c r="CQ589" s="5">
        <v>217</v>
      </c>
      <c r="CR589" s="5">
        <v>217</v>
      </c>
      <c r="CT589" s="5">
        <v>217</v>
      </c>
      <c r="CU589" s="5">
        <v>217</v>
      </c>
      <c r="CW589" s="5">
        <v>0</v>
      </c>
      <c r="CX589" s="5">
        <v>0</v>
      </c>
      <c r="CZ589" s="5">
        <v>6510</v>
      </c>
      <c r="DA589" s="5">
        <v>6510</v>
      </c>
    </row>
    <row r="590" spans="1:105" x14ac:dyDescent="0.2">
      <c r="E590" s="1" t="s">
        <v>399</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399</v>
      </c>
      <c r="F591" s="1" t="s">
        <v>282</v>
      </c>
      <c r="H591" s="1" t="s">
        <v>68</v>
      </c>
      <c r="I591" s="1" t="s">
        <v>235</v>
      </c>
      <c r="K591" s="5">
        <v>340</v>
      </c>
      <c r="L591" s="5">
        <v>340</v>
      </c>
      <c r="N591" s="5">
        <v>340</v>
      </c>
      <c r="O591" s="5">
        <v>340</v>
      </c>
      <c r="Q591" s="5">
        <v>340</v>
      </c>
      <c r="R591" s="5">
        <v>340</v>
      </c>
      <c r="T591" s="5">
        <v>340</v>
      </c>
      <c r="U591" s="5">
        <v>340</v>
      </c>
      <c r="W591" s="5">
        <v>340</v>
      </c>
      <c r="X591" s="5">
        <v>340</v>
      </c>
      <c r="Z591" s="5">
        <v>340</v>
      </c>
      <c r="AA591" s="5">
        <v>340</v>
      </c>
      <c r="AC591" s="5">
        <v>340</v>
      </c>
      <c r="AD591" s="5">
        <v>340</v>
      </c>
      <c r="AF591" s="5">
        <v>340</v>
      </c>
      <c r="AG591" s="5">
        <v>340</v>
      </c>
      <c r="AI591" s="5">
        <v>340</v>
      </c>
      <c r="AJ591" s="5">
        <v>340</v>
      </c>
      <c r="AL591" s="5">
        <v>340</v>
      </c>
      <c r="AM591" s="5">
        <v>340</v>
      </c>
      <c r="AO591" s="5">
        <v>340</v>
      </c>
      <c r="AP591" s="5">
        <v>340</v>
      </c>
      <c r="AR591" s="5">
        <v>340</v>
      </c>
      <c r="AS591" s="5">
        <v>340</v>
      </c>
      <c r="AU591" s="5">
        <v>340</v>
      </c>
      <c r="AV591" s="5">
        <v>340</v>
      </c>
      <c r="AX591" s="5">
        <v>340</v>
      </c>
      <c r="AY591" s="5">
        <v>340</v>
      </c>
      <c r="BA591" s="5">
        <v>340</v>
      </c>
      <c r="BB591" s="5">
        <v>340</v>
      </c>
      <c r="BD591" s="5">
        <v>340</v>
      </c>
      <c r="BE591" s="5">
        <v>340</v>
      </c>
      <c r="BG591" s="5">
        <v>340</v>
      </c>
      <c r="BH591" s="5">
        <v>340</v>
      </c>
      <c r="BJ591" s="5">
        <v>340</v>
      </c>
      <c r="BK591" s="5">
        <v>340</v>
      </c>
      <c r="BM591" s="5">
        <v>340</v>
      </c>
      <c r="BN591" s="5">
        <v>340</v>
      </c>
      <c r="BP591" s="5">
        <v>340</v>
      </c>
      <c r="BQ591" s="5">
        <v>340</v>
      </c>
      <c r="BS591" s="5">
        <v>340</v>
      </c>
      <c r="BT591" s="5">
        <v>340</v>
      </c>
      <c r="BV591" s="5">
        <v>340</v>
      </c>
      <c r="BW591" s="5">
        <v>340</v>
      </c>
      <c r="BY591" s="5">
        <v>340</v>
      </c>
      <c r="BZ591" s="5">
        <v>340</v>
      </c>
      <c r="CB591" s="5">
        <v>340</v>
      </c>
      <c r="CC591" s="5">
        <v>340</v>
      </c>
      <c r="CE591" s="5">
        <v>340</v>
      </c>
      <c r="CF591" s="5">
        <v>340</v>
      </c>
      <c r="CH591" s="5">
        <v>340</v>
      </c>
      <c r="CI591" s="5">
        <v>340</v>
      </c>
      <c r="CK591" s="5">
        <v>340</v>
      </c>
      <c r="CL591" s="5">
        <v>340</v>
      </c>
      <c r="CN591" s="5">
        <v>340</v>
      </c>
      <c r="CO591" s="5">
        <v>340</v>
      </c>
      <c r="CQ591" s="5">
        <v>340</v>
      </c>
      <c r="CR591" s="5">
        <v>340</v>
      </c>
      <c r="CT591" s="5">
        <v>340</v>
      </c>
      <c r="CU591" s="5">
        <v>340</v>
      </c>
      <c r="CW591" s="5">
        <v>0</v>
      </c>
      <c r="CX591" s="5">
        <v>0</v>
      </c>
      <c r="CZ591" s="5">
        <v>10200</v>
      </c>
      <c r="DA591" s="5">
        <v>10200</v>
      </c>
    </row>
    <row r="592" spans="1:105" x14ac:dyDescent="0.2">
      <c r="K592" s="71"/>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400</v>
      </c>
      <c r="F593" s="1" t="s">
        <v>282</v>
      </c>
      <c r="H593" s="1" t="s">
        <v>52</v>
      </c>
      <c r="I593" s="1" t="s">
        <v>235</v>
      </c>
      <c r="J593" s="5" t="s">
        <v>63</v>
      </c>
      <c r="CZ593" s="5" t="e">
        <v>#VALUE!</v>
      </c>
      <c r="DA593" s="5">
        <v>0</v>
      </c>
    </row>
    <row r="594" spans="1:105" x14ac:dyDescent="0.2">
      <c r="E594" s="1" t="s">
        <v>400</v>
      </c>
      <c r="F594" s="1" t="s">
        <v>282</v>
      </c>
      <c r="G594" s="4" t="s">
        <v>287</v>
      </c>
      <c r="H594" s="1" t="s">
        <v>54</v>
      </c>
      <c r="I594" s="1" t="s">
        <v>235</v>
      </c>
      <c r="K594" s="5">
        <v>10</v>
      </c>
      <c r="L594" s="5">
        <v>10</v>
      </c>
      <c r="N594" s="5">
        <v>10</v>
      </c>
      <c r="O594" s="5">
        <v>10</v>
      </c>
      <c r="Q594" s="5">
        <v>10</v>
      </c>
      <c r="R594" s="5">
        <v>10</v>
      </c>
      <c r="T594" s="5">
        <v>10</v>
      </c>
      <c r="U594" s="5">
        <v>10</v>
      </c>
      <c r="W594" s="5">
        <v>10</v>
      </c>
      <c r="X594" s="5">
        <v>10</v>
      </c>
      <c r="Z594" s="5">
        <v>10</v>
      </c>
      <c r="AA594" s="5">
        <v>10</v>
      </c>
      <c r="AC594" s="5">
        <v>10</v>
      </c>
      <c r="AD594" s="5">
        <v>10</v>
      </c>
      <c r="AF594" s="5">
        <v>10</v>
      </c>
      <c r="AG594" s="5">
        <v>10</v>
      </c>
      <c r="AI594" s="5">
        <v>10</v>
      </c>
      <c r="AJ594" s="5">
        <v>10</v>
      </c>
      <c r="AL594" s="5">
        <v>10</v>
      </c>
      <c r="AM594" s="5">
        <v>10</v>
      </c>
      <c r="AO594" s="5">
        <v>10</v>
      </c>
      <c r="AP594" s="5">
        <v>10</v>
      </c>
      <c r="AR594" s="5">
        <v>10</v>
      </c>
      <c r="AS594" s="5">
        <v>10</v>
      </c>
      <c r="AU594" s="5">
        <v>10</v>
      </c>
      <c r="AV594" s="5">
        <v>10</v>
      </c>
      <c r="AX594" s="5">
        <v>10</v>
      </c>
      <c r="AY594" s="5">
        <v>10</v>
      </c>
      <c r="BA594" s="5">
        <v>10</v>
      </c>
      <c r="BB594" s="5">
        <v>10</v>
      </c>
      <c r="BD594" s="5">
        <v>10</v>
      </c>
      <c r="BE594" s="5">
        <v>10</v>
      </c>
      <c r="BG594" s="5">
        <v>10</v>
      </c>
      <c r="BH594" s="5">
        <v>10</v>
      </c>
      <c r="BJ594" s="5">
        <v>10</v>
      </c>
      <c r="BK594" s="5">
        <v>10</v>
      </c>
      <c r="BM594" s="5">
        <v>10</v>
      </c>
      <c r="BN594" s="5">
        <v>10</v>
      </c>
      <c r="BP594" s="5">
        <v>10</v>
      </c>
      <c r="BQ594" s="5">
        <v>10</v>
      </c>
      <c r="BS594" s="5">
        <v>10</v>
      </c>
      <c r="BT594" s="5">
        <v>10</v>
      </c>
      <c r="BV594" s="5">
        <v>10</v>
      </c>
      <c r="BW594" s="5">
        <v>10</v>
      </c>
      <c r="BY594" s="5">
        <v>10</v>
      </c>
      <c r="BZ594" s="5">
        <v>10</v>
      </c>
      <c r="CB594" s="5">
        <v>10</v>
      </c>
      <c r="CC594" s="5">
        <v>10</v>
      </c>
      <c r="CE594" s="5">
        <v>10</v>
      </c>
      <c r="CF594" s="5">
        <v>10</v>
      </c>
      <c r="CH594" s="5">
        <v>10</v>
      </c>
      <c r="CI594" s="5">
        <v>10</v>
      </c>
      <c r="CK594" s="5">
        <v>10</v>
      </c>
      <c r="CL594" s="5">
        <v>10</v>
      </c>
      <c r="CN594" s="5">
        <v>10</v>
      </c>
      <c r="CO594" s="5">
        <v>10</v>
      </c>
      <c r="CQ594" s="5">
        <v>10</v>
      </c>
      <c r="CR594" s="5">
        <v>10</v>
      </c>
      <c r="CT594" s="5">
        <v>10</v>
      </c>
      <c r="CU594" s="5">
        <v>10</v>
      </c>
      <c r="CW594" s="5">
        <v>0</v>
      </c>
      <c r="CX594" s="5">
        <v>0</v>
      </c>
      <c r="CZ594" s="5">
        <v>300</v>
      </c>
      <c r="DA594" s="5">
        <v>300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7993</v>
      </c>
      <c r="L604" s="5">
        <v>7993</v>
      </c>
      <c r="N604" s="5">
        <v>7993</v>
      </c>
      <c r="O604" s="5">
        <v>7993</v>
      </c>
      <c r="Q604" s="5">
        <v>7993</v>
      </c>
      <c r="R604" s="5">
        <v>7993</v>
      </c>
      <c r="T604" s="5">
        <v>7993</v>
      </c>
      <c r="U604" s="5">
        <v>7993</v>
      </c>
      <c r="W604" s="5">
        <v>7993</v>
      </c>
      <c r="X604" s="5">
        <v>7993</v>
      </c>
      <c r="Z604" s="5">
        <v>7993</v>
      </c>
      <c r="AA604" s="5">
        <v>7993</v>
      </c>
      <c r="AC604" s="5">
        <v>7993</v>
      </c>
      <c r="AD604" s="5">
        <v>7993</v>
      </c>
      <c r="AF604" s="5">
        <v>7993</v>
      </c>
      <c r="AG604" s="5">
        <v>7993</v>
      </c>
      <c r="AI604" s="5">
        <v>7993</v>
      </c>
      <c r="AJ604" s="5">
        <v>7993</v>
      </c>
      <c r="AL604" s="5">
        <v>7993</v>
      </c>
      <c r="AM604" s="5">
        <v>7993</v>
      </c>
      <c r="AO604" s="5">
        <v>7993</v>
      </c>
      <c r="AP604" s="5">
        <v>7993</v>
      </c>
      <c r="AR604" s="5">
        <v>7993</v>
      </c>
      <c r="AS604" s="5">
        <v>7993</v>
      </c>
      <c r="AU604" s="5">
        <v>7993</v>
      </c>
      <c r="AV604" s="5">
        <v>7993</v>
      </c>
      <c r="AX604" s="5">
        <v>7993</v>
      </c>
      <c r="AY604" s="5">
        <v>7993</v>
      </c>
      <c r="BA604" s="5">
        <v>7993</v>
      </c>
      <c r="BB604" s="5">
        <v>7993</v>
      </c>
      <c r="BD604" s="5">
        <v>7993</v>
      </c>
      <c r="BE604" s="5">
        <v>7993</v>
      </c>
      <c r="BG604" s="5">
        <v>7993</v>
      </c>
      <c r="BH604" s="5">
        <v>7993</v>
      </c>
      <c r="BJ604" s="5">
        <v>7993</v>
      </c>
      <c r="BK604" s="5">
        <v>7993</v>
      </c>
      <c r="BM604" s="5">
        <v>7993</v>
      </c>
      <c r="BN604" s="5">
        <v>7993</v>
      </c>
      <c r="BP604" s="5">
        <v>7993</v>
      </c>
      <c r="BQ604" s="5">
        <v>7993</v>
      </c>
      <c r="BS604" s="5">
        <v>7993</v>
      </c>
      <c r="BT604" s="5">
        <v>7993</v>
      </c>
      <c r="BV604" s="5">
        <v>7993</v>
      </c>
      <c r="BW604" s="5">
        <v>7993</v>
      </c>
      <c r="BY604" s="5">
        <v>7993</v>
      </c>
      <c r="BZ604" s="5">
        <v>7993</v>
      </c>
      <c r="CB604" s="5">
        <v>7993</v>
      </c>
      <c r="CC604" s="5">
        <v>7993</v>
      </c>
      <c r="CE604" s="5">
        <v>7993</v>
      </c>
      <c r="CF604" s="5">
        <v>7993</v>
      </c>
      <c r="CH604" s="5">
        <v>7993</v>
      </c>
      <c r="CI604" s="5">
        <v>7993</v>
      </c>
      <c r="CK604" s="5">
        <v>7993</v>
      </c>
      <c r="CL604" s="5">
        <v>7993</v>
      </c>
      <c r="CN604" s="5">
        <v>7993</v>
      </c>
      <c r="CO604" s="5">
        <v>7993</v>
      </c>
      <c r="CQ604" s="5">
        <v>7993</v>
      </c>
      <c r="CR604" s="5">
        <v>7993</v>
      </c>
      <c r="CT604" s="5">
        <v>7993</v>
      </c>
      <c r="CU604" s="5">
        <v>7993</v>
      </c>
      <c r="CW604" s="5">
        <v>7993</v>
      </c>
      <c r="CX604" s="5">
        <v>7993</v>
      </c>
      <c r="CZ604" s="5">
        <v>247783</v>
      </c>
      <c r="DA604" s="5">
        <v>247783</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274</v>
      </c>
      <c r="L607" s="5">
        <v>274</v>
      </c>
      <c r="N607" s="5">
        <v>274</v>
      </c>
      <c r="O607" s="5">
        <v>274</v>
      </c>
      <c r="Q607" s="5">
        <v>274</v>
      </c>
      <c r="R607" s="5">
        <v>274</v>
      </c>
      <c r="T607" s="5">
        <v>274</v>
      </c>
      <c r="U607" s="5">
        <v>274</v>
      </c>
      <c r="W607" s="5">
        <v>274</v>
      </c>
      <c r="X607" s="5">
        <v>274</v>
      </c>
      <c r="Z607" s="5">
        <v>274</v>
      </c>
      <c r="AA607" s="5">
        <v>274</v>
      </c>
      <c r="AC607" s="5">
        <v>274</v>
      </c>
      <c r="AD607" s="5">
        <v>274</v>
      </c>
      <c r="AF607" s="5">
        <v>274</v>
      </c>
      <c r="AG607" s="5">
        <v>274</v>
      </c>
      <c r="AI607" s="5">
        <v>274</v>
      </c>
      <c r="AJ607" s="5">
        <v>274</v>
      </c>
      <c r="AL607" s="5">
        <v>274</v>
      </c>
      <c r="AM607" s="5">
        <v>274</v>
      </c>
      <c r="AO607" s="5">
        <v>274</v>
      </c>
      <c r="AP607" s="5">
        <v>274</v>
      </c>
      <c r="AR607" s="5">
        <v>274</v>
      </c>
      <c r="AS607" s="5">
        <v>274</v>
      </c>
      <c r="AU607" s="5">
        <v>274</v>
      </c>
      <c r="AV607" s="5">
        <v>274</v>
      </c>
      <c r="AX607" s="5">
        <v>274</v>
      </c>
      <c r="AY607" s="5">
        <v>274</v>
      </c>
      <c r="BA607" s="5">
        <v>274</v>
      </c>
      <c r="BB607" s="5">
        <v>274</v>
      </c>
      <c r="BD607" s="5">
        <v>274</v>
      </c>
      <c r="BE607" s="5">
        <v>274</v>
      </c>
      <c r="BG607" s="5">
        <v>274</v>
      </c>
      <c r="BH607" s="5">
        <v>274</v>
      </c>
      <c r="BJ607" s="5">
        <v>274</v>
      </c>
      <c r="BK607" s="5">
        <v>274</v>
      </c>
      <c r="BM607" s="5">
        <v>274</v>
      </c>
      <c r="BN607" s="5">
        <v>274</v>
      </c>
      <c r="BP607" s="5">
        <v>274</v>
      </c>
      <c r="BQ607" s="5">
        <v>274</v>
      </c>
      <c r="BS607" s="5">
        <v>274</v>
      </c>
      <c r="BT607" s="5">
        <v>274</v>
      </c>
      <c r="BV607" s="5">
        <v>274</v>
      </c>
      <c r="BW607" s="5">
        <v>274</v>
      </c>
      <c r="BY607" s="5">
        <v>274</v>
      </c>
      <c r="BZ607" s="5">
        <v>274</v>
      </c>
      <c r="CB607" s="5">
        <v>274</v>
      </c>
      <c r="CC607" s="5">
        <v>274</v>
      </c>
      <c r="CE607" s="5">
        <v>274</v>
      </c>
      <c r="CF607" s="5">
        <v>274</v>
      </c>
      <c r="CH607" s="5">
        <v>274</v>
      </c>
      <c r="CI607" s="5">
        <v>274</v>
      </c>
      <c r="CK607" s="5">
        <v>274</v>
      </c>
      <c r="CL607" s="5">
        <v>274</v>
      </c>
      <c r="CN607" s="5">
        <v>274</v>
      </c>
      <c r="CO607" s="5">
        <v>274</v>
      </c>
      <c r="CQ607" s="5">
        <v>274</v>
      </c>
      <c r="CR607" s="5">
        <v>274</v>
      </c>
      <c r="CT607" s="5">
        <v>274</v>
      </c>
      <c r="CU607" s="5">
        <v>274</v>
      </c>
      <c r="CW607" s="5">
        <v>274</v>
      </c>
      <c r="CX607" s="5">
        <v>274</v>
      </c>
      <c r="CZ607" s="5">
        <v>8494</v>
      </c>
      <c r="DA607" s="5">
        <v>8494</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7"/>
      <c r="M610" s="57"/>
      <c r="P610" s="57"/>
      <c r="S610" s="57"/>
      <c r="V610" s="57"/>
      <c r="Y610" s="57"/>
      <c r="AB610" s="57"/>
      <c r="AE610" s="57"/>
      <c r="AH610" s="57"/>
      <c r="AK610" s="57"/>
      <c r="AN610" s="57"/>
      <c r="AQ610" s="57"/>
      <c r="AT610" s="57"/>
      <c r="AW610" s="57"/>
      <c r="AZ610" s="57"/>
      <c r="BC610" s="57"/>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304</v>
      </c>
      <c r="F621" s="52" t="s">
        <v>305</v>
      </c>
      <c r="G621" s="4" t="s">
        <v>306</v>
      </c>
      <c r="H621" s="1" t="s">
        <v>52</v>
      </c>
      <c r="I621" s="1" t="s">
        <v>295</v>
      </c>
      <c r="K621" s="5">
        <v>335</v>
      </c>
      <c r="L621" s="5">
        <v>335</v>
      </c>
      <c r="N621" s="5">
        <v>335</v>
      </c>
      <c r="O621" s="5">
        <v>335</v>
      </c>
      <c r="Q621" s="5">
        <v>335</v>
      </c>
      <c r="R621" s="5">
        <v>335</v>
      </c>
      <c r="T621" s="5">
        <v>335</v>
      </c>
      <c r="U621" s="5">
        <v>335</v>
      </c>
      <c r="W621" s="5">
        <v>335</v>
      </c>
      <c r="X621" s="5">
        <v>335</v>
      </c>
      <c r="Z621" s="5">
        <v>335</v>
      </c>
      <c r="AA621" s="5">
        <v>335</v>
      </c>
      <c r="AC621" s="5">
        <v>335</v>
      </c>
      <c r="AD621" s="5">
        <v>335</v>
      </c>
      <c r="AF621" s="5">
        <v>335</v>
      </c>
      <c r="AG621" s="5">
        <v>335</v>
      </c>
      <c r="AI621" s="5">
        <v>335</v>
      </c>
      <c r="AJ621" s="5">
        <v>335</v>
      </c>
      <c r="AL621" s="5">
        <v>335</v>
      </c>
      <c r="AM621" s="5">
        <v>335</v>
      </c>
      <c r="AO621" s="5">
        <v>335</v>
      </c>
      <c r="AP621" s="5">
        <v>335</v>
      </c>
      <c r="AR621" s="5">
        <v>335</v>
      </c>
      <c r="AS621" s="5">
        <v>335</v>
      </c>
      <c r="AU621" s="5">
        <v>335</v>
      </c>
      <c r="AV621" s="5">
        <v>335</v>
      </c>
      <c r="AX621" s="5">
        <v>335</v>
      </c>
      <c r="AY621" s="5">
        <v>335</v>
      </c>
      <c r="BA621" s="5">
        <v>335</v>
      </c>
      <c r="BB621" s="5">
        <v>335</v>
      </c>
      <c r="BD621" s="5">
        <v>335</v>
      </c>
      <c r="BE621" s="5">
        <v>335</v>
      </c>
      <c r="BG621" s="5">
        <v>335</v>
      </c>
      <c r="BH621" s="5">
        <v>335</v>
      </c>
      <c r="BJ621" s="5">
        <v>335</v>
      </c>
      <c r="BK621" s="5">
        <v>335</v>
      </c>
      <c r="BM621" s="5">
        <v>335</v>
      </c>
      <c r="BN621" s="5">
        <v>335</v>
      </c>
      <c r="BP621" s="5">
        <v>335</v>
      </c>
      <c r="BQ621" s="5">
        <v>335</v>
      </c>
      <c r="BS621" s="5">
        <v>335</v>
      </c>
      <c r="BT621" s="5">
        <v>335</v>
      </c>
      <c r="BV621" s="5">
        <v>335</v>
      </c>
      <c r="BW621" s="5">
        <v>335</v>
      </c>
      <c r="BY621" s="5">
        <v>335</v>
      </c>
      <c r="BZ621" s="5">
        <v>335</v>
      </c>
      <c r="CB621" s="5">
        <v>335</v>
      </c>
      <c r="CC621" s="5">
        <v>335</v>
      </c>
      <c r="CE621" s="5">
        <v>335</v>
      </c>
      <c r="CF621" s="5">
        <v>335</v>
      </c>
      <c r="CH621" s="5">
        <v>335</v>
      </c>
      <c r="CI621" s="5">
        <v>335</v>
      </c>
      <c r="CK621" s="5">
        <v>335</v>
      </c>
      <c r="CL621" s="5">
        <v>335</v>
      </c>
      <c r="CN621" s="5">
        <v>335</v>
      </c>
      <c r="CO621" s="5">
        <v>335</v>
      </c>
      <c r="CQ621" s="5">
        <v>335</v>
      </c>
      <c r="CR621" s="5">
        <v>335</v>
      </c>
      <c r="CT621" s="5">
        <v>335</v>
      </c>
      <c r="CU621" s="5">
        <v>335</v>
      </c>
      <c r="CW621" s="5">
        <v>335</v>
      </c>
      <c r="CX621" s="5">
        <v>335</v>
      </c>
      <c r="CZ621" s="5">
        <v>10385</v>
      </c>
      <c r="DA621" s="5">
        <v>10385</v>
      </c>
    </row>
    <row r="622" spans="2:105" x14ac:dyDescent="0.2">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311</v>
      </c>
      <c r="F633" s="1" t="s">
        <v>312</v>
      </c>
      <c r="G633" s="4" t="s">
        <v>313</v>
      </c>
      <c r="H633" s="1" t="s">
        <v>52</v>
      </c>
      <c r="I633" s="1" t="s">
        <v>295</v>
      </c>
      <c r="K633" s="5">
        <v>312</v>
      </c>
      <c r="L633" s="5">
        <v>312</v>
      </c>
      <c r="N633" s="5">
        <v>312</v>
      </c>
      <c r="O633" s="5">
        <v>312</v>
      </c>
      <c r="Q633" s="5">
        <v>312</v>
      </c>
      <c r="R633" s="5">
        <v>312</v>
      </c>
      <c r="T633" s="5">
        <v>312</v>
      </c>
      <c r="U633" s="5">
        <v>312</v>
      </c>
      <c r="W633" s="5">
        <v>312</v>
      </c>
      <c r="X633" s="5">
        <v>312</v>
      </c>
      <c r="Z633" s="5">
        <v>312</v>
      </c>
      <c r="AA633" s="5">
        <v>312</v>
      </c>
      <c r="AC633" s="5">
        <v>312</v>
      </c>
      <c r="AD633" s="5">
        <v>312</v>
      </c>
      <c r="AF633" s="5">
        <v>312</v>
      </c>
      <c r="AG633" s="5">
        <v>312</v>
      </c>
      <c r="AI633" s="5">
        <v>312</v>
      </c>
      <c r="AJ633" s="5">
        <v>312</v>
      </c>
      <c r="AL633" s="5">
        <v>312</v>
      </c>
      <c r="AM633" s="5">
        <v>312</v>
      </c>
      <c r="AO633" s="5">
        <v>312</v>
      </c>
      <c r="AP633" s="5">
        <v>312</v>
      </c>
      <c r="AR633" s="5">
        <v>312</v>
      </c>
      <c r="AS633" s="5">
        <v>312</v>
      </c>
      <c r="AU633" s="5">
        <v>312</v>
      </c>
      <c r="AV633" s="5">
        <v>312</v>
      </c>
      <c r="AX633" s="5">
        <v>312</v>
      </c>
      <c r="AY633" s="5">
        <v>312</v>
      </c>
      <c r="BA633" s="5">
        <v>312</v>
      </c>
      <c r="BB633" s="5">
        <v>312</v>
      </c>
      <c r="BD633" s="5">
        <v>312</v>
      </c>
      <c r="BE633" s="5">
        <v>312</v>
      </c>
      <c r="BG633" s="5">
        <v>312</v>
      </c>
      <c r="BH633" s="5">
        <v>312</v>
      </c>
      <c r="BJ633" s="5">
        <v>312</v>
      </c>
      <c r="BK633" s="5">
        <v>312</v>
      </c>
      <c r="BM633" s="5">
        <v>312</v>
      </c>
      <c r="BN633" s="5">
        <v>312</v>
      </c>
      <c r="BP633" s="5">
        <v>312</v>
      </c>
      <c r="BQ633" s="5">
        <v>312</v>
      </c>
      <c r="BS633" s="5">
        <v>312</v>
      </c>
      <c r="BT633" s="5">
        <v>312</v>
      </c>
      <c r="BV633" s="5">
        <v>312</v>
      </c>
      <c r="BW633" s="5">
        <v>312</v>
      </c>
      <c r="BY633" s="5">
        <v>312</v>
      </c>
      <c r="BZ633" s="5">
        <v>312</v>
      </c>
      <c r="CB633" s="5">
        <v>312</v>
      </c>
      <c r="CC633" s="5">
        <v>312</v>
      </c>
      <c r="CE633" s="5">
        <v>312</v>
      </c>
      <c r="CF633" s="5">
        <v>312</v>
      </c>
      <c r="CH633" s="5">
        <v>312</v>
      </c>
      <c r="CI633" s="5">
        <v>312</v>
      </c>
      <c r="CK633" s="5">
        <v>312</v>
      </c>
      <c r="CL633" s="5">
        <v>312</v>
      </c>
      <c r="CN633" s="5">
        <v>312</v>
      </c>
      <c r="CO633" s="5">
        <v>312</v>
      </c>
      <c r="CQ633" s="5">
        <v>312</v>
      </c>
      <c r="CR633" s="5">
        <v>312</v>
      </c>
      <c r="CT633" s="5">
        <v>312</v>
      </c>
      <c r="CU633" s="5">
        <v>312</v>
      </c>
      <c r="CW633" s="5">
        <v>312</v>
      </c>
      <c r="CX633" s="5">
        <v>312</v>
      </c>
      <c r="CZ633" s="5">
        <v>9672</v>
      </c>
      <c r="DA633" s="5">
        <v>9672</v>
      </c>
    </row>
    <row r="634" spans="2:105" x14ac:dyDescent="0.2">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318</v>
      </c>
      <c r="F645" s="1" t="s">
        <v>319</v>
      </c>
      <c r="G645" s="4" t="s">
        <v>320</v>
      </c>
      <c r="H645" s="1" t="s">
        <v>52</v>
      </c>
      <c r="I645" s="1" t="s">
        <v>295</v>
      </c>
      <c r="K645" s="5">
        <v>343</v>
      </c>
      <c r="L645" s="5">
        <v>343</v>
      </c>
      <c r="N645" s="5">
        <v>343</v>
      </c>
      <c r="O645" s="5">
        <v>343</v>
      </c>
      <c r="Q645" s="5">
        <v>343</v>
      </c>
      <c r="R645" s="5">
        <v>343</v>
      </c>
      <c r="T645" s="5">
        <v>343</v>
      </c>
      <c r="U645" s="5">
        <v>343</v>
      </c>
      <c r="W645" s="5">
        <v>343</v>
      </c>
      <c r="X645" s="5">
        <v>343</v>
      </c>
      <c r="Z645" s="5">
        <v>343</v>
      </c>
      <c r="AA645" s="5">
        <v>343</v>
      </c>
      <c r="AC645" s="5">
        <v>343</v>
      </c>
      <c r="AD645" s="5">
        <v>343</v>
      </c>
      <c r="AF645" s="5">
        <v>343</v>
      </c>
      <c r="AG645" s="5">
        <v>343</v>
      </c>
      <c r="AI645" s="5">
        <v>343</v>
      </c>
      <c r="AJ645" s="5">
        <v>343</v>
      </c>
      <c r="AL645" s="5">
        <v>343</v>
      </c>
      <c r="AM645" s="5">
        <v>343</v>
      </c>
      <c r="AO645" s="5">
        <v>343</v>
      </c>
      <c r="AP645" s="5">
        <v>343</v>
      </c>
      <c r="AR645" s="5">
        <v>343</v>
      </c>
      <c r="AS645" s="5">
        <v>343</v>
      </c>
      <c r="AU645" s="5">
        <v>343</v>
      </c>
      <c r="AV645" s="5">
        <v>343</v>
      </c>
      <c r="AX645" s="5">
        <v>343</v>
      </c>
      <c r="AY645" s="5">
        <v>343</v>
      </c>
      <c r="BA645" s="5">
        <v>343</v>
      </c>
      <c r="BB645" s="5">
        <v>343</v>
      </c>
      <c r="BD645" s="5">
        <v>343</v>
      </c>
      <c r="BE645" s="5">
        <v>343</v>
      </c>
      <c r="BG645" s="5">
        <v>343</v>
      </c>
      <c r="BH645" s="5">
        <v>343</v>
      </c>
      <c r="BJ645" s="5">
        <v>343</v>
      </c>
      <c r="BK645" s="5">
        <v>343</v>
      </c>
      <c r="BM645" s="5">
        <v>343</v>
      </c>
      <c r="BN645" s="5">
        <v>343</v>
      </c>
      <c r="BP645" s="5">
        <v>343</v>
      </c>
      <c r="BQ645" s="5">
        <v>343</v>
      </c>
      <c r="BS645" s="5">
        <v>343</v>
      </c>
      <c r="BT645" s="5">
        <v>343</v>
      </c>
      <c r="BV645" s="5">
        <v>343</v>
      </c>
      <c r="BW645" s="5">
        <v>343</v>
      </c>
      <c r="BY645" s="5">
        <v>343</v>
      </c>
      <c r="BZ645" s="5">
        <v>343</v>
      </c>
      <c r="CB645" s="5">
        <v>343</v>
      </c>
      <c r="CC645" s="5">
        <v>343</v>
      </c>
      <c r="CE645" s="5">
        <v>343</v>
      </c>
      <c r="CF645" s="5">
        <v>343</v>
      </c>
      <c r="CH645" s="5">
        <v>343</v>
      </c>
      <c r="CI645" s="5">
        <v>343</v>
      </c>
      <c r="CK645" s="5">
        <v>343</v>
      </c>
      <c r="CL645" s="5">
        <v>343</v>
      </c>
      <c r="CN645" s="5">
        <v>343</v>
      </c>
      <c r="CO645" s="5">
        <v>343</v>
      </c>
      <c r="CQ645" s="5">
        <v>343</v>
      </c>
      <c r="CR645" s="5">
        <v>343</v>
      </c>
      <c r="CT645" s="5">
        <v>343</v>
      </c>
      <c r="CU645" s="5">
        <v>343</v>
      </c>
      <c r="CW645" s="5">
        <v>343</v>
      </c>
      <c r="CX645" s="5">
        <v>343</v>
      </c>
      <c r="CZ645" s="5">
        <v>10633</v>
      </c>
      <c r="DA645" s="5">
        <v>10633</v>
      </c>
    </row>
    <row r="646" spans="2:105" x14ac:dyDescent="0.2">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331</v>
      </c>
      <c r="F669" s="1" t="s">
        <v>332</v>
      </c>
      <c r="G669" s="4" t="s">
        <v>333</v>
      </c>
      <c r="H669" s="1" t="s">
        <v>52</v>
      </c>
      <c r="I669" s="1" t="s">
        <v>295</v>
      </c>
      <c r="K669" s="5">
        <v>257</v>
      </c>
      <c r="L669" s="5">
        <v>257</v>
      </c>
      <c r="N669" s="5">
        <v>257</v>
      </c>
      <c r="O669" s="5">
        <v>257</v>
      </c>
      <c r="Q669" s="5">
        <v>257</v>
      </c>
      <c r="R669" s="5">
        <v>257</v>
      </c>
      <c r="T669" s="5">
        <v>257</v>
      </c>
      <c r="U669" s="5">
        <v>257</v>
      </c>
      <c r="W669" s="5">
        <v>257</v>
      </c>
      <c r="X669" s="5">
        <v>257</v>
      </c>
      <c r="Z669" s="5">
        <v>257</v>
      </c>
      <c r="AA669" s="5">
        <v>257</v>
      </c>
      <c r="AC669" s="5">
        <v>257</v>
      </c>
      <c r="AD669" s="5">
        <v>257</v>
      </c>
      <c r="AF669" s="5">
        <v>257</v>
      </c>
      <c r="AG669" s="5">
        <v>257</v>
      </c>
      <c r="AI669" s="5">
        <v>257</v>
      </c>
      <c r="AJ669" s="5">
        <v>257</v>
      </c>
      <c r="AL669" s="5">
        <v>257</v>
      </c>
      <c r="AM669" s="5">
        <v>257</v>
      </c>
      <c r="AO669" s="5">
        <v>257</v>
      </c>
      <c r="AP669" s="5">
        <v>257</v>
      </c>
      <c r="AR669" s="5">
        <v>257</v>
      </c>
      <c r="AS669" s="5">
        <v>257</v>
      </c>
      <c r="AU669" s="5">
        <v>257</v>
      </c>
      <c r="AV669" s="5">
        <v>257</v>
      </c>
      <c r="AX669" s="5">
        <v>257</v>
      </c>
      <c r="AY669" s="5">
        <v>257</v>
      </c>
      <c r="BA669" s="5">
        <v>257</v>
      </c>
      <c r="BB669" s="5">
        <v>257</v>
      </c>
      <c r="BD669" s="5">
        <v>257</v>
      </c>
      <c r="BE669" s="5">
        <v>257</v>
      </c>
      <c r="BG669" s="5">
        <v>257</v>
      </c>
      <c r="BH669" s="5">
        <v>257</v>
      </c>
      <c r="BJ669" s="5">
        <v>257</v>
      </c>
      <c r="BK669" s="5">
        <v>257</v>
      </c>
      <c r="BM669" s="5">
        <v>257</v>
      </c>
      <c r="BN669" s="5">
        <v>257</v>
      </c>
      <c r="BP669" s="5">
        <v>257</v>
      </c>
      <c r="BQ669" s="5">
        <v>257</v>
      </c>
      <c r="BS669" s="5">
        <v>257</v>
      </c>
      <c r="BT669" s="5">
        <v>257</v>
      </c>
      <c r="BV669" s="5">
        <v>257</v>
      </c>
      <c r="BW669" s="5">
        <v>257</v>
      </c>
      <c r="BY669" s="5">
        <v>257</v>
      </c>
      <c r="BZ669" s="5">
        <v>257</v>
      </c>
      <c r="CB669" s="5">
        <v>257</v>
      </c>
      <c r="CC669" s="5">
        <v>257</v>
      </c>
      <c r="CE669" s="5">
        <v>257</v>
      </c>
      <c r="CF669" s="5">
        <v>257</v>
      </c>
      <c r="CH669" s="5">
        <v>257</v>
      </c>
      <c r="CI669" s="5">
        <v>257</v>
      </c>
      <c r="CK669" s="5">
        <v>257</v>
      </c>
      <c r="CL669" s="5">
        <v>257</v>
      </c>
      <c r="CN669" s="5">
        <v>257</v>
      </c>
      <c r="CO669" s="5">
        <v>257</v>
      </c>
      <c r="CQ669" s="5">
        <v>257</v>
      </c>
      <c r="CR669" s="5">
        <v>257</v>
      </c>
      <c r="CT669" s="5">
        <v>257</v>
      </c>
      <c r="CU669" s="5">
        <v>257</v>
      </c>
      <c r="CW669" s="5">
        <v>257</v>
      </c>
      <c r="CX669" s="5">
        <v>257</v>
      </c>
      <c r="CZ669" s="5">
        <v>7967</v>
      </c>
      <c r="DA669" s="5">
        <v>7967</v>
      </c>
    </row>
    <row r="670" spans="2:105" x14ac:dyDescent="0.2">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336</v>
      </c>
      <c r="F677" s="1" t="s">
        <v>337</v>
      </c>
      <c r="G677" s="4" t="s">
        <v>338</v>
      </c>
      <c r="H677" s="1" t="s">
        <v>52</v>
      </c>
      <c r="I677" s="1" t="s">
        <v>295</v>
      </c>
      <c r="K677" s="5">
        <v>304</v>
      </c>
      <c r="L677" s="5">
        <v>304</v>
      </c>
      <c r="N677" s="5">
        <v>304</v>
      </c>
      <c r="O677" s="5">
        <v>304</v>
      </c>
      <c r="Q677" s="5">
        <v>304</v>
      </c>
      <c r="R677" s="5">
        <v>304</v>
      </c>
      <c r="T677" s="5">
        <v>304</v>
      </c>
      <c r="U677" s="5">
        <v>304</v>
      </c>
      <c r="W677" s="5">
        <v>304</v>
      </c>
      <c r="X677" s="5">
        <v>304</v>
      </c>
      <c r="Z677" s="5">
        <v>304</v>
      </c>
      <c r="AA677" s="5">
        <v>304</v>
      </c>
      <c r="AC677" s="5">
        <v>304</v>
      </c>
      <c r="AD677" s="5">
        <v>304</v>
      </c>
      <c r="AF677" s="5">
        <v>304</v>
      </c>
      <c r="AG677" s="5">
        <v>304</v>
      </c>
      <c r="AI677" s="5">
        <v>304</v>
      </c>
      <c r="AJ677" s="5">
        <v>304</v>
      </c>
      <c r="AL677" s="5">
        <v>304</v>
      </c>
      <c r="AM677" s="5">
        <v>304</v>
      </c>
      <c r="AO677" s="5">
        <v>304</v>
      </c>
      <c r="AP677" s="5">
        <v>304</v>
      </c>
      <c r="AR677" s="5">
        <v>304</v>
      </c>
      <c r="AS677" s="5">
        <v>304</v>
      </c>
      <c r="AU677" s="5">
        <v>304</v>
      </c>
      <c r="AV677" s="5">
        <v>304</v>
      </c>
      <c r="AX677" s="5">
        <v>304</v>
      </c>
      <c r="AY677" s="5">
        <v>304</v>
      </c>
      <c r="BA677" s="5">
        <v>304</v>
      </c>
      <c r="BB677" s="5">
        <v>304</v>
      </c>
      <c r="BD677" s="5">
        <v>304</v>
      </c>
      <c r="BE677" s="5">
        <v>304</v>
      </c>
      <c r="BG677" s="5">
        <v>304</v>
      </c>
      <c r="BH677" s="5">
        <v>304</v>
      </c>
      <c r="BJ677" s="5">
        <v>304</v>
      </c>
      <c r="BK677" s="5">
        <v>304</v>
      </c>
      <c r="BM677" s="5">
        <v>304</v>
      </c>
      <c r="BN677" s="5">
        <v>304</v>
      </c>
      <c r="BP677" s="5">
        <v>304</v>
      </c>
      <c r="BQ677" s="5">
        <v>304</v>
      </c>
      <c r="BS677" s="5">
        <v>304</v>
      </c>
      <c r="BT677" s="5">
        <v>304</v>
      </c>
      <c r="BV677" s="5">
        <v>304</v>
      </c>
      <c r="BW677" s="5">
        <v>304</v>
      </c>
      <c r="BY677" s="5">
        <v>304</v>
      </c>
      <c r="BZ677" s="5">
        <v>304</v>
      </c>
      <c r="CB677" s="5">
        <v>304</v>
      </c>
      <c r="CC677" s="5">
        <v>304</v>
      </c>
      <c r="CE677" s="5">
        <v>304</v>
      </c>
      <c r="CF677" s="5">
        <v>304</v>
      </c>
      <c r="CH677" s="5">
        <v>304</v>
      </c>
      <c r="CI677" s="5">
        <v>304</v>
      </c>
      <c r="CK677" s="5">
        <v>304</v>
      </c>
      <c r="CL677" s="5">
        <v>304</v>
      </c>
      <c r="CN677" s="5">
        <v>304</v>
      </c>
      <c r="CO677" s="5">
        <v>304</v>
      </c>
      <c r="CQ677" s="5">
        <v>304</v>
      </c>
      <c r="CR677" s="5">
        <v>304</v>
      </c>
      <c r="CT677" s="5">
        <v>304</v>
      </c>
      <c r="CU677" s="5">
        <v>304</v>
      </c>
      <c r="CW677" s="5">
        <v>304</v>
      </c>
      <c r="CX677" s="5">
        <v>304</v>
      </c>
      <c r="CZ677" s="5">
        <v>9424</v>
      </c>
      <c r="DA677" s="5">
        <v>9424</v>
      </c>
    </row>
    <row r="678" spans="2:105" x14ac:dyDescent="0.2">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341</v>
      </c>
      <c r="F685" s="1" t="s">
        <v>342</v>
      </c>
      <c r="G685" s="4" t="s">
        <v>343</v>
      </c>
      <c r="H685" s="1" t="s">
        <v>52</v>
      </c>
      <c r="I685" s="1" t="s">
        <v>295</v>
      </c>
      <c r="K685" s="5">
        <v>422</v>
      </c>
      <c r="L685" s="5">
        <v>422</v>
      </c>
      <c r="N685" s="5">
        <v>422</v>
      </c>
      <c r="O685" s="5">
        <v>422</v>
      </c>
      <c r="Q685" s="5">
        <v>422</v>
      </c>
      <c r="R685" s="5">
        <v>422</v>
      </c>
      <c r="T685" s="5">
        <v>422</v>
      </c>
      <c r="U685" s="5">
        <v>422</v>
      </c>
      <c r="W685" s="5">
        <v>422</v>
      </c>
      <c r="X685" s="5">
        <v>422</v>
      </c>
      <c r="Z685" s="5">
        <v>422</v>
      </c>
      <c r="AA685" s="5">
        <v>422</v>
      </c>
      <c r="AC685" s="5">
        <v>422</v>
      </c>
      <c r="AD685" s="5">
        <v>422</v>
      </c>
      <c r="AF685" s="5">
        <v>422</v>
      </c>
      <c r="AG685" s="5">
        <v>422</v>
      </c>
      <c r="AI685" s="5">
        <v>422</v>
      </c>
      <c r="AJ685" s="5">
        <v>422</v>
      </c>
      <c r="AL685" s="5">
        <v>422</v>
      </c>
      <c r="AM685" s="5">
        <v>422</v>
      </c>
      <c r="AO685" s="5">
        <v>422</v>
      </c>
      <c r="AP685" s="5">
        <v>422</v>
      </c>
      <c r="AR685" s="5">
        <v>422</v>
      </c>
      <c r="AS685" s="5">
        <v>422</v>
      </c>
      <c r="AU685" s="5">
        <v>422</v>
      </c>
      <c r="AV685" s="5">
        <v>422</v>
      </c>
      <c r="AX685" s="5">
        <v>422</v>
      </c>
      <c r="AY685" s="5">
        <v>422</v>
      </c>
      <c r="BA685" s="5">
        <v>422</v>
      </c>
      <c r="BB685" s="5">
        <v>422</v>
      </c>
      <c r="BD685" s="5">
        <v>422</v>
      </c>
      <c r="BE685" s="5">
        <v>422</v>
      </c>
      <c r="BG685" s="5">
        <v>422</v>
      </c>
      <c r="BH685" s="5">
        <v>422</v>
      </c>
      <c r="BJ685" s="5">
        <v>422</v>
      </c>
      <c r="BK685" s="5">
        <v>422</v>
      </c>
      <c r="BM685" s="5">
        <v>422</v>
      </c>
      <c r="BN685" s="5">
        <v>422</v>
      </c>
      <c r="BP685" s="5">
        <v>422</v>
      </c>
      <c r="BQ685" s="5">
        <v>422</v>
      </c>
      <c r="BS685" s="5">
        <v>422</v>
      </c>
      <c r="BT685" s="5">
        <v>422</v>
      </c>
      <c r="BV685" s="5">
        <v>422</v>
      </c>
      <c r="BW685" s="5">
        <v>422</v>
      </c>
      <c r="BY685" s="5">
        <v>422</v>
      </c>
      <c r="BZ685" s="5">
        <v>422</v>
      </c>
      <c r="CB685" s="5">
        <v>422</v>
      </c>
      <c r="CC685" s="5">
        <v>422</v>
      </c>
      <c r="CE685" s="5">
        <v>422</v>
      </c>
      <c r="CF685" s="5">
        <v>422</v>
      </c>
      <c r="CH685" s="5">
        <v>422</v>
      </c>
      <c r="CI685" s="5">
        <v>422</v>
      </c>
      <c r="CK685" s="5">
        <v>422</v>
      </c>
      <c r="CL685" s="5">
        <v>422</v>
      </c>
      <c r="CN685" s="5">
        <v>422</v>
      </c>
      <c r="CO685" s="5">
        <v>422</v>
      </c>
      <c r="CQ685" s="5">
        <v>422</v>
      </c>
      <c r="CR685" s="5">
        <v>422</v>
      </c>
      <c r="CT685" s="5">
        <v>422</v>
      </c>
      <c r="CU685" s="5">
        <v>422</v>
      </c>
      <c r="CW685" s="5">
        <v>422</v>
      </c>
      <c r="CX685" s="5">
        <v>422</v>
      </c>
      <c r="CZ685" s="5">
        <v>13082</v>
      </c>
      <c r="DA685" s="5">
        <v>13082</v>
      </c>
    </row>
    <row r="686" spans="2:105" x14ac:dyDescent="0.2">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359</v>
      </c>
      <c r="F718" s="1" t="s">
        <v>361</v>
      </c>
      <c r="G718" s="4" t="s">
        <v>362</v>
      </c>
      <c r="H718" s="1" t="s">
        <v>52</v>
      </c>
      <c r="I718" s="1" t="s">
        <v>295</v>
      </c>
      <c r="K718" s="5">
        <v>67</v>
      </c>
      <c r="L718" s="5">
        <v>67</v>
      </c>
      <c r="N718" s="5">
        <v>67</v>
      </c>
      <c r="O718" s="5">
        <v>67</v>
      </c>
      <c r="Q718" s="5">
        <v>67</v>
      </c>
      <c r="R718" s="5">
        <v>67</v>
      </c>
      <c r="T718" s="5">
        <v>67</v>
      </c>
      <c r="U718" s="5">
        <v>67</v>
      </c>
      <c r="W718" s="5">
        <v>67</v>
      </c>
      <c r="X718" s="5">
        <v>67</v>
      </c>
      <c r="Z718" s="5">
        <v>67</v>
      </c>
      <c r="AA718" s="5">
        <v>67</v>
      </c>
      <c r="AC718" s="5">
        <v>67</v>
      </c>
      <c r="AD718" s="5">
        <v>67</v>
      </c>
      <c r="AF718" s="5">
        <v>67</v>
      </c>
      <c r="AG718" s="5">
        <v>67</v>
      </c>
      <c r="AI718" s="5">
        <v>67</v>
      </c>
      <c r="AJ718" s="5">
        <v>67</v>
      </c>
      <c r="AL718" s="5">
        <v>67</v>
      </c>
      <c r="AM718" s="5">
        <v>67</v>
      </c>
      <c r="AO718" s="5">
        <v>67</v>
      </c>
      <c r="AP718" s="5">
        <v>67</v>
      </c>
      <c r="AR718" s="5">
        <v>67</v>
      </c>
      <c r="AS718" s="5">
        <v>67</v>
      </c>
      <c r="AU718" s="5">
        <v>67</v>
      </c>
      <c r="AV718" s="5">
        <v>67</v>
      </c>
      <c r="AX718" s="5">
        <v>67</v>
      </c>
      <c r="AY718" s="5">
        <v>67</v>
      </c>
      <c r="BA718" s="5">
        <v>67</v>
      </c>
      <c r="BB718" s="5">
        <v>67</v>
      </c>
      <c r="BD718" s="5">
        <v>67</v>
      </c>
      <c r="BE718" s="5">
        <v>67</v>
      </c>
      <c r="BG718" s="5">
        <v>67</v>
      </c>
      <c r="BH718" s="5">
        <v>67</v>
      </c>
      <c r="BJ718" s="5">
        <v>67</v>
      </c>
      <c r="BK718" s="5">
        <v>67</v>
      </c>
      <c r="BM718" s="5">
        <v>67</v>
      </c>
      <c r="BN718" s="5">
        <v>67</v>
      </c>
      <c r="BP718" s="5">
        <v>67</v>
      </c>
      <c r="BQ718" s="5">
        <v>67</v>
      </c>
      <c r="BS718" s="5">
        <v>67</v>
      </c>
      <c r="BT718" s="5">
        <v>67</v>
      </c>
      <c r="BV718" s="5">
        <v>67</v>
      </c>
      <c r="BW718" s="5">
        <v>67</v>
      </c>
      <c r="BY718" s="5">
        <v>67</v>
      </c>
      <c r="BZ718" s="5">
        <v>67</v>
      </c>
      <c r="CB718" s="5">
        <v>67</v>
      </c>
      <c r="CC718" s="5">
        <v>67</v>
      </c>
      <c r="CE718" s="5">
        <v>67</v>
      </c>
      <c r="CF718" s="5">
        <v>67</v>
      </c>
      <c r="CH718" s="5">
        <v>67</v>
      </c>
      <c r="CI718" s="5">
        <v>67</v>
      </c>
      <c r="CK718" s="5">
        <v>67</v>
      </c>
      <c r="CL718" s="5">
        <v>67</v>
      </c>
      <c r="CN718" s="5">
        <v>67</v>
      </c>
      <c r="CO718" s="5">
        <v>67</v>
      </c>
      <c r="CQ718" s="5">
        <v>67</v>
      </c>
      <c r="CR718" s="5">
        <v>67</v>
      </c>
      <c r="CT718" s="5">
        <v>67</v>
      </c>
      <c r="CU718" s="5">
        <v>67</v>
      </c>
      <c r="CW718" s="5">
        <v>67</v>
      </c>
      <c r="CX718" s="5">
        <v>67</v>
      </c>
      <c r="CZ718" s="5">
        <v>2077</v>
      </c>
      <c r="DA718" s="5">
        <v>2077</v>
      </c>
    </row>
    <row r="719" spans="2:105" x14ac:dyDescent="0.2">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B314" zoomScale="75" zoomScaleNormal="75" workbookViewId="0">
      <selection activeCell="S322" sqref="S322"/>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July 2000</v>
      </c>
      <c r="H1" s="5"/>
      <c r="K1" s="6" t="s">
        <v>0</v>
      </c>
      <c r="L1" s="7" t="str">
        <f>K1</f>
        <v>July'00</v>
      </c>
      <c r="M1" s="6" t="str">
        <f>K1</f>
        <v>July'00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July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72">
        <f>'Total Reqs'!K24</f>
        <v>94</v>
      </c>
      <c r="L27" s="15"/>
      <c r="M27" s="13"/>
      <c r="N27" s="13"/>
      <c r="O27" s="13"/>
      <c r="P27" s="19"/>
    </row>
    <row r="28" spans="2:50" outlineLevel="2" x14ac:dyDescent="0.2">
      <c r="B28" s="1" t="s">
        <v>48</v>
      </c>
      <c r="C28" s="2">
        <v>3</v>
      </c>
      <c r="D28" s="2">
        <v>15</v>
      </c>
      <c r="E28" s="1" t="s">
        <v>64</v>
      </c>
      <c r="F28" s="1" t="s">
        <v>65</v>
      </c>
      <c r="G28" s="4" t="s">
        <v>66</v>
      </c>
      <c r="H28" s="1" t="s">
        <v>54</v>
      </c>
      <c r="I28" s="1" t="s">
        <v>67</v>
      </c>
      <c r="K28" s="72">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72">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72">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72">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94</v>
      </c>
      <c r="L33" s="22">
        <f>SUBTOTAL(9,L24:L32)</f>
        <v>0</v>
      </c>
      <c r="M33" s="22">
        <f>K33-L33</f>
        <v>94</v>
      </c>
      <c r="N33" s="22">
        <v>124</v>
      </c>
      <c r="O33" s="22">
        <f>IF(M33&lt;0.9*N33,0.9*N33,IF(M33&gt;1.1*N33,1.1*N33,M33))</f>
        <v>111.60000000000001</v>
      </c>
      <c r="P33" s="23">
        <f>(M33-O33)</f>
        <v>-17.600000000000009</v>
      </c>
      <c r="Q33" s="24"/>
      <c r="R33" s="24"/>
      <c r="S33" s="24">
        <f>SUBTOTAL(9,S24:S32)</f>
        <v>887</v>
      </c>
      <c r="T33" s="24"/>
      <c r="U33" s="24">
        <f>S33-K33</f>
        <v>793</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72">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72">
        <f>'Total Reqs'!K33</f>
        <v>0</v>
      </c>
      <c r="L37" s="15"/>
      <c r="M37" s="13"/>
      <c r="N37" s="13"/>
      <c r="O37" s="13"/>
      <c r="P37" s="19"/>
    </row>
    <row r="38" spans="2:41" outlineLevel="2" x14ac:dyDescent="0.2">
      <c r="D38" s="2">
        <v>16</v>
      </c>
      <c r="K38" s="73"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74">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72">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outlineLevel="2" x14ac:dyDescent="0.2">
      <c r="D57" s="2">
        <v>19</v>
      </c>
      <c r="K57" s="28" t="s">
        <v>401</v>
      </c>
      <c r="L57" s="15"/>
      <c r="M57" s="30"/>
      <c r="N57" s="30"/>
      <c r="O57" s="30"/>
      <c r="P57" s="19"/>
      <c r="Q57" s="27"/>
      <c r="T57" s="27"/>
      <c r="W57" s="27"/>
      <c r="Z57" s="27"/>
      <c r="AC57" s="27"/>
      <c r="AF57" s="27"/>
      <c r="AI57" s="27"/>
      <c r="AL57" s="27"/>
      <c r="AO57" s="27"/>
      <c r="AR57" s="27"/>
      <c r="AU57" s="27"/>
      <c r="AX57" s="27"/>
    </row>
    <row r="58" spans="2:50" customFormat="1" outlineLevel="2" x14ac:dyDescent="0.2">
      <c r="C58" s="30"/>
      <c r="D58" s="2">
        <v>19</v>
      </c>
      <c r="K58" s="30"/>
      <c r="L58" s="15"/>
      <c r="M58" s="13"/>
      <c r="N58" s="13"/>
      <c r="O58" s="13"/>
      <c r="P58" s="19"/>
    </row>
    <row r="59" spans="2:50"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outlineLevel="2" x14ac:dyDescent="0.2">
      <c r="D61" s="2">
        <v>19</v>
      </c>
      <c r="K61" s="2"/>
      <c r="L61" s="15"/>
      <c r="M61" s="13"/>
      <c r="N61" s="13"/>
      <c r="O61" s="13"/>
      <c r="P61" s="19"/>
      <c r="Q61" s="27"/>
      <c r="T61" s="27"/>
      <c r="W61" s="27"/>
      <c r="Z61" s="27"/>
      <c r="AC61" s="27"/>
      <c r="AF61" s="27"/>
      <c r="AI61" s="27"/>
      <c r="AL61" s="27"/>
      <c r="AO61" s="27"/>
      <c r="AR61" s="27"/>
      <c r="AU61" s="27"/>
      <c r="AX61" s="27"/>
    </row>
    <row r="62" spans="2:50"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188</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4205</v>
      </c>
      <c r="L90" s="15">
        <f>2170*(1-0.02184)</f>
        <v>2122.6071999999999</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4393</v>
      </c>
      <c r="L96" s="22">
        <f>SUBTOTAL(9,L84:L95)</f>
        <v>2122.6071999999999</v>
      </c>
      <c r="M96" s="22">
        <f>K96-L96</f>
        <v>2270.3928000000001</v>
      </c>
      <c r="N96" s="22">
        <v>4228</v>
      </c>
      <c r="O96" s="22">
        <f>IF(M96&lt;0.9*N96,0.9*N96,IF(M96&gt;1.1*N96,1.1*N96,M96))</f>
        <v>3805.2000000000003</v>
      </c>
      <c r="P96" s="23">
        <f>(M96-O96)</f>
        <v>-1534.8072000000002</v>
      </c>
      <c r="Q96" s="24"/>
      <c r="R96" s="24"/>
      <c r="S96" s="24">
        <f>SUBTOTAL(9,S84:S95)</f>
        <v>4501</v>
      </c>
      <c r="T96" s="24"/>
      <c r="U96" s="24">
        <f>S96-K96</f>
        <v>108</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1382</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1382</v>
      </c>
      <c r="L109" s="22">
        <f>SUBTOTAL(9,L103:L108)</f>
        <v>0</v>
      </c>
      <c r="M109" s="22">
        <f>K109-L109</f>
        <v>1382</v>
      </c>
      <c r="N109" s="22">
        <v>1321</v>
      </c>
      <c r="O109" s="22">
        <f>IF(M109&lt;0.9*N109,0.9*N109,IF(M109&gt;1.1*N109,1.1*N109,M109))</f>
        <v>1382</v>
      </c>
      <c r="P109" s="23">
        <f>(M109-O109)</f>
        <v>0</v>
      </c>
      <c r="Q109" s="24"/>
      <c r="R109" s="24"/>
      <c r="S109" s="24">
        <f>SUBTOTAL(9,S103:S108)</f>
        <v>15377</v>
      </c>
      <c r="T109" s="24"/>
      <c r="U109" s="33">
        <f>S109-K109</f>
        <v>13995</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535</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535</v>
      </c>
      <c r="L118" s="22">
        <f>SUBTOTAL(9,L112:L117)</f>
        <v>0</v>
      </c>
      <c r="M118" s="22">
        <f>K118-L118</f>
        <v>535</v>
      </c>
      <c r="N118" s="22">
        <v>530</v>
      </c>
      <c r="O118" s="22">
        <f>IF(M118&lt;0.9*N118,0.9*N118,IF(M118&gt;1.1*N118,1.1*N118,M118))</f>
        <v>535</v>
      </c>
      <c r="P118" s="23">
        <f>(M118-O118)</f>
        <v>0</v>
      </c>
      <c r="Q118" s="24"/>
      <c r="R118" s="24"/>
      <c r="S118" s="24">
        <f>SUBTOTAL(9,S112:S117)</f>
        <v>8077</v>
      </c>
      <c r="T118" s="24"/>
      <c r="U118" s="33">
        <f>S118-K118</f>
        <v>7542</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outlineLevel="2" x14ac:dyDescent="0.2">
      <c r="B137" s="1" t="s">
        <v>48</v>
      </c>
      <c r="C137" s="2">
        <v>6</v>
      </c>
      <c r="D137" s="2">
        <v>13</v>
      </c>
      <c r="L137" s="15"/>
      <c r="M137" s="13"/>
      <c r="N137" s="13"/>
      <c r="O137" s="13"/>
      <c r="P137" s="19"/>
      <c r="S137" s="5">
        <v>0</v>
      </c>
    </row>
    <row r="138" spans="2:38" outlineLevel="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2505</v>
      </c>
      <c r="L148" s="15">
        <f>(1-0.02184)*7451</f>
        <v>7288.27016</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2505</v>
      </c>
      <c r="L154" s="22">
        <f>SUBTOTAL(9,L145:L153)</f>
        <v>7292.27016</v>
      </c>
      <c r="M154" s="22">
        <f>K154-L154</f>
        <v>-4787.27016</v>
      </c>
      <c r="N154" s="22">
        <v>2628</v>
      </c>
      <c r="O154" s="22">
        <f>IF(M154&lt;0.9*N154,0.9*N154,IF(M154&gt;1.1*N154,1.1*N154,M154))</f>
        <v>2365.2000000000003</v>
      </c>
      <c r="P154" s="23">
        <f>(M154-O154)</f>
        <v>-7152.4701600000008</v>
      </c>
      <c r="Q154" s="24"/>
      <c r="R154" s="24"/>
      <c r="S154" s="24">
        <f>SUBTOTAL(9,S145:S153)</f>
        <v>15138</v>
      </c>
      <c r="T154" s="24"/>
      <c r="U154" s="33">
        <f>S154-K154</f>
        <v>12633</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373</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373</v>
      </c>
      <c r="L166" s="22">
        <f>SUBTOTAL(9,L157:L165)</f>
        <v>0</v>
      </c>
      <c r="M166" s="22">
        <f>K166-L166</f>
        <v>373</v>
      </c>
      <c r="N166" s="22">
        <v>389</v>
      </c>
      <c r="O166" s="22">
        <f>IF(M166&lt;0.9*N166,0.9*N166,IF(M166&gt;1.1*N166,1.1*N166,M166))</f>
        <v>373</v>
      </c>
      <c r="P166" s="23">
        <f>(M166-O166)</f>
        <v>0</v>
      </c>
      <c r="Q166" s="24"/>
      <c r="R166" s="24"/>
      <c r="S166" s="24">
        <f>SUBTOTAL(9,S157:S165)</f>
        <v>2273</v>
      </c>
      <c r="T166" s="24"/>
      <c r="U166" s="33">
        <f>S166-K166</f>
        <v>1900</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323</v>
      </c>
      <c r="L178" s="22">
        <f>SUBTOTAL(9,L169:L177)</f>
        <v>0</v>
      </c>
      <c r="M178" s="22">
        <f>K178-L178</f>
        <v>323</v>
      </c>
      <c r="N178" s="22">
        <v>317</v>
      </c>
      <c r="O178" s="22">
        <f>IF(M178&lt;0.9*N178,0.9*N178,IF(M178&gt;1.1*N178,1.1*N178,M178))</f>
        <v>323</v>
      </c>
      <c r="P178" s="23">
        <f>(M178-O178)</f>
        <v>0</v>
      </c>
      <c r="Q178" s="24"/>
      <c r="R178" s="24"/>
      <c r="S178" s="24">
        <f>SUBTOTAL(9,S169:S177)</f>
        <v>4763</v>
      </c>
      <c r="T178" s="24"/>
      <c r="U178" s="33">
        <f>S178-K178</f>
        <v>4440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2575</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113/30</f>
        <v>3.7666666666666666</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2575</v>
      </c>
      <c r="L187" s="22">
        <f>SUBTOTAL(9,L181:L186)</f>
        <v>3.7666666666666666</v>
      </c>
      <c r="M187" s="22">
        <f>K187-L187</f>
        <v>2571.2333333333331</v>
      </c>
      <c r="N187" s="22">
        <v>2581</v>
      </c>
      <c r="O187" s="22">
        <f>IF(M187&lt;0.9*N187,0.9*N187,IF(M187&gt;1.1*N187,1.1*N187,M187))</f>
        <v>2571.2333333333331</v>
      </c>
      <c r="P187" s="23">
        <f>(M187-O187)</f>
        <v>0</v>
      </c>
      <c r="Q187" s="24"/>
      <c r="R187" s="24"/>
      <c r="S187" s="24">
        <f>SUBTOTAL(9,S181:S186)</f>
        <v>14119</v>
      </c>
      <c r="T187" s="24"/>
      <c r="U187" s="33">
        <f>S187-K187</f>
        <v>11544</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399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399</v>
      </c>
      <c r="L196" s="22">
        <f>SUBTOTAL(9,L190:L195)</f>
        <v>0</v>
      </c>
      <c r="M196" s="22">
        <f>K196-L196</f>
        <v>399</v>
      </c>
      <c r="N196" s="22">
        <v>414</v>
      </c>
      <c r="O196" s="22">
        <f>IF(M196&lt;0.9*N196,0.9*N196,IF(M196&gt;1.1*N196,1.1*N196,M196))</f>
        <v>399</v>
      </c>
      <c r="P196" s="23">
        <f>(M196-O196)</f>
        <v>0</v>
      </c>
      <c r="Q196" s="24"/>
      <c r="R196" s="24"/>
      <c r="S196" s="24">
        <f>SUBTOTAL(9,S190:S195)</f>
        <v>2405</v>
      </c>
      <c r="T196" s="24"/>
      <c r="U196" s="33">
        <f>S196-K196</f>
        <v>2006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372</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372</v>
      </c>
      <c r="L208" s="22">
        <f>SUBTOTAL(9,L199:L207)</f>
        <v>0</v>
      </c>
      <c r="M208" s="22">
        <f>K208-L208</f>
        <v>372</v>
      </c>
      <c r="N208" s="22">
        <v>457</v>
      </c>
      <c r="O208" s="22">
        <f>IF(M208&lt;0.9*N208,0.9*N208,IF(M208&gt;1.1*N208,1.1*N208,M208))</f>
        <v>411.3</v>
      </c>
      <c r="P208" s="23">
        <f>(M208-O208)</f>
        <v>-39.300000000000011</v>
      </c>
      <c r="Q208" s="24"/>
      <c r="R208" s="24"/>
      <c r="S208" s="24">
        <f>SUBTOTAL(9,S199:S207)</f>
        <v>2573</v>
      </c>
      <c r="T208" s="33"/>
      <c r="U208" s="33">
        <f>S208-K208</f>
        <v>2201</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458</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458</v>
      </c>
      <c r="L217" s="22">
        <f>SUBTOTAL(9,L211:L216)</f>
        <v>0</v>
      </c>
      <c r="M217" s="22">
        <f>K217-L217</f>
        <v>458</v>
      </c>
      <c r="N217" s="22">
        <v>543</v>
      </c>
      <c r="O217" s="22">
        <f>IF(M217&lt;0.9*N217,0.9*N217,IF(M217&gt;1.1*N217,1.1*N217,M217))</f>
        <v>488.7</v>
      </c>
      <c r="P217" s="23">
        <f>(M217-O217)</f>
        <v>-30.699999999999989</v>
      </c>
      <c r="Q217" s="24"/>
      <c r="R217" s="24"/>
      <c r="S217" s="24">
        <f>SUBTOTAL(9,S211:S216)</f>
        <v>5128</v>
      </c>
      <c r="T217" s="24"/>
      <c r="U217" s="33">
        <f>S217-K217</f>
        <v>4670</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41</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95</v>
      </c>
      <c r="L231" s="22">
        <f>SUBTOTAL(9,L220:L230)</f>
        <v>0</v>
      </c>
      <c r="M231" s="22">
        <f>K231-L231</f>
        <v>95</v>
      </c>
      <c r="N231" s="22">
        <v>40</v>
      </c>
      <c r="O231" s="22">
        <f>IF(M231&lt;0.9*N231,0.9*N231,IF(M231&gt;1.1*N231,1.1*N231,M231))</f>
        <v>44</v>
      </c>
      <c r="P231" s="23">
        <f>(M231-O231)</f>
        <v>51</v>
      </c>
      <c r="Q231" s="24"/>
      <c r="R231" s="24"/>
      <c r="S231" s="24">
        <f>SUBTOTAL(9,S220:S230)</f>
        <v>59</v>
      </c>
      <c r="T231" s="24"/>
      <c r="U231" s="33">
        <f>S231-K231</f>
        <v>-36</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220</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220</v>
      </c>
      <c r="L239" s="22">
        <f>SUBTOTAL(9,L234:L238)</f>
        <v>0</v>
      </c>
      <c r="M239" s="22">
        <f>K239-L239</f>
        <v>220</v>
      </c>
      <c r="N239" s="22">
        <v>0</v>
      </c>
      <c r="O239" s="22">
        <f>IF(M239&lt;0.9*N239,0.9*N239,IF(M239&gt;1.1*N239,1.1*N239,M239))</f>
        <v>0</v>
      </c>
      <c r="P239" s="23">
        <f>(M239-O239)</f>
        <v>220</v>
      </c>
      <c r="Q239" s="24"/>
      <c r="R239" s="24"/>
      <c r="S239" s="24">
        <f>SUBTOTAL(9,S234:S237)</f>
        <v>97</v>
      </c>
      <c r="T239" s="24"/>
      <c r="U239" s="33">
        <f>S239-K239</f>
        <v>-123</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401</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221</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9166</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9387</v>
      </c>
      <c r="L272" s="22">
        <f>SUBTOTAL(9,L253:L271)</f>
        <v>0</v>
      </c>
      <c r="M272" s="22">
        <f>K272-L272</f>
        <v>9387</v>
      </c>
      <c r="N272" s="22">
        <v>9203</v>
      </c>
      <c r="O272" s="22">
        <f>IF(M272&lt;0.9*N272,0.9*N272,IF(M272&gt;1.1*N272,1.1*N272,M272))</f>
        <v>9387</v>
      </c>
      <c r="P272" s="23">
        <f>(M272-O272)</f>
        <v>0</v>
      </c>
      <c r="Q272" s="24"/>
      <c r="R272" s="24"/>
      <c r="S272" s="24">
        <f>SUBTOTAL(9,S253:S271)</f>
        <v>13272</v>
      </c>
      <c r="T272" s="24"/>
      <c r="U272" s="33">
        <f>S272-K272</f>
        <v>3885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118</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118</v>
      </c>
      <c r="L296" s="22"/>
      <c r="M296" s="22">
        <f>K296-L296</f>
        <v>118</v>
      </c>
      <c r="N296" s="22">
        <v>119</v>
      </c>
      <c r="O296" s="22">
        <f>IF(M296&lt;0.9*N296,0.9*N296,IF(M296&gt;1.1*N296,1.1*N296,M296))</f>
        <v>118</v>
      </c>
      <c r="P296" s="23">
        <f>(M296-O296)</f>
        <v>0</v>
      </c>
      <c r="Q296" s="24"/>
      <c r="R296" s="24"/>
      <c r="S296" s="24">
        <f>SUBTOTAL(9,S291:S295)</f>
        <v>123</v>
      </c>
      <c r="T296" s="24"/>
      <c r="U296" s="33">
        <f>S296-K296</f>
        <v>5</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131</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305</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733</v>
      </c>
      <c r="L337" s="22">
        <f>SUBTOTAL(9,L322:L336)</f>
        <v>0</v>
      </c>
      <c r="M337" s="22">
        <f>K337-L337</f>
        <v>733</v>
      </c>
      <c r="N337" s="22">
        <v>269</v>
      </c>
      <c r="O337" s="22">
        <f>IF(M337&lt;0.9*N337,0.9*N337,IF(M337&gt;1.1*N337,1.1*N337,M337))</f>
        <v>295.90000000000003</v>
      </c>
      <c r="P337" s="23">
        <f>(M337-O337)</f>
        <v>437.09999999999997</v>
      </c>
      <c r="Q337" s="24"/>
      <c r="R337" s="24"/>
      <c r="S337" s="24">
        <f>SUBTOTAL(9,S322:S336)</f>
        <v>5000</v>
      </c>
      <c r="T337" s="24"/>
      <c r="U337" s="33">
        <f>S337-K337</f>
        <v>4267</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1257</v>
      </c>
      <c r="L340" s="15">
        <f>430*(1-0.02184)</f>
        <v>420.60880000000003</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1798</v>
      </c>
      <c r="L346" s="15">
        <v>504</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3055</v>
      </c>
      <c r="L351" s="22">
        <f>SUBTOTAL(9,L340:L350)</f>
        <v>924.60879999999997</v>
      </c>
      <c r="M351" s="22">
        <f>K351-L351</f>
        <v>2130.3912</v>
      </c>
      <c r="N351" s="22">
        <v>1480</v>
      </c>
      <c r="O351" s="22">
        <f>IF(M351&lt;0.9*N351,0.9*N351,IF(M351&gt;1.1*N351,1.1*N351,M351))</f>
        <v>1628.0000000000002</v>
      </c>
      <c r="P351" s="23">
        <f>(M351-O351)</f>
        <v>502.3911999999998</v>
      </c>
      <c r="Q351" s="24"/>
      <c r="R351" s="24"/>
      <c r="S351" s="24">
        <f>SUBTOTAL(9,S340:S350)</f>
        <v>51</v>
      </c>
      <c r="T351" s="24"/>
      <c r="U351" s="33">
        <f>S351-K351</f>
        <v>-3004</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27195</v>
      </c>
      <c r="L365" s="41">
        <f t="shared" si="0"/>
        <v>10343.252826666667</v>
      </c>
      <c r="M365" s="41">
        <f t="shared" si="0"/>
        <v>16851.747173333333</v>
      </c>
      <c r="N365" s="41">
        <f t="shared" si="0"/>
        <v>24781</v>
      </c>
      <c r="O365" s="41">
        <f t="shared" si="0"/>
        <v>24373.133333333335</v>
      </c>
      <c r="P365" s="44">
        <f t="shared" si="0"/>
        <v>-7521.38616</v>
      </c>
      <c r="Q365" s="42"/>
      <c r="R365" s="42"/>
      <c r="S365" s="41">
        <f>SUBTOTAL(9,S11:S363)</f>
        <v>94044</v>
      </c>
      <c r="T365" s="42"/>
      <c r="U365" s="45">
        <f>S365-K365</f>
        <v>66849</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outlineLevel="2" x14ac:dyDescent="0.2">
      <c r="D372" s="2" t="s">
        <v>181</v>
      </c>
      <c r="J372" s="13"/>
      <c r="L372" s="15"/>
      <c r="M372" s="13"/>
      <c r="N372" s="13"/>
      <c r="O372" s="13"/>
      <c r="P372" s="19"/>
      <c r="Q372" s="13"/>
      <c r="T372" s="13"/>
      <c r="W372" s="13"/>
      <c r="Z372" s="13"/>
      <c r="AC372" s="13"/>
      <c r="AF372" s="13"/>
    </row>
    <row r="373" spans="2:32"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outlineLevel="2" x14ac:dyDescent="0.2">
      <c r="D375" s="2" t="s">
        <v>181</v>
      </c>
      <c r="J375" s="13"/>
      <c r="L375" s="15"/>
      <c r="M375" s="13"/>
      <c r="N375" s="13"/>
      <c r="O375" s="13"/>
      <c r="P375" s="19"/>
      <c r="Q375" s="13"/>
      <c r="T375" s="13"/>
      <c r="W375" s="13"/>
      <c r="Z375" s="13"/>
      <c r="AC375" s="13"/>
      <c r="AF375" s="13"/>
    </row>
    <row r="376" spans="2:32" outlineLevel="2" x14ac:dyDescent="0.2">
      <c r="D376" s="2" t="s">
        <v>181</v>
      </c>
      <c r="J376" s="13"/>
      <c r="L376" s="15"/>
      <c r="M376" s="13"/>
      <c r="N376" s="13"/>
      <c r="O376" s="13"/>
      <c r="P376" s="19"/>
      <c r="Q376" s="13"/>
      <c r="T376" s="13"/>
      <c r="W376" s="13"/>
      <c r="Z376" s="13"/>
      <c r="AC376" s="13"/>
      <c r="AF376" s="13"/>
    </row>
    <row r="377" spans="2:32"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outlineLevel="2" x14ac:dyDescent="0.2">
      <c r="B378" s="1" t="s">
        <v>180</v>
      </c>
      <c r="D378" s="2" t="s">
        <v>181</v>
      </c>
      <c r="E378" s="1" t="s">
        <v>49</v>
      </c>
      <c r="F378" s="1" t="s">
        <v>58</v>
      </c>
      <c r="H378" s="1" t="s">
        <v>54</v>
      </c>
      <c r="J378" s="13"/>
      <c r="K378" s="13">
        <f>'Total Reqs'!K340</f>
        <v>0</v>
      </c>
      <c r="L378" s="15"/>
      <c r="M378" s="13"/>
      <c r="N378" s="13"/>
      <c r="O378" s="13"/>
      <c r="P378" s="19"/>
    </row>
    <row r="379" spans="2:32" outlineLevel="2" x14ac:dyDescent="0.2">
      <c r="D379" s="2" t="s">
        <v>181</v>
      </c>
      <c r="J379" s="13"/>
      <c r="L379" s="15"/>
      <c r="M379" s="13"/>
      <c r="N379" s="13"/>
      <c r="O379" s="13"/>
      <c r="P379" s="19"/>
      <c r="Q379" s="13"/>
      <c r="T379" s="13"/>
      <c r="W379" s="13"/>
      <c r="Z379" s="13"/>
      <c r="AC379" s="13"/>
      <c r="AF379" s="13"/>
    </row>
    <row r="380" spans="2:32" outlineLevel="2" x14ac:dyDescent="0.2">
      <c r="D380" s="2" t="s">
        <v>181</v>
      </c>
      <c r="F380" s="38"/>
      <c r="J380" s="13"/>
      <c r="L380" s="15"/>
      <c r="M380" s="13"/>
      <c r="N380" s="13"/>
      <c r="O380" s="13"/>
      <c r="P380" s="19"/>
      <c r="Q380" s="13"/>
      <c r="T380" s="13"/>
      <c r="W380" s="13"/>
      <c r="Z380" s="13"/>
      <c r="AC380" s="13"/>
      <c r="AF380" s="13"/>
    </row>
    <row r="381" spans="2:32"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66</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400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466</v>
      </c>
      <c r="L406" s="22">
        <f>SUBTOTAL(9,L385:L405)</f>
        <v>0</v>
      </c>
      <c r="M406" s="22">
        <f>K406-L406</f>
        <v>466</v>
      </c>
      <c r="N406" s="22">
        <v>0</v>
      </c>
      <c r="O406" s="22">
        <f>IF(M406&lt;0.9*N406,0.9*N406,IF(M406&gt;1.1*N406,1.1*N406,M406))</f>
        <v>0</v>
      </c>
      <c r="P406" s="23">
        <f>(M406-O406)</f>
        <v>466</v>
      </c>
      <c r="Q406" s="24"/>
      <c r="R406" s="24"/>
      <c r="S406" s="24">
        <f>SUBTOTAL(9,S385:S405)</f>
        <v>0</v>
      </c>
      <c r="T406" s="24"/>
      <c r="U406" s="33">
        <f>S406-K406</f>
        <v>-466</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outlineLevel="2" x14ac:dyDescent="0.2">
      <c r="D412" s="2" t="s">
        <v>197</v>
      </c>
      <c r="L412" s="15"/>
      <c r="M412" s="13"/>
      <c r="N412" s="13"/>
      <c r="O412" s="13"/>
      <c r="P412" s="19"/>
    </row>
    <row r="413" spans="2:50"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outlineLevel="2" x14ac:dyDescent="0.2">
      <c r="D415" s="2" t="s">
        <v>197</v>
      </c>
      <c r="K415" s="28" t="str">
        <f>'Total Reqs'!K375</f>
        <v>MME taking over effective June 1</v>
      </c>
      <c r="L415" s="15"/>
      <c r="M415" s="13"/>
      <c r="N415" s="13"/>
      <c r="O415" s="13"/>
      <c r="P415" s="19"/>
    </row>
    <row r="416" spans="2:50" outlineLevel="2" x14ac:dyDescent="0.2">
      <c r="D416" s="2" t="s">
        <v>197</v>
      </c>
      <c r="L416" s="15"/>
      <c r="M416" s="13"/>
      <c r="N416" s="13"/>
      <c r="O416" s="13"/>
      <c r="P416" s="19"/>
    </row>
    <row r="417" spans="2:100"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outlineLevel="2" x14ac:dyDescent="0.2">
      <c r="C420" s="2"/>
      <c r="D420" s="2" t="s">
        <v>197</v>
      </c>
      <c r="G420" s="4"/>
      <c r="K420" s="2"/>
      <c r="L420" s="15"/>
      <c r="M420" s="13"/>
      <c r="N420" s="13"/>
      <c r="O420" s="13"/>
      <c r="P420" s="19"/>
      <c r="CU420" s="5"/>
      <c r="CV420" s="5"/>
    </row>
    <row r="421" spans="2:100" outlineLevel="2" x14ac:dyDescent="0.2">
      <c r="D421" s="2" t="s">
        <v>197</v>
      </c>
      <c r="K421" s="2"/>
      <c r="L421" s="15"/>
      <c r="M421" s="13"/>
      <c r="N421" s="13"/>
      <c r="O421" s="13"/>
      <c r="P421" s="19"/>
    </row>
    <row r="422" spans="2:100"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857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857</v>
      </c>
      <c r="L442" s="22">
        <f>SUBTOTAL(9,L409:L441)</f>
        <v>22</v>
      </c>
      <c r="M442" s="22">
        <f>K442-L442</f>
        <v>835</v>
      </c>
      <c r="N442" s="22">
        <v>0</v>
      </c>
      <c r="O442" s="22">
        <f>IF(M442&lt;0.9*N442,0.9*N442,IF(M442&gt;1.1*N442,1.1*N442,M442))</f>
        <v>0</v>
      </c>
      <c r="P442" s="23">
        <f>(M442-O442)</f>
        <v>835</v>
      </c>
      <c r="Q442" s="24"/>
      <c r="R442" s="24"/>
      <c r="S442" s="24">
        <f>SUBTOTAL(9,S409:S441)</f>
        <v>0</v>
      </c>
      <c r="T442" s="24"/>
      <c r="U442" s="33">
        <f>S442-K442</f>
        <v>-857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528</v>
      </c>
      <c r="O476" s="22">
        <f>IF(M476&lt;0.9*N476,0.9*N476,IF(M476&gt;1.1*N476,1.1*N476,M476))</f>
        <v>475.2</v>
      </c>
      <c r="P476" s="23">
        <f>(M476-O476)</f>
        <v>-475.2</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outlineLevel="2" x14ac:dyDescent="0.2">
      <c r="D481" s="2" t="s">
        <v>215</v>
      </c>
      <c r="K481" s="28" t="str">
        <f>'Total Reqs'!K438</f>
        <v>MME will manage effective June 1 and take over officially July 1</v>
      </c>
      <c r="L481" s="15"/>
      <c r="M481" s="13"/>
      <c r="N481" s="13"/>
      <c r="O481" s="13"/>
      <c r="P481" s="19"/>
    </row>
    <row r="482" spans="2:50" outlineLevel="2" x14ac:dyDescent="0.2">
      <c r="D482" s="2" t="s">
        <v>215</v>
      </c>
      <c r="K482" s="2"/>
      <c r="L482" s="15"/>
      <c r="M482" s="13"/>
      <c r="N482" s="13"/>
      <c r="O482" s="13"/>
      <c r="P482" s="19"/>
    </row>
    <row r="483" spans="2:50" outlineLevel="2" x14ac:dyDescent="0.2">
      <c r="D483" s="2" t="s">
        <v>215</v>
      </c>
      <c r="L483" s="15"/>
      <c r="M483" s="13"/>
      <c r="N483" s="13"/>
      <c r="O483" s="13"/>
      <c r="P483" s="19"/>
    </row>
    <row r="484" spans="2:50"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outlineLevel="2" x14ac:dyDescent="0.2">
      <c r="B491" s="1" t="s">
        <v>218</v>
      </c>
      <c r="D491" s="2" t="s">
        <v>219</v>
      </c>
      <c r="E491" s="1" t="s">
        <v>49</v>
      </c>
      <c r="F491" s="1" t="s">
        <v>220</v>
      </c>
      <c r="G491" s="29" t="s">
        <v>221</v>
      </c>
      <c r="H491" s="1" t="s">
        <v>54</v>
      </c>
      <c r="L491" s="15"/>
      <c r="M491" s="13"/>
      <c r="N491" s="13"/>
      <c r="O491" s="13"/>
      <c r="P491" s="19"/>
    </row>
    <row r="492" spans="2:50"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outlineLevel="2" x14ac:dyDescent="0.2">
      <c r="B494" s="1" t="s">
        <v>218</v>
      </c>
      <c r="D494" s="2" t="s">
        <v>219</v>
      </c>
      <c r="E494" s="1" t="s">
        <v>49</v>
      </c>
      <c r="F494" s="1" t="s">
        <v>220</v>
      </c>
      <c r="G494" s="29" t="s">
        <v>222</v>
      </c>
      <c r="H494" s="1" t="s">
        <v>54</v>
      </c>
      <c r="L494" s="15"/>
      <c r="M494" s="13"/>
      <c r="N494" s="13"/>
      <c r="O494" s="13"/>
      <c r="P494" s="19"/>
    </row>
    <row r="495" spans="2:50" outlineLevel="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outlineLevel="2" x14ac:dyDescent="0.2">
      <c r="B498" s="1" t="s">
        <v>218</v>
      </c>
      <c r="D498" s="2" t="s">
        <v>207</v>
      </c>
      <c r="F498" s="1" t="s">
        <v>77</v>
      </c>
      <c r="G498" s="4" t="s">
        <v>224</v>
      </c>
      <c r="H498" s="1" t="s">
        <v>52</v>
      </c>
      <c r="I498" s="1" t="s">
        <v>53</v>
      </c>
      <c r="K498" s="13">
        <f>'Total Reqs'!K453</f>
        <v>0</v>
      </c>
      <c r="L498" s="15"/>
      <c r="M498" s="13"/>
      <c r="N498" s="13"/>
      <c r="O498" s="13"/>
      <c r="P498" s="19"/>
    </row>
    <row r="499" spans="2:21" outlineLevel="2" x14ac:dyDescent="0.2">
      <c r="B499" s="1" t="s">
        <v>218</v>
      </c>
      <c r="D499" s="2" t="s">
        <v>207</v>
      </c>
      <c r="F499" s="1" t="s">
        <v>77</v>
      </c>
      <c r="G499" s="4" t="s">
        <v>224</v>
      </c>
      <c r="H499" s="1" t="s">
        <v>54</v>
      </c>
      <c r="K499" s="13">
        <f>'Total Reqs'!K454</f>
        <v>0</v>
      </c>
      <c r="L499" s="15"/>
      <c r="M499" s="13"/>
      <c r="N499" s="13"/>
      <c r="O499" s="13"/>
      <c r="P499" s="19"/>
    </row>
    <row r="500" spans="2:21" outlineLevel="2" x14ac:dyDescent="0.2">
      <c r="D500" s="2" t="s">
        <v>207</v>
      </c>
      <c r="F500" s="5"/>
      <c r="L500" s="15"/>
      <c r="M500" s="13"/>
      <c r="N500" s="13"/>
      <c r="O500" s="13"/>
      <c r="P500" s="19"/>
    </row>
    <row r="501" spans="2:2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outlineLevel="2" x14ac:dyDescent="0.2">
      <c r="B502" s="1" t="s">
        <v>218</v>
      </c>
      <c r="D502" s="2" t="s">
        <v>207</v>
      </c>
      <c r="F502" s="1" t="s">
        <v>77</v>
      </c>
      <c r="G502" s="4" t="s">
        <v>225</v>
      </c>
      <c r="H502" s="1" t="s">
        <v>54</v>
      </c>
      <c r="K502" s="13">
        <f>'Total Reqs'!K457</f>
        <v>0</v>
      </c>
      <c r="L502" s="15"/>
      <c r="M502" s="13"/>
      <c r="N502" s="13"/>
      <c r="O502" s="13"/>
      <c r="P502" s="19"/>
    </row>
    <row r="503" spans="2:21" outlineLevel="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outlineLevel="2" x14ac:dyDescent="0.2">
      <c r="D508" s="2" t="s">
        <v>215</v>
      </c>
      <c r="G508" s="29"/>
      <c r="L508" s="15"/>
      <c r="M508" s="13"/>
      <c r="N508" s="13"/>
      <c r="O508" s="13"/>
      <c r="P508" s="19"/>
    </row>
    <row r="509" spans="2:2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outlineLevel="2" x14ac:dyDescent="0.2">
      <c r="D511" s="2" t="s">
        <v>215</v>
      </c>
      <c r="G511" s="29"/>
      <c r="L511" s="15"/>
      <c r="M511" s="13"/>
      <c r="N511" s="13"/>
      <c r="O511" s="13"/>
      <c r="P511" s="19"/>
    </row>
    <row r="512" spans="2:2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outlineLevel="2" x14ac:dyDescent="0.2">
      <c r="D514" s="2" t="s">
        <v>215</v>
      </c>
      <c r="G514" s="29"/>
      <c r="L514" s="15"/>
      <c r="M514" s="13"/>
      <c r="N514" s="13"/>
      <c r="O514" s="13"/>
      <c r="P514" s="19"/>
    </row>
    <row r="515" spans="2:16"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outlineLevel="2" x14ac:dyDescent="0.2">
      <c r="D517" s="2" t="s">
        <v>215</v>
      </c>
      <c r="G517" s="29"/>
      <c r="L517" s="15"/>
      <c r="M517" s="13"/>
      <c r="N517" s="13"/>
      <c r="O517" s="13"/>
      <c r="P517" s="19"/>
    </row>
    <row r="518" spans="2:16"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outlineLevel="2" x14ac:dyDescent="0.2">
      <c r="D520" s="2" t="s">
        <v>215</v>
      </c>
      <c r="G520" s="29"/>
      <c r="L520" s="15"/>
      <c r="M520" s="13"/>
      <c r="N520" s="13"/>
      <c r="O520" s="13"/>
      <c r="P520" s="19"/>
    </row>
    <row r="521" spans="2:16"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outlineLevel="2" x14ac:dyDescent="0.2">
      <c r="B522" s="1" t="s">
        <v>218</v>
      </c>
      <c r="D522" s="2" t="s">
        <v>215</v>
      </c>
      <c r="E522" s="1" t="s">
        <v>49</v>
      </c>
      <c r="F522" s="1" t="s">
        <v>236</v>
      </c>
      <c r="G522" s="29" t="s">
        <v>237</v>
      </c>
      <c r="H522" s="1" t="s">
        <v>54</v>
      </c>
      <c r="I522" s="1" t="s">
        <v>235</v>
      </c>
      <c r="L522" s="15"/>
      <c r="M522" s="13"/>
      <c r="N522" s="13"/>
      <c r="O522" s="13"/>
      <c r="P522" s="19"/>
    </row>
    <row r="523" spans="2:16" outlineLevel="2" x14ac:dyDescent="0.2">
      <c r="D523" s="2" t="s">
        <v>215</v>
      </c>
      <c r="G523" s="29"/>
      <c r="L523" s="15"/>
      <c r="M523" s="13"/>
      <c r="N523" s="13"/>
      <c r="O523" s="13"/>
      <c r="P523" s="19"/>
    </row>
    <row r="524" spans="2:16"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outlineLevel="2" x14ac:dyDescent="0.2">
      <c r="D526" s="2" t="s">
        <v>215</v>
      </c>
      <c r="G526" s="29"/>
      <c r="L526" s="15"/>
      <c r="M526" s="13"/>
      <c r="N526" s="13"/>
      <c r="O526" s="13"/>
      <c r="P526" s="19"/>
    </row>
    <row r="527" spans="2:16"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outlineLevel="2" x14ac:dyDescent="0.2">
      <c r="D529" s="2" t="s">
        <v>215</v>
      </c>
      <c r="F529" s="49"/>
      <c r="G529" s="29"/>
      <c r="K529" s="2"/>
      <c r="L529" s="15"/>
      <c r="M529" s="13"/>
      <c r="N529" s="13"/>
      <c r="O529" s="13"/>
      <c r="P529" s="19"/>
    </row>
    <row r="530" spans="2:16"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outlineLevel="2" x14ac:dyDescent="0.2">
      <c r="D532" s="2" t="s">
        <v>215</v>
      </c>
      <c r="G532" s="29"/>
      <c r="L532" s="15"/>
      <c r="M532" s="13"/>
      <c r="N532" s="13"/>
      <c r="O532" s="13"/>
      <c r="P532" s="19"/>
    </row>
    <row r="533" spans="2:16" ht="13.5" customHeight="1" outlineLevel="2" x14ac:dyDescent="0.2">
      <c r="D533" s="2" t="s">
        <v>215</v>
      </c>
      <c r="F533" s="38"/>
      <c r="G533" s="29"/>
      <c r="K533" s="28"/>
      <c r="L533" s="15"/>
      <c r="M533" s="13"/>
      <c r="N533" s="13"/>
      <c r="O533" s="13"/>
      <c r="P533" s="19"/>
    </row>
    <row r="534" spans="2:16"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outlineLevel="2" x14ac:dyDescent="0.2">
      <c r="B535" s="1" t="s">
        <v>218</v>
      </c>
      <c r="D535" s="2" t="s">
        <v>215</v>
      </c>
      <c r="E535" s="1" t="s">
        <v>64</v>
      </c>
      <c r="F535" s="1" t="s">
        <v>58</v>
      </c>
      <c r="G535" s="29"/>
      <c r="H535" s="1" t="s">
        <v>54</v>
      </c>
      <c r="K535" s="13">
        <f>'Total Reqs'!K489</f>
        <v>0</v>
      </c>
      <c r="L535" s="15"/>
      <c r="M535" s="13"/>
      <c r="N535" s="13"/>
      <c r="O535" s="13"/>
      <c r="P535" s="19"/>
    </row>
    <row r="536" spans="2:16" outlineLevel="2" x14ac:dyDescent="0.2">
      <c r="D536" s="2" t="s">
        <v>215</v>
      </c>
      <c r="G536" s="29"/>
      <c r="L536" s="15"/>
      <c r="M536" s="13"/>
      <c r="N536" s="13"/>
      <c r="O536" s="13"/>
      <c r="P536" s="19"/>
    </row>
    <row r="537" spans="2:16"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outlineLevel="2" x14ac:dyDescent="0.2">
      <c r="D539" s="2" t="s">
        <v>215</v>
      </c>
      <c r="G539" s="29"/>
      <c r="L539" s="15"/>
      <c r="M539" s="13"/>
      <c r="N539" s="13"/>
      <c r="O539" s="13"/>
      <c r="P539" s="19"/>
    </row>
    <row r="540" spans="2:16"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outlineLevel="2" x14ac:dyDescent="0.2">
      <c r="D542" s="2" t="s">
        <v>215</v>
      </c>
      <c r="G542" s="29"/>
      <c r="L542" s="15"/>
      <c r="M542" s="13"/>
      <c r="N542" s="13"/>
      <c r="O542" s="13"/>
      <c r="P542" s="19"/>
    </row>
    <row r="543" spans="2:16"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outlineLevel="2" x14ac:dyDescent="0.2">
      <c r="D550" s="2" t="s">
        <v>248</v>
      </c>
      <c r="L550" s="15"/>
      <c r="M550" s="13"/>
      <c r="N550" s="13"/>
      <c r="O550" s="13"/>
      <c r="P550" s="19"/>
    </row>
    <row r="551" spans="2:38"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outlineLevel="2" x14ac:dyDescent="0.2">
      <c r="C553" s="30"/>
      <c r="D553" s="2" t="s">
        <v>248</v>
      </c>
      <c r="K553" s="30"/>
      <c r="L553" s="15"/>
      <c r="M553" s="13"/>
      <c r="N553" s="13"/>
      <c r="O553" s="13"/>
      <c r="P553" s="19"/>
    </row>
    <row r="554" spans="2:38" customFormat="1" outlineLevel="2" x14ac:dyDescent="0.2">
      <c r="C554" s="30"/>
      <c r="D554" s="2" t="s">
        <v>248</v>
      </c>
      <c r="K554" s="30"/>
      <c r="L554" s="15"/>
      <c r="M554" s="13"/>
      <c r="N554" s="13"/>
      <c r="O554" s="13"/>
      <c r="P554" s="19"/>
    </row>
    <row r="555" spans="2:38"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outlineLevel="2" x14ac:dyDescent="0.2">
      <c r="D557" s="2" t="s">
        <v>248</v>
      </c>
      <c r="L557" s="15"/>
      <c r="M557" s="13"/>
      <c r="N557" s="13"/>
      <c r="O557" s="13"/>
      <c r="P557" s="19"/>
    </row>
    <row r="558" spans="2:38"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outlineLevel="2" x14ac:dyDescent="0.2">
      <c r="D560" s="2" t="s">
        <v>248</v>
      </c>
      <c r="K560" s="26"/>
      <c r="L560" s="15"/>
      <c r="M560" s="13"/>
      <c r="N560" s="13"/>
      <c r="O560" s="13"/>
      <c r="P560" s="19"/>
      <c r="Q560" s="27"/>
      <c r="T560" s="27"/>
      <c r="W560" s="27"/>
      <c r="Z560" s="27"/>
      <c r="AC560" s="27"/>
      <c r="AF560" s="27"/>
      <c r="AI560" s="27"/>
      <c r="AL560" s="27"/>
    </row>
    <row r="561" spans="2:50"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outlineLevel="2" x14ac:dyDescent="0.2">
      <c r="D566" s="2" t="s">
        <v>248</v>
      </c>
      <c r="L566" s="15"/>
      <c r="M566" s="13"/>
      <c r="N566" s="13"/>
      <c r="O566" s="13"/>
      <c r="P566" s="19"/>
    </row>
    <row r="567" spans="2:50"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outlineLevel="2" x14ac:dyDescent="0.2">
      <c r="D569" s="2" t="s">
        <v>248</v>
      </c>
      <c r="L569" s="15"/>
      <c r="M569" s="13"/>
      <c r="N569" s="13"/>
      <c r="O569" s="13"/>
      <c r="P569" s="19"/>
    </row>
    <row r="570" spans="2:50"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outlineLevel="2" x14ac:dyDescent="0.2">
      <c r="D572" s="2" t="s">
        <v>248</v>
      </c>
      <c r="L572" s="15"/>
      <c r="M572" s="13"/>
      <c r="N572" s="13"/>
      <c r="O572" s="13"/>
      <c r="P572" s="19"/>
    </row>
    <row r="573" spans="2:50"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outlineLevel="2" x14ac:dyDescent="0.2">
      <c r="D575" s="2" t="s">
        <v>248</v>
      </c>
      <c r="L575" s="15"/>
      <c r="M575" s="13"/>
      <c r="N575" s="13"/>
      <c r="O575" s="13"/>
      <c r="P575" s="19"/>
    </row>
    <row r="576" spans="2:50" outlineLevel="2" x14ac:dyDescent="0.2">
      <c r="D576" s="2" t="s">
        <v>248</v>
      </c>
      <c r="L576" s="15"/>
      <c r="M576" s="13"/>
      <c r="N576" s="13"/>
      <c r="O576" s="13"/>
      <c r="P576" s="19"/>
    </row>
    <row r="577" spans="2:13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outlineLevel="2" x14ac:dyDescent="0.2">
      <c r="D579" s="2" t="s">
        <v>248</v>
      </c>
      <c r="L579" s="15"/>
      <c r="M579" s="13"/>
      <c r="N579" s="13"/>
      <c r="O579" s="13"/>
      <c r="P579" s="19"/>
    </row>
    <row r="580" spans="2:13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outlineLevel="2" x14ac:dyDescent="0.2">
      <c r="D582" s="2" t="s">
        <v>248</v>
      </c>
      <c r="L582" s="15"/>
      <c r="M582" s="13"/>
      <c r="N582" s="13"/>
      <c r="O582" s="13"/>
      <c r="P582" s="19"/>
    </row>
    <row r="583" spans="2:13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outlineLevel="2" x14ac:dyDescent="0.2">
      <c r="D585" s="2" t="s">
        <v>248</v>
      </c>
      <c r="L585" s="15"/>
      <c r="M585" s="13"/>
      <c r="N585" s="13"/>
      <c r="O585" s="13"/>
      <c r="P585" s="19"/>
    </row>
    <row r="586" spans="2:13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outlineLevel="2" x14ac:dyDescent="0.2">
      <c r="D608" s="2" t="s">
        <v>263</v>
      </c>
      <c r="K608" s="35"/>
      <c r="L608" s="15"/>
      <c r="M608" s="13"/>
      <c r="N608" s="13"/>
      <c r="O608" s="13"/>
      <c r="P608" s="19"/>
    </row>
    <row r="609" spans="1:21" outlineLevel="2" x14ac:dyDescent="0.2">
      <c r="D609" s="2" t="s">
        <v>263</v>
      </c>
      <c r="L609" s="15"/>
      <c r="M609" s="13"/>
      <c r="N609" s="13"/>
      <c r="O609" s="13"/>
      <c r="P609" s="19"/>
    </row>
    <row r="610" spans="1:21" outlineLevel="2" x14ac:dyDescent="0.2">
      <c r="D610" s="2" t="s">
        <v>263</v>
      </c>
      <c r="L610" s="15"/>
      <c r="M610" s="30"/>
      <c r="N610" s="30"/>
      <c r="O610" s="30"/>
      <c r="P610" s="19"/>
    </row>
    <row r="611" spans="1:2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outlineLevel="2" x14ac:dyDescent="0.2">
      <c r="D618" s="2" t="s">
        <v>268</v>
      </c>
      <c r="F618" s="36" t="s">
        <v>58</v>
      </c>
      <c r="H618" s="1" t="s">
        <v>54</v>
      </c>
      <c r="I618" s="1" t="s">
        <v>53</v>
      </c>
      <c r="K618" s="13">
        <f>'Total Reqs'!K566</f>
        <v>0</v>
      </c>
      <c r="L618" s="15"/>
      <c r="M618" s="13"/>
      <c r="N618" s="13"/>
      <c r="O618" s="13"/>
      <c r="P618" s="19"/>
      <c r="S618" s="5">
        <v>0</v>
      </c>
    </row>
    <row r="619" spans="1:21" outlineLevel="2" x14ac:dyDescent="0.2">
      <c r="D619" s="2" t="s">
        <v>268</v>
      </c>
      <c r="F619" s="36"/>
      <c r="L619" s="15"/>
      <c r="M619" s="13"/>
      <c r="N619" s="13"/>
      <c r="O619" s="13"/>
      <c r="P619" s="19"/>
    </row>
    <row r="620" spans="1:21" outlineLevel="2" x14ac:dyDescent="0.2">
      <c r="D620" s="2" t="s">
        <v>268</v>
      </c>
      <c r="F620" s="36" t="s">
        <v>269</v>
      </c>
      <c r="H620" s="1" t="s">
        <v>54</v>
      </c>
      <c r="I620" s="1" t="s">
        <v>53</v>
      </c>
      <c r="K620" s="13">
        <f>'Total Reqs'!K568</f>
        <v>0</v>
      </c>
      <c r="L620" s="15"/>
      <c r="M620" s="13"/>
      <c r="N620" s="13"/>
      <c r="O620" s="13"/>
      <c r="P620" s="19"/>
      <c r="S620" s="5">
        <v>0</v>
      </c>
    </row>
    <row r="621" spans="1:21" outlineLevel="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outlineLevel="2" x14ac:dyDescent="0.2">
      <c r="D626" s="2" t="s">
        <v>272</v>
      </c>
      <c r="E626" s="1" t="s">
        <v>49</v>
      </c>
      <c r="F626" s="1" t="s">
        <v>272</v>
      </c>
      <c r="H626" s="1" t="s">
        <v>52</v>
      </c>
      <c r="I626" s="1" t="s">
        <v>235</v>
      </c>
      <c r="K626" s="13">
        <f>'Total Reqs'!K573</f>
        <v>0</v>
      </c>
      <c r="L626" s="15"/>
      <c r="M626" s="13"/>
      <c r="N626" s="13"/>
      <c r="O626" s="13"/>
      <c r="P626" s="19"/>
      <c r="S626" s="5">
        <v>0</v>
      </c>
    </row>
    <row r="627" spans="1:21" outlineLevel="2" x14ac:dyDescent="0.2">
      <c r="D627" s="2" t="s">
        <v>272</v>
      </c>
      <c r="E627" s="1" t="s">
        <v>49</v>
      </c>
      <c r="F627" s="1" t="s">
        <v>272</v>
      </c>
      <c r="H627" s="1" t="s">
        <v>54</v>
      </c>
      <c r="I627" s="1" t="s">
        <v>235</v>
      </c>
      <c r="K627" s="13">
        <f>'Total Reqs'!K574</f>
        <v>0</v>
      </c>
      <c r="L627" s="15"/>
      <c r="M627" s="13"/>
      <c r="N627" s="13"/>
      <c r="O627" s="13"/>
      <c r="P627" s="19"/>
    </row>
    <row r="628" spans="1:21" outlineLevel="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6210</v>
      </c>
      <c r="L630" s="15">
        <v>1544</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6210</v>
      </c>
      <c r="L635" s="22">
        <f>SUBTOTAL(9,L630:L634)</f>
        <v>1544</v>
      </c>
      <c r="M635" s="22">
        <f>K635-L635</f>
        <v>4666</v>
      </c>
      <c r="N635" s="22">
        <v>1371</v>
      </c>
      <c r="O635" s="22">
        <f>IF(M635&lt;0.9*N635,0.9*N635,IF(M635&gt;1.1*N635,1.1*N635,M635))</f>
        <v>1508.1000000000001</v>
      </c>
      <c r="P635" s="23">
        <f>(M635-O635)</f>
        <v>3157.8999999999996</v>
      </c>
      <c r="Q635" s="24"/>
      <c r="R635" s="24"/>
      <c r="S635" s="24">
        <f>SUBTOTAL(9,S630:S634)</f>
        <v>0</v>
      </c>
      <c r="T635" s="24"/>
      <c r="U635" s="33">
        <f>S635-K635</f>
        <v>-6210</v>
      </c>
    </row>
    <row r="636" spans="1:21" outlineLevel="1" x14ac:dyDescent="0.2">
      <c r="H636" s="38" t="s">
        <v>276</v>
      </c>
      <c r="K636" s="55"/>
      <c r="L636" s="15"/>
      <c r="M636" s="13"/>
      <c r="N636" s="13"/>
      <c r="O636" s="13"/>
      <c r="P636" s="19"/>
    </row>
    <row r="637" spans="1:21" outlineLevel="2" x14ac:dyDescent="0.2">
      <c r="D637" s="2" t="s">
        <v>277</v>
      </c>
      <c r="E637" s="1" t="s">
        <v>49</v>
      </c>
      <c r="F637" s="1" t="s">
        <v>277</v>
      </c>
      <c r="H637" s="1" t="s">
        <v>52</v>
      </c>
      <c r="I637" s="1" t="s">
        <v>235</v>
      </c>
      <c r="K637" s="13">
        <f>'Total Reqs'!K582</f>
        <v>0</v>
      </c>
      <c r="L637" s="15"/>
      <c r="M637" s="13"/>
      <c r="N637" s="13"/>
      <c r="O637" s="13"/>
      <c r="P637" s="19"/>
      <c r="S637" s="5">
        <v>0</v>
      </c>
    </row>
    <row r="638" spans="1:2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outlineLevel="2" x14ac:dyDescent="0.2">
      <c r="D643" s="2" t="s">
        <v>279</v>
      </c>
      <c r="E643" s="1" t="s">
        <v>49</v>
      </c>
      <c r="F643" s="1" t="s">
        <v>279</v>
      </c>
      <c r="H643" s="1" t="s">
        <v>54</v>
      </c>
      <c r="I643" s="1" t="s">
        <v>235</v>
      </c>
      <c r="K643" s="13">
        <f>'Total Reqs'!K587</f>
        <v>0</v>
      </c>
      <c r="L643" s="15"/>
      <c r="M643" s="13"/>
      <c r="N643" s="13"/>
      <c r="O643" s="13"/>
      <c r="P643" s="19"/>
    </row>
    <row r="644" spans="1:50" outlineLevel="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217</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340</v>
      </c>
      <c r="L648" s="15"/>
      <c r="M648" s="13"/>
      <c r="N648" s="13"/>
      <c r="O648" s="13"/>
      <c r="P648" s="19"/>
    </row>
    <row r="649" spans="1:50" outlineLevel="1" x14ac:dyDescent="0.2">
      <c r="D649" s="20" t="s">
        <v>284</v>
      </c>
      <c r="E649" s="16"/>
      <c r="F649" s="16"/>
      <c r="G649" s="21"/>
      <c r="H649" s="16"/>
      <c r="I649" s="16"/>
      <c r="J649" s="16"/>
      <c r="K649" s="22">
        <f>SUBTOTAL(9,K646:K648)</f>
        <v>557</v>
      </c>
      <c r="L649" s="22">
        <f>SUBTOTAL(9,L646:L648)</f>
        <v>0</v>
      </c>
      <c r="M649" s="22">
        <f>K649-L649</f>
        <v>557</v>
      </c>
      <c r="N649" s="22">
        <v>10</v>
      </c>
      <c r="O649" s="22">
        <f>IF(M649&lt;0.9*N649,0.9*N649,IF(M649&gt;1.1*N649,1.1*N649,M649))</f>
        <v>11</v>
      </c>
      <c r="P649" s="23">
        <f>(M649-O649)</f>
        <v>546</v>
      </c>
      <c r="Q649" s="24"/>
      <c r="R649" s="24"/>
      <c r="S649" s="24">
        <f>SUBTOTAL(9,S646:S648)</f>
        <v>0</v>
      </c>
      <c r="T649" s="24"/>
      <c r="U649" s="33">
        <f>S649-K649</f>
        <v>-557</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10</v>
      </c>
      <c r="L652" s="15"/>
      <c r="M652" s="13"/>
      <c r="N652" s="13"/>
      <c r="O652" s="13"/>
      <c r="P652" s="19"/>
    </row>
    <row r="653" spans="1:50" outlineLevel="1" x14ac:dyDescent="0.2">
      <c r="D653" s="20" t="s">
        <v>284</v>
      </c>
      <c r="E653" s="16"/>
      <c r="F653" s="16"/>
      <c r="G653" s="21"/>
      <c r="H653" s="16"/>
      <c r="I653" s="16"/>
      <c r="J653" s="16"/>
      <c r="K653" s="22">
        <f>SUBTOTAL(9,K651:K652)</f>
        <v>10</v>
      </c>
      <c r="L653" s="22">
        <f>SUBTOTAL(9,L651:L652)</f>
        <v>0</v>
      </c>
      <c r="M653" s="22">
        <f>K653-L653</f>
        <v>10</v>
      </c>
      <c r="N653" s="22">
        <v>0</v>
      </c>
      <c r="O653" s="22">
        <f>IF(M653&lt;0.9*N653,0.9*N653,IF(M653&gt;1.1*N653,1.1*N653,M653))</f>
        <v>0</v>
      </c>
      <c r="P653" s="23">
        <f>(M653-O653)</f>
        <v>10</v>
      </c>
      <c r="Q653" s="24"/>
      <c r="R653" s="24"/>
      <c r="S653" s="24">
        <f>SUBTOTAL(9,S651:S652)</f>
        <v>0</v>
      </c>
      <c r="T653" s="24"/>
      <c r="U653" s="33">
        <f>S653-K653</f>
        <v>-10</v>
      </c>
    </row>
    <row r="654" spans="1:50" outlineLevel="1" x14ac:dyDescent="0.2">
      <c r="L654" s="15"/>
      <c r="M654" s="13"/>
      <c r="N654" s="13"/>
      <c r="O654" s="13"/>
      <c r="P654" s="19"/>
    </row>
    <row r="655" spans="1:50" outlineLevel="2" x14ac:dyDescent="0.2">
      <c r="D655" s="2" t="s">
        <v>288</v>
      </c>
      <c r="E655" s="1" t="s">
        <v>49</v>
      </c>
      <c r="F655" s="36" t="s">
        <v>288</v>
      </c>
      <c r="H655" s="1" t="s">
        <v>52</v>
      </c>
      <c r="I655" s="1" t="s">
        <v>235</v>
      </c>
      <c r="K655" s="13">
        <f>'Total Reqs'!K596</f>
        <v>0</v>
      </c>
      <c r="L655" s="15"/>
      <c r="M655" s="13"/>
      <c r="N655" s="13"/>
      <c r="O655" s="13"/>
      <c r="P655" s="19"/>
      <c r="S655" s="5">
        <v>0</v>
      </c>
    </row>
    <row r="656" spans="1:50" outlineLevel="2" x14ac:dyDescent="0.2">
      <c r="D656" s="2" t="s">
        <v>288</v>
      </c>
      <c r="E656" s="1" t="s">
        <v>49</v>
      </c>
      <c r="F656" s="36" t="s">
        <v>288</v>
      </c>
      <c r="H656" s="1" t="s">
        <v>54</v>
      </c>
      <c r="I656" s="1" t="s">
        <v>235</v>
      </c>
      <c r="K656" s="13">
        <f>'Total Reqs'!K597</f>
        <v>0</v>
      </c>
      <c r="L656" s="15"/>
      <c r="M656" s="13"/>
      <c r="N656" s="13"/>
      <c r="O656" s="13"/>
      <c r="P656" s="19"/>
    </row>
    <row r="657" spans="1:50" outlineLevel="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outlineLevel="2" x14ac:dyDescent="0.2">
      <c r="D659" s="2" t="s">
        <v>290</v>
      </c>
      <c r="E659" s="1" t="s">
        <v>49</v>
      </c>
      <c r="F659" s="36" t="s">
        <v>290</v>
      </c>
      <c r="H659" s="1" t="s">
        <v>52</v>
      </c>
      <c r="I659" s="1" t="s">
        <v>235</v>
      </c>
      <c r="K659" s="13">
        <f>'Total Reqs'!K599</f>
        <v>0</v>
      </c>
      <c r="L659" s="15"/>
      <c r="M659" s="13"/>
      <c r="N659" s="13"/>
      <c r="O659" s="13"/>
      <c r="P659" s="19"/>
      <c r="S659" s="5">
        <v>0</v>
      </c>
    </row>
    <row r="660" spans="1:50" outlineLevel="2" x14ac:dyDescent="0.2">
      <c r="D660" s="2" t="s">
        <v>290</v>
      </c>
      <c r="E660" s="1" t="s">
        <v>49</v>
      </c>
      <c r="F660" s="36" t="s">
        <v>290</v>
      </c>
      <c r="H660" s="1" t="s">
        <v>54</v>
      </c>
      <c r="I660" s="1" t="s">
        <v>235</v>
      </c>
      <c r="K660" s="13">
        <f>'Total Reqs'!K600</f>
        <v>0</v>
      </c>
      <c r="L660" s="15"/>
      <c r="M660" s="13"/>
      <c r="N660" s="13"/>
      <c r="O660" s="13"/>
      <c r="P660" s="19"/>
    </row>
    <row r="661" spans="1:50" outlineLevel="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7993</v>
      </c>
      <c r="L665" s="15">
        <f>(1-0.0235)*2979</f>
        <v>2908.9935</v>
      </c>
      <c r="M665" s="13"/>
      <c r="N665" s="13"/>
      <c r="O665" s="13"/>
      <c r="P665" s="19"/>
      <c r="S665" s="5">
        <v>10540</v>
      </c>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274</v>
      </c>
      <c r="L668" s="15"/>
      <c r="M668" s="13"/>
      <c r="N668" s="13"/>
      <c r="O668" s="13"/>
      <c r="P668" s="19"/>
      <c r="S668" s="5">
        <v>1480</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8267</v>
      </c>
      <c r="L671" s="22">
        <f>SUBTOTAL(9,L665:L670)</f>
        <v>2908.9935</v>
      </c>
      <c r="M671" s="22">
        <f>K671-L671</f>
        <v>5358.0064999999995</v>
      </c>
      <c r="N671" s="22">
        <v>3873</v>
      </c>
      <c r="O671" s="22">
        <f>IF(M671&lt;0.9*N671,0.9*N671,IF(M671&gt;1.1*N671,1.1*N671,M671))</f>
        <v>4260.3</v>
      </c>
      <c r="P671" s="23">
        <f>(M671-O671)</f>
        <v>1097.7064999999993</v>
      </c>
      <c r="Q671" s="24"/>
      <c r="R671" s="24"/>
      <c r="S671" s="24">
        <f>SUBTOTAL(9,S665:S670)</f>
        <v>12020</v>
      </c>
      <c r="T671" s="24"/>
      <c r="U671" s="33">
        <f>S671-K671</f>
        <v>3753</v>
      </c>
    </row>
    <row r="672" spans="1:50" outlineLevel="1" x14ac:dyDescent="0.2">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0</v>
      </c>
      <c r="L674" s="15">
        <f>(1-0.017)*(1-0.0158)*792</f>
        <v>766.23513119999996</v>
      </c>
      <c r="M674" s="13"/>
      <c r="N674" s="13"/>
      <c r="O674" s="13"/>
      <c r="P674" s="19"/>
      <c r="S674" s="5">
        <v>3932</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22">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0</v>
      </c>
      <c r="L677" s="22">
        <f>SUBTOTAL(9,L674:L676)</f>
        <v>766.23513119999996</v>
      </c>
      <c r="M677" s="22">
        <f>K677-L677</f>
        <v>-766.23513119999996</v>
      </c>
      <c r="N677" s="22">
        <v>0</v>
      </c>
      <c r="O677" s="22">
        <f>IF(M677&lt;0.9*N677,0.9*N677,IF(M677&gt;1.1*N677,1.1*N677,M677))</f>
        <v>0</v>
      </c>
      <c r="P677" s="23">
        <f>(M677-O677)</f>
        <v>-766.23513119999996</v>
      </c>
      <c r="Q677" s="24"/>
      <c r="R677" s="24"/>
      <c r="S677" s="33">
        <f>SUBTOTAL(9,S674:S676)</f>
        <v>3932</v>
      </c>
      <c r="T677" s="24"/>
      <c r="U677" s="33">
        <f>S677-K677</f>
        <v>3932</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(1-0.026)*7339</f>
        <v>7148.1859999999997</v>
      </c>
      <c r="M680" s="13"/>
      <c r="N680" s="13"/>
      <c r="O680" s="13"/>
      <c r="P680" s="19"/>
      <c r="S680" s="5">
        <v>19201</v>
      </c>
    </row>
    <row r="681" spans="2:50" outlineLevel="2" x14ac:dyDescent="0.2">
      <c r="B681" s="1" t="s">
        <v>300</v>
      </c>
      <c r="D681" s="2" t="s">
        <v>301</v>
      </c>
      <c r="E681" s="1" t="s">
        <v>293</v>
      </c>
      <c r="F681" s="1" t="s">
        <v>302</v>
      </c>
      <c r="G681" s="4" t="s">
        <v>303</v>
      </c>
      <c r="H681" s="1" t="s">
        <v>54</v>
      </c>
      <c r="I681" s="1" t="s">
        <v>295</v>
      </c>
      <c r="K681" s="13">
        <f>'Total Reqs'!K618</f>
        <v>0</v>
      </c>
      <c r="L681" s="15"/>
      <c r="M681" s="13"/>
      <c r="N681" s="13"/>
      <c r="O681" s="13"/>
      <c r="P681" s="19"/>
    </row>
    <row r="682" spans="2:50" outlineLevel="2" x14ac:dyDescent="0.2">
      <c r="B682" s="1" t="s">
        <v>300</v>
      </c>
      <c r="D682" s="2" t="s">
        <v>301</v>
      </c>
      <c r="E682" s="1" t="s">
        <v>293</v>
      </c>
      <c r="F682" s="1" t="s">
        <v>302</v>
      </c>
      <c r="G682" s="4" t="s">
        <v>303</v>
      </c>
      <c r="H682" s="1" t="s">
        <v>68</v>
      </c>
      <c r="I682" s="1" t="s">
        <v>295</v>
      </c>
      <c r="K682" s="13">
        <f>'Total Reqs'!K619</f>
        <v>0</v>
      </c>
      <c r="L682" s="15"/>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304</v>
      </c>
      <c r="F684" s="52" t="s">
        <v>305</v>
      </c>
      <c r="G684" s="4" t="s">
        <v>306</v>
      </c>
      <c r="H684" s="1" t="s">
        <v>52</v>
      </c>
      <c r="I684" s="1" t="s">
        <v>295</v>
      </c>
      <c r="K684" s="13">
        <f>'Total Reqs'!K621</f>
        <v>335</v>
      </c>
      <c r="L684" s="15"/>
      <c r="M684" s="13"/>
      <c r="N684" s="13"/>
      <c r="O684" s="13"/>
      <c r="P684" s="19"/>
      <c r="S684" s="5">
        <f>37494-S680</f>
        <v>18293</v>
      </c>
    </row>
    <row r="685" spans="2:50" outlineLevel="2" x14ac:dyDescent="0.2">
      <c r="B685" s="1" t="s">
        <v>300</v>
      </c>
      <c r="D685" s="2" t="s">
        <v>301</v>
      </c>
      <c r="E685" s="1" t="s">
        <v>304</v>
      </c>
      <c r="F685" s="52" t="s">
        <v>305</v>
      </c>
      <c r="G685" s="4" t="s">
        <v>306</v>
      </c>
      <c r="H685" s="1" t="s">
        <v>54</v>
      </c>
      <c r="I685" s="1" t="s">
        <v>295</v>
      </c>
      <c r="K685" s="13">
        <f>'Total Reqs'!K622</f>
        <v>0</v>
      </c>
      <c r="L685" s="15"/>
      <c r="M685" s="13"/>
      <c r="N685" s="13"/>
      <c r="O685" s="13"/>
      <c r="P685" s="19"/>
    </row>
    <row r="686" spans="2:50" outlineLevel="2" x14ac:dyDescent="0.2">
      <c r="B686" s="1" t="s">
        <v>300</v>
      </c>
      <c r="D686" s="2" t="s">
        <v>301</v>
      </c>
      <c r="E686" s="1" t="s">
        <v>304</v>
      </c>
      <c r="F686" s="52" t="s">
        <v>305</v>
      </c>
      <c r="G686" s="4" t="s">
        <v>306</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304</v>
      </c>
      <c r="F688" s="1" t="s">
        <v>307</v>
      </c>
      <c r="G688" s="4" t="s">
        <v>308</v>
      </c>
      <c r="H688" s="1" t="s">
        <v>52</v>
      </c>
      <c r="I688" s="1" t="s">
        <v>295</v>
      </c>
      <c r="K688" s="13">
        <f>'Total Reqs'!K625</f>
        <v>0</v>
      </c>
      <c r="L688" s="15"/>
      <c r="M688" s="13"/>
      <c r="N688" s="13"/>
      <c r="O688" s="13"/>
      <c r="P688" s="19"/>
    </row>
    <row r="689" spans="2:50" outlineLevel="2" x14ac:dyDescent="0.2">
      <c r="B689" s="1" t="s">
        <v>300</v>
      </c>
      <c r="D689" s="2" t="s">
        <v>301</v>
      </c>
      <c r="E689" s="1" t="s">
        <v>304</v>
      </c>
      <c r="F689" s="1" t="s">
        <v>307</v>
      </c>
      <c r="G689" s="4" t="s">
        <v>308</v>
      </c>
      <c r="H689" s="1" t="s">
        <v>54</v>
      </c>
      <c r="I689" s="1" t="s">
        <v>295</v>
      </c>
      <c r="K689" s="13">
        <f>'Total Reqs'!K626</f>
        <v>0</v>
      </c>
      <c r="L689" s="15"/>
      <c r="M689" s="13"/>
      <c r="N689" s="13"/>
      <c r="O689" s="13"/>
      <c r="P689" s="19"/>
    </row>
    <row r="690" spans="2:50" outlineLevel="2" x14ac:dyDescent="0.2">
      <c r="B690" s="1" t="s">
        <v>300</v>
      </c>
      <c r="D690" s="2" t="s">
        <v>301</v>
      </c>
      <c r="E690" s="1" t="s">
        <v>304</v>
      </c>
      <c r="F690" s="1" t="s">
        <v>307</v>
      </c>
      <c r="G690" s="4" t="s">
        <v>308</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304</v>
      </c>
      <c r="F692" s="1" t="s">
        <v>309</v>
      </c>
      <c r="G692" s="4" t="s">
        <v>310</v>
      </c>
      <c r="H692" s="1" t="s">
        <v>52</v>
      </c>
      <c r="I692" s="1" t="s">
        <v>295</v>
      </c>
      <c r="K692" s="13">
        <f>'Total Reqs'!K629</f>
        <v>0</v>
      </c>
      <c r="L692" s="15"/>
      <c r="M692" s="13"/>
      <c r="N692" s="13"/>
      <c r="O692" s="13"/>
      <c r="P692" s="19"/>
    </row>
    <row r="693" spans="2:50" outlineLevel="2" x14ac:dyDescent="0.2">
      <c r="B693" s="1" t="s">
        <v>300</v>
      </c>
      <c r="D693" s="2" t="s">
        <v>301</v>
      </c>
      <c r="E693" s="1" t="s">
        <v>304</v>
      </c>
      <c r="F693" s="1" t="s">
        <v>309</v>
      </c>
      <c r="G693" s="4" t="s">
        <v>310</v>
      </c>
      <c r="H693" s="1" t="s">
        <v>54</v>
      </c>
      <c r="I693" s="1" t="s">
        <v>295</v>
      </c>
      <c r="K693" s="13">
        <f>'Total Reqs'!K630</f>
        <v>0</v>
      </c>
      <c r="L693" s="15"/>
      <c r="M693" s="13"/>
      <c r="N693" s="13"/>
      <c r="O693" s="13"/>
      <c r="P693" s="19"/>
    </row>
    <row r="694" spans="2:50" outlineLevel="2" x14ac:dyDescent="0.2">
      <c r="B694" s="1" t="s">
        <v>300</v>
      </c>
      <c r="D694" s="2" t="s">
        <v>301</v>
      </c>
      <c r="E694" s="1" t="s">
        <v>304</v>
      </c>
      <c r="F694" s="1" t="s">
        <v>309</v>
      </c>
      <c r="G694" s="4" t="s">
        <v>310</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311</v>
      </c>
      <c r="F696" s="1" t="s">
        <v>312</v>
      </c>
      <c r="G696" s="4" t="s">
        <v>313</v>
      </c>
      <c r="H696" s="1" t="s">
        <v>52</v>
      </c>
      <c r="I696" s="1" t="s">
        <v>295</v>
      </c>
      <c r="K696" s="13">
        <f>'Total Reqs'!K633</f>
        <v>312</v>
      </c>
      <c r="L696" s="15"/>
      <c r="M696" s="13"/>
      <c r="N696" s="13"/>
      <c r="O696" s="13"/>
      <c r="P696" s="19"/>
    </row>
    <row r="697" spans="2:50" outlineLevel="2" x14ac:dyDescent="0.2">
      <c r="B697" s="1" t="s">
        <v>300</v>
      </c>
      <c r="D697" s="2" t="s">
        <v>301</v>
      </c>
      <c r="E697" s="1" t="s">
        <v>311</v>
      </c>
      <c r="F697" s="1" t="s">
        <v>312</v>
      </c>
      <c r="G697" s="4" t="s">
        <v>313</v>
      </c>
      <c r="H697" s="1" t="s">
        <v>54</v>
      </c>
      <c r="I697" s="1" t="s">
        <v>295</v>
      </c>
      <c r="K697" s="13">
        <f>'Total Reqs'!K634</f>
        <v>0</v>
      </c>
      <c r="L697" s="15"/>
      <c r="M697" s="13"/>
      <c r="N697" s="13"/>
      <c r="O697" s="13"/>
      <c r="P697" s="19"/>
    </row>
    <row r="698" spans="2:50" outlineLevel="2" x14ac:dyDescent="0.2">
      <c r="B698" s="1" t="s">
        <v>300</v>
      </c>
      <c r="D698" s="2" t="s">
        <v>301</v>
      </c>
      <c r="E698" s="1" t="s">
        <v>311</v>
      </c>
      <c r="F698" s="1" t="s">
        <v>312</v>
      </c>
      <c r="G698" s="4" t="s">
        <v>313</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311</v>
      </c>
      <c r="F700" s="1" t="s">
        <v>314</v>
      </c>
      <c r="G700" s="4" t="s">
        <v>315</v>
      </c>
      <c r="H700" s="1" t="s">
        <v>52</v>
      </c>
      <c r="I700" s="1" t="s">
        <v>295</v>
      </c>
      <c r="K700" s="13">
        <f>'Total Reqs'!K637</f>
        <v>0</v>
      </c>
      <c r="L700" s="15"/>
      <c r="M700" s="13"/>
      <c r="N700" s="13"/>
      <c r="O700" s="13"/>
      <c r="P700" s="19"/>
    </row>
    <row r="701" spans="2:50" outlineLevel="2" x14ac:dyDescent="0.2">
      <c r="B701" s="1" t="s">
        <v>300</v>
      </c>
      <c r="D701" s="2" t="s">
        <v>301</v>
      </c>
      <c r="E701" s="1" t="s">
        <v>311</v>
      </c>
      <c r="F701" s="1" t="s">
        <v>314</v>
      </c>
      <c r="G701" s="4" t="s">
        <v>315</v>
      </c>
      <c r="H701" s="1" t="s">
        <v>54</v>
      </c>
      <c r="I701" s="1" t="s">
        <v>295</v>
      </c>
      <c r="K701" s="13">
        <f>'Total Reqs'!K638</f>
        <v>0</v>
      </c>
      <c r="L701" s="15"/>
      <c r="M701" s="13"/>
      <c r="N701" s="13"/>
      <c r="O701" s="13"/>
      <c r="P701" s="19"/>
    </row>
    <row r="702" spans="2:50" outlineLevel="2" x14ac:dyDescent="0.2">
      <c r="B702" s="1" t="s">
        <v>300</v>
      </c>
      <c r="D702" s="2" t="s">
        <v>301</v>
      </c>
      <c r="E702" s="1" t="s">
        <v>311</v>
      </c>
      <c r="F702" s="1" t="s">
        <v>314</v>
      </c>
      <c r="G702" s="4" t="s">
        <v>315</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311</v>
      </c>
      <c r="F704" s="1" t="s">
        <v>316</v>
      </c>
      <c r="G704" s="4" t="s">
        <v>317</v>
      </c>
      <c r="H704" s="1" t="s">
        <v>52</v>
      </c>
      <c r="I704" s="1" t="s">
        <v>295</v>
      </c>
      <c r="K704" s="13">
        <f>'Total Reqs'!K641</f>
        <v>0</v>
      </c>
      <c r="L704" s="15"/>
      <c r="M704" s="13"/>
      <c r="N704" s="13"/>
      <c r="O704" s="13"/>
      <c r="P704" s="19"/>
    </row>
    <row r="705" spans="2:50" outlineLevel="2" x14ac:dyDescent="0.2">
      <c r="B705" s="1" t="s">
        <v>300</v>
      </c>
      <c r="D705" s="2" t="s">
        <v>301</v>
      </c>
      <c r="E705" s="1" t="s">
        <v>311</v>
      </c>
      <c r="F705" s="1" t="s">
        <v>316</v>
      </c>
      <c r="G705" s="4" t="s">
        <v>317</v>
      </c>
      <c r="H705" s="1" t="s">
        <v>54</v>
      </c>
      <c r="I705" s="1" t="s">
        <v>295</v>
      </c>
      <c r="K705" s="13">
        <f>'Total Reqs'!K642</f>
        <v>0</v>
      </c>
      <c r="L705" s="15"/>
      <c r="M705" s="13"/>
      <c r="N705" s="13"/>
      <c r="O705" s="13"/>
      <c r="P705" s="19"/>
    </row>
    <row r="706" spans="2:50" outlineLevel="2" x14ac:dyDescent="0.2">
      <c r="B706" s="1" t="s">
        <v>300</v>
      </c>
      <c r="D706" s="2" t="s">
        <v>301</v>
      </c>
      <c r="E706" s="1" t="s">
        <v>311</v>
      </c>
      <c r="F706" s="1" t="s">
        <v>316</v>
      </c>
      <c r="G706" s="4" t="s">
        <v>317</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318</v>
      </c>
      <c r="F708" s="1" t="s">
        <v>319</v>
      </c>
      <c r="G708" s="4" t="s">
        <v>320</v>
      </c>
      <c r="H708" s="1" t="s">
        <v>52</v>
      </c>
      <c r="I708" s="1" t="s">
        <v>295</v>
      </c>
      <c r="K708" s="13">
        <f>'Total Reqs'!K645</f>
        <v>343</v>
      </c>
      <c r="L708" s="15"/>
      <c r="M708" s="13"/>
      <c r="N708" s="13"/>
      <c r="O708" s="13"/>
      <c r="P708" s="19"/>
    </row>
    <row r="709" spans="2:50" outlineLevel="2" x14ac:dyDescent="0.2">
      <c r="B709" s="1" t="s">
        <v>300</v>
      </c>
      <c r="D709" s="2" t="s">
        <v>301</v>
      </c>
      <c r="E709" s="1" t="s">
        <v>318</v>
      </c>
      <c r="F709" s="1" t="s">
        <v>319</v>
      </c>
      <c r="G709" s="4" t="s">
        <v>320</v>
      </c>
      <c r="H709" s="1" t="s">
        <v>54</v>
      </c>
      <c r="I709" s="1" t="s">
        <v>295</v>
      </c>
      <c r="K709" s="13">
        <f>'Total Reqs'!K646</f>
        <v>0</v>
      </c>
      <c r="L709" s="15"/>
      <c r="M709" s="13"/>
      <c r="N709" s="13"/>
      <c r="O709" s="13"/>
      <c r="P709" s="19"/>
    </row>
    <row r="710" spans="2:50" outlineLevel="2" x14ac:dyDescent="0.2">
      <c r="B710" s="1" t="s">
        <v>300</v>
      </c>
      <c r="D710" s="2" t="s">
        <v>301</v>
      </c>
      <c r="E710" s="1" t="s">
        <v>318</v>
      </c>
      <c r="F710" s="1" t="s">
        <v>319</v>
      </c>
      <c r="G710" s="4" t="s">
        <v>320</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318</v>
      </c>
      <c r="F712" s="1" t="s">
        <v>321</v>
      </c>
      <c r="G712" s="4" t="s">
        <v>322</v>
      </c>
      <c r="H712" s="1" t="s">
        <v>52</v>
      </c>
      <c r="I712" s="1" t="s">
        <v>295</v>
      </c>
      <c r="K712" s="13">
        <f>'Total Reqs'!K649</f>
        <v>0</v>
      </c>
      <c r="L712" s="15"/>
      <c r="M712" s="13"/>
      <c r="N712" s="13"/>
      <c r="O712" s="13"/>
      <c r="P712" s="19"/>
    </row>
    <row r="713" spans="2:50" outlineLevel="2" x14ac:dyDescent="0.2">
      <c r="B713" s="1" t="s">
        <v>300</v>
      </c>
      <c r="D713" s="2" t="s">
        <v>301</v>
      </c>
      <c r="E713" s="1" t="s">
        <v>318</v>
      </c>
      <c r="F713" s="1" t="s">
        <v>321</v>
      </c>
      <c r="G713" s="4" t="s">
        <v>322</v>
      </c>
      <c r="H713" s="1" t="s">
        <v>54</v>
      </c>
      <c r="I713" s="1" t="s">
        <v>295</v>
      </c>
      <c r="K713" s="13">
        <f>'Total Reqs'!K650</f>
        <v>0</v>
      </c>
      <c r="L713" s="15"/>
      <c r="M713" s="13"/>
      <c r="N713" s="13"/>
      <c r="O713" s="13"/>
      <c r="P713" s="19"/>
    </row>
    <row r="714" spans="2:50" outlineLevel="2" x14ac:dyDescent="0.2">
      <c r="B714" s="1" t="s">
        <v>300</v>
      </c>
      <c r="D714" s="2" t="s">
        <v>301</v>
      </c>
      <c r="E714" s="1" t="s">
        <v>318</v>
      </c>
      <c r="F714" s="1" t="s">
        <v>321</v>
      </c>
      <c r="G714" s="4" t="s">
        <v>322</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318</v>
      </c>
      <c r="F716" s="1" t="s">
        <v>323</v>
      </c>
      <c r="G716" s="4" t="s">
        <v>324</v>
      </c>
      <c r="H716" s="1" t="s">
        <v>52</v>
      </c>
      <c r="I716" s="1" t="s">
        <v>295</v>
      </c>
      <c r="K716" s="13">
        <f>'Total Reqs'!K653</f>
        <v>0</v>
      </c>
      <c r="L716" s="15"/>
      <c r="M716" s="13"/>
      <c r="N716" s="13"/>
      <c r="O716" s="13"/>
      <c r="P716" s="19"/>
    </row>
    <row r="717" spans="2:50" outlineLevel="2" x14ac:dyDescent="0.2">
      <c r="B717" s="1" t="s">
        <v>300</v>
      </c>
      <c r="D717" s="2" t="s">
        <v>301</v>
      </c>
      <c r="E717" s="1" t="s">
        <v>318</v>
      </c>
      <c r="F717" s="1" t="s">
        <v>323</v>
      </c>
      <c r="G717" s="4" t="s">
        <v>324</v>
      </c>
      <c r="H717" s="1" t="s">
        <v>54</v>
      </c>
      <c r="I717" s="1" t="s">
        <v>295</v>
      </c>
      <c r="K717" s="13">
        <f>'Total Reqs'!K654</f>
        <v>0</v>
      </c>
      <c r="L717" s="15"/>
      <c r="M717" s="13"/>
      <c r="N717" s="13"/>
      <c r="O717" s="13"/>
      <c r="P717" s="19"/>
    </row>
    <row r="718" spans="2:50" outlineLevel="2" x14ac:dyDescent="0.2">
      <c r="B718" s="1" t="s">
        <v>300</v>
      </c>
      <c r="D718" s="2" t="s">
        <v>301</v>
      </c>
      <c r="E718" s="1" t="s">
        <v>318</v>
      </c>
      <c r="F718" s="1" t="s">
        <v>323</v>
      </c>
      <c r="G718" s="4" t="s">
        <v>324</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318</v>
      </c>
      <c r="F720" s="1" t="s">
        <v>325</v>
      </c>
      <c r="G720" s="4" t="s">
        <v>326</v>
      </c>
      <c r="H720" s="1" t="s">
        <v>52</v>
      </c>
      <c r="I720" s="1" t="s">
        <v>295</v>
      </c>
      <c r="K720" s="13">
        <f>'Total Reqs'!K657</f>
        <v>0</v>
      </c>
      <c r="L720" s="15"/>
      <c r="M720" s="13"/>
      <c r="N720" s="13"/>
      <c r="O720" s="13"/>
      <c r="P720" s="19"/>
    </row>
    <row r="721" spans="2:50" outlineLevel="2" x14ac:dyDescent="0.2">
      <c r="B721" s="1" t="s">
        <v>300</v>
      </c>
      <c r="D721" s="2" t="s">
        <v>301</v>
      </c>
      <c r="E721" s="1" t="s">
        <v>318</v>
      </c>
      <c r="F721" s="1" t="s">
        <v>325</v>
      </c>
      <c r="G721" s="4" t="s">
        <v>326</v>
      </c>
      <c r="H721" s="1" t="s">
        <v>54</v>
      </c>
      <c r="I721" s="1" t="s">
        <v>295</v>
      </c>
      <c r="K721" s="13">
        <f>'Total Reqs'!K658</f>
        <v>0</v>
      </c>
      <c r="L721" s="15"/>
      <c r="M721" s="13"/>
      <c r="N721" s="13"/>
      <c r="O721" s="13"/>
      <c r="P721" s="19"/>
    </row>
    <row r="722" spans="2:50" outlineLevel="2" x14ac:dyDescent="0.2">
      <c r="B722" s="1" t="s">
        <v>300</v>
      </c>
      <c r="D722" s="2" t="s">
        <v>301</v>
      </c>
      <c r="E722" s="1" t="s">
        <v>318</v>
      </c>
      <c r="F722" s="1" t="s">
        <v>325</v>
      </c>
      <c r="G722" s="4" t="s">
        <v>326</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318</v>
      </c>
      <c r="F724" s="1" t="s">
        <v>327</v>
      </c>
      <c r="G724" s="4" t="s">
        <v>328</v>
      </c>
      <c r="H724" s="1" t="s">
        <v>52</v>
      </c>
      <c r="I724" s="1" t="s">
        <v>295</v>
      </c>
      <c r="K724" s="13">
        <f>'Total Reqs'!K661</f>
        <v>0</v>
      </c>
      <c r="L724" s="15"/>
      <c r="M724" s="13"/>
      <c r="N724" s="13"/>
      <c r="O724" s="13"/>
      <c r="P724" s="19"/>
    </row>
    <row r="725" spans="2:50" outlineLevel="2" x14ac:dyDescent="0.2">
      <c r="B725" s="1" t="s">
        <v>300</v>
      </c>
      <c r="D725" s="2" t="s">
        <v>301</v>
      </c>
      <c r="E725" s="1" t="s">
        <v>318</v>
      </c>
      <c r="F725" s="1" t="s">
        <v>327</v>
      </c>
      <c r="G725" s="4" t="s">
        <v>328</v>
      </c>
      <c r="H725" s="1" t="s">
        <v>54</v>
      </c>
      <c r="I725" s="1" t="s">
        <v>295</v>
      </c>
      <c r="K725" s="13">
        <f>'Total Reqs'!K662</f>
        <v>0</v>
      </c>
      <c r="L725" s="15"/>
      <c r="M725" s="13"/>
      <c r="N725" s="13"/>
      <c r="O725" s="13"/>
      <c r="P725" s="19"/>
    </row>
    <row r="726" spans="2:50" outlineLevel="2" x14ac:dyDescent="0.2">
      <c r="B726" s="1" t="s">
        <v>300</v>
      </c>
      <c r="D726" s="2" t="s">
        <v>301</v>
      </c>
      <c r="E726" s="1" t="s">
        <v>318</v>
      </c>
      <c r="F726" s="1" t="s">
        <v>327</v>
      </c>
      <c r="G726" s="4" t="s">
        <v>328</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318</v>
      </c>
      <c r="F728" s="1" t="s">
        <v>329</v>
      </c>
      <c r="G728" s="4" t="s">
        <v>330</v>
      </c>
      <c r="H728" s="1" t="s">
        <v>52</v>
      </c>
      <c r="I728" s="1" t="s">
        <v>295</v>
      </c>
      <c r="K728" s="13">
        <f>'Total Reqs'!K665</f>
        <v>0</v>
      </c>
      <c r="L728" s="15"/>
      <c r="M728" s="13"/>
      <c r="N728" s="13"/>
      <c r="O728" s="13"/>
      <c r="P728" s="19"/>
    </row>
    <row r="729" spans="2:50" outlineLevel="2" x14ac:dyDescent="0.2">
      <c r="B729" s="1" t="s">
        <v>300</v>
      </c>
      <c r="D729" s="2" t="s">
        <v>301</v>
      </c>
      <c r="E729" s="1" t="s">
        <v>318</v>
      </c>
      <c r="F729" s="1" t="s">
        <v>329</v>
      </c>
      <c r="G729" s="4" t="s">
        <v>330</v>
      </c>
      <c r="H729" s="1" t="s">
        <v>54</v>
      </c>
      <c r="I729" s="1" t="s">
        <v>295</v>
      </c>
      <c r="K729" s="13">
        <f>'Total Reqs'!K666</f>
        <v>0</v>
      </c>
      <c r="L729" s="15"/>
      <c r="M729" s="13"/>
      <c r="N729" s="13"/>
      <c r="O729" s="13"/>
      <c r="P729" s="19"/>
    </row>
    <row r="730" spans="2:50" outlineLevel="2" x14ac:dyDescent="0.2">
      <c r="B730" s="1" t="s">
        <v>300</v>
      </c>
      <c r="D730" s="2" t="s">
        <v>301</v>
      </c>
      <c r="E730" s="1" t="s">
        <v>318</v>
      </c>
      <c r="F730" s="1" t="s">
        <v>329</v>
      </c>
      <c r="G730" s="4" t="s">
        <v>330</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331</v>
      </c>
      <c r="F732" s="1" t="s">
        <v>332</v>
      </c>
      <c r="G732" s="4" t="s">
        <v>333</v>
      </c>
      <c r="H732" s="1" t="s">
        <v>52</v>
      </c>
      <c r="I732" s="1" t="s">
        <v>295</v>
      </c>
      <c r="K732" s="13">
        <f>'Total Reqs'!K669</f>
        <v>257</v>
      </c>
      <c r="L732" s="15"/>
      <c r="M732" s="13"/>
      <c r="N732" s="13"/>
      <c r="O732" s="13"/>
      <c r="P732" s="19"/>
    </row>
    <row r="733" spans="2:50" outlineLevel="2" x14ac:dyDescent="0.2">
      <c r="B733" s="1" t="s">
        <v>300</v>
      </c>
      <c r="D733" s="2" t="s">
        <v>301</v>
      </c>
      <c r="E733" s="1" t="s">
        <v>331</v>
      </c>
      <c r="F733" s="1" t="s">
        <v>332</v>
      </c>
      <c r="G733" s="4" t="s">
        <v>333</v>
      </c>
      <c r="H733" s="1" t="s">
        <v>54</v>
      </c>
      <c r="I733" s="1" t="s">
        <v>295</v>
      </c>
      <c r="K733" s="13">
        <f>'Total Reqs'!K670</f>
        <v>0</v>
      </c>
      <c r="L733" s="15"/>
      <c r="M733" s="13"/>
      <c r="N733" s="13"/>
      <c r="O733" s="13"/>
      <c r="P733" s="19"/>
    </row>
    <row r="734" spans="2:50" outlineLevel="2" x14ac:dyDescent="0.2">
      <c r="B734" s="1" t="s">
        <v>300</v>
      </c>
      <c r="D734" s="2" t="s">
        <v>301</v>
      </c>
      <c r="E734" s="1" t="s">
        <v>331</v>
      </c>
      <c r="F734" s="1" t="s">
        <v>332</v>
      </c>
      <c r="G734" s="4" t="s">
        <v>333</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331</v>
      </c>
      <c r="F736" s="1" t="s">
        <v>334</v>
      </c>
      <c r="G736" s="4" t="s">
        <v>335</v>
      </c>
      <c r="H736" s="1" t="s">
        <v>52</v>
      </c>
      <c r="I736" s="1" t="s">
        <v>295</v>
      </c>
      <c r="K736" s="13">
        <f>'Total Reqs'!K673</f>
        <v>0</v>
      </c>
      <c r="L736" s="15"/>
      <c r="M736" s="13"/>
      <c r="N736" s="13"/>
      <c r="O736" s="13"/>
      <c r="P736" s="19"/>
    </row>
    <row r="737" spans="2:50" outlineLevel="2" x14ac:dyDescent="0.2">
      <c r="B737" s="1" t="s">
        <v>300</v>
      </c>
      <c r="D737" s="2" t="s">
        <v>301</v>
      </c>
      <c r="E737" s="1" t="s">
        <v>331</v>
      </c>
      <c r="F737" s="1" t="s">
        <v>334</v>
      </c>
      <c r="G737" s="4" t="s">
        <v>335</v>
      </c>
      <c r="H737" s="1" t="s">
        <v>54</v>
      </c>
      <c r="I737" s="1" t="s">
        <v>295</v>
      </c>
      <c r="K737" s="13">
        <f>'Total Reqs'!K674</f>
        <v>0</v>
      </c>
      <c r="L737" s="15"/>
      <c r="M737" s="13"/>
      <c r="N737" s="13"/>
      <c r="O737" s="13"/>
      <c r="P737" s="19"/>
    </row>
    <row r="738" spans="2:50" outlineLevel="2" x14ac:dyDescent="0.2">
      <c r="B738" s="1" t="s">
        <v>300</v>
      </c>
      <c r="D738" s="2" t="s">
        <v>301</v>
      </c>
      <c r="E738" s="1" t="s">
        <v>331</v>
      </c>
      <c r="F738" s="1" t="s">
        <v>334</v>
      </c>
      <c r="G738" s="4" t="s">
        <v>335</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336</v>
      </c>
      <c r="F740" s="1" t="s">
        <v>337</v>
      </c>
      <c r="G740" s="4" t="s">
        <v>338</v>
      </c>
      <c r="H740" s="1" t="s">
        <v>52</v>
      </c>
      <c r="I740" s="1" t="s">
        <v>295</v>
      </c>
      <c r="K740" s="13">
        <f>'Total Reqs'!K677</f>
        <v>304</v>
      </c>
      <c r="L740" s="15"/>
      <c r="M740" s="13"/>
      <c r="N740" s="13"/>
      <c r="O740" s="13"/>
      <c r="P740" s="19"/>
    </row>
    <row r="741" spans="2:50" outlineLevel="2" x14ac:dyDescent="0.2">
      <c r="B741" s="1" t="s">
        <v>300</v>
      </c>
      <c r="D741" s="2" t="s">
        <v>301</v>
      </c>
      <c r="E741" s="1" t="s">
        <v>336</v>
      </c>
      <c r="F741" s="1" t="s">
        <v>337</v>
      </c>
      <c r="G741" s="4" t="s">
        <v>338</v>
      </c>
      <c r="H741" s="1" t="s">
        <v>54</v>
      </c>
      <c r="I741" s="1" t="s">
        <v>295</v>
      </c>
      <c r="K741" s="13">
        <f>'Total Reqs'!K678</f>
        <v>0</v>
      </c>
      <c r="L741" s="15"/>
      <c r="M741" s="13"/>
      <c r="N741" s="13"/>
      <c r="O741" s="13"/>
      <c r="P741" s="19"/>
    </row>
    <row r="742" spans="2:50" outlineLevel="2" x14ac:dyDescent="0.2">
      <c r="B742" s="1" t="s">
        <v>300</v>
      </c>
      <c r="D742" s="2" t="s">
        <v>301</v>
      </c>
      <c r="E742" s="1" t="s">
        <v>336</v>
      </c>
      <c r="F742" s="1" t="s">
        <v>337</v>
      </c>
      <c r="G742" s="4" t="s">
        <v>338</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336</v>
      </c>
      <c r="F744" s="1" t="s">
        <v>339</v>
      </c>
      <c r="G744" s="4" t="s">
        <v>340</v>
      </c>
      <c r="H744" s="1" t="s">
        <v>52</v>
      </c>
      <c r="I744" s="1" t="s">
        <v>295</v>
      </c>
      <c r="K744" s="13">
        <f>'Total Reqs'!K681</f>
        <v>0</v>
      </c>
      <c r="L744" s="15"/>
      <c r="M744" s="13"/>
      <c r="N744" s="13"/>
      <c r="O744" s="13"/>
      <c r="P744" s="19"/>
    </row>
    <row r="745" spans="2:50" outlineLevel="2" x14ac:dyDescent="0.2">
      <c r="B745" s="1" t="s">
        <v>300</v>
      </c>
      <c r="D745" s="2" t="s">
        <v>301</v>
      </c>
      <c r="E745" s="1" t="s">
        <v>336</v>
      </c>
      <c r="F745" s="1" t="s">
        <v>339</v>
      </c>
      <c r="G745" s="4" t="s">
        <v>340</v>
      </c>
      <c r="H745" s="1" t="s">
        <v>54</v>
      </c>
      <c r="I745" s="1" t="s">
        <v>295</v>
      </c>
      <c r="K745" s="13">
        <f>'Total Reqs'!K682</f>
        <v>0</v>
      </c>
      <c r="L745" s="15"/>
      <c r="M745" s="13"/>
      <c r="N745" s="13"/>
      <c r="O745" s="13"/>
      <c r="P745" s="19"/>
    </row>
    <row r="746" spans="2:50" outlineLevel="2" x14ac:dyDescent="0.2">
      <c r="B746" s="1" t="s">
        <v>300</v>
      </c>
      <c r="D746" s="2" t="s">
        <v>301</v>
      </c>
      <c r="E746" s="1" t="s">
        <v>336</v>
      </c>
      <c r="F746" s="1" t="s">
        <v>339</v>
      </c>
      <c r="G746" s="4" t="s">
        <v>340</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341</v>
      </c>
      <c r="F748" s="1" t="s">
        <v>342</v>
      </c>
      <c r="G748" s="4" t="s">
        <v>343</v>
      </c>
      <c r="H748" s="1" t="s">
        <v>52</v>
      </c>
      <c r="I748" s="1" t="s">
        <v>295</v>
      </c>
      <c r="K748" s="13">
        <f>'Total Reqs'!K685</f>
        <v>422</v>
      </c>
      <c r="L748" s="15"/>
      <c r="M748" s="13"/>
      <c r="N748" s="13"/>
      <c r="O748" s="13"/>
      <c r="P748" s="19"/>
    </row>
    <row r="749" spans="2:50" outlineLevel="2" x14ac:dyDescent="0.2">
      <c r="B749" s="1" t="s">
        <v>300</v>
      </c>
      <c r="D749" s="2" t="s">
        <v>301</v>
      </c>
      <c r="E749" s="1" t="s">
        <v>341</v>
      </c>
      <c r="F749" s="1" t="s">
        <v>342</v>
      </c>
      <c r="G749" s="4" t="s">
        <v>343</v>
      </c>
      <c r="H749" s="1" t="s">
        <v>54</v>
      </c>
      <c r="I749" s="1" t="s">
        <v>295</v>
      </c>
      <c r="K749" s="13">
        <f>'Total Reqs'!K686</f>
        <v>0</v>
      </c>
      <c r="L749" s="15"/>
      <c r="M749" s="13"/>
      <c r="N749" s="13"/>
      <c r="O749" s="13"/>
      <c r="P749" s="19"/>
    </row>
    <row r="750" spans="2:50" outlineLevel="2" x14ac:dyDescent="0.2">
      <c r="B750" s="1" t="s">
        <v>300</v>
      </c>
      <c r="D750" s="2" t="s">
        <v>301</v>
      </c>
      <c r="E750" s="1" t="s">
        <v>341</v>
      </c>
      <c r="F750" s="1" t="s">
        <v>342</v>
      </c>
      <c r="G750" s="4" t="s">
        <v>343</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341</v>
      </c>
      <c r="F752" s="1" t="s">
        <v>344</v>
      </c>
      <c r="G752" s="4" t="s">
        <v>345</v>
      </c>
      <c r="H752" s="1" t="s">
        <v>52</v>
      </c>
      <c r="I752" s="1" t="s">
        <v>295</v>
      </c>
      <c r="K752" s="13">
        <f>'Total Reqs'!K689</f>
        <v>0</v>
      </c>
      <c r="L752" s="15"/>
      <c r="M752" s="13"/>
      <c r="N752" s="13"/>
      <c r="O752" s="13"/>
      <c r="P752" s="19"/>
    </row>
    <row r="753" spans="2:50" outlineLevel="2" x14ac:dyDescent="0.2">
      <c r="B753" s="1" t="s">
        <v>300</v>
      </c>
      <c r="D753" s="2" t="s">
        <v>301</v>
      </c>
      <c r="E753" s="1" t="s">
        <v>341</v>
      </c>
      <c r="F753" s="1" t="s">
        <v>344</v>
      </c>
      <c r="G753" s="4" t="s">
        <v>345</v>
      </c>
      <c r="H753" s="1" t="s">
        <v>54</v>
      </c>
      <c r="I753" s="1" t="s">
        <v>295</v>
      </c>
      <c r="K753" s="13">
        <f>'Total Reqs'!K690</f>
        <v>0</v>
      </c>
      <c r="L753" s="15"/>
      <c r="M753" s="13"/>
      <c r="N753" s="13"/>
      <c r="O753" s="13"/>
      <c r="P753" s="19"/>
    </row>
    <row r="754" spans="2:50" outlineLevel="2" x14ac:dyDescent="0.2">
      <c r="B754" s="1" t="s">
        <v>300</v>
      </c>
      <c r="D754" s="2" t="s">
        <v>301</v>
      </c>
      <c r="E754" s="1" t="s">
        <v>341</v>
      </c>
      <c r="F754" s="1" t="s">
        <v>344</v>
      </c>
      <c r="G754" s="4" t="s">
        <v>345</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341</v>
      </c>
      <c r="F756" s="1" t="s">
        <v>346</v>
      </c>
      <c r="G756" s="4" t="s">
        <v>347</v>
      </c>
      <c r="H756" s="1" t="s">
        <v>52</v>
      </c>
      <c r="I756" s="1" t="s">
        <v>295</v>
      </c>
      <c r="K756" s="13">
        <f>'Total Reqs'!K693</f>
        <v>0</v>
      </c>
      <c r="L756" s="15"/>
      <c r="M756" s="13"/>
      <c r="N756" s="13"/>
      <c r="O756" s="13"/>
      <c r="P756" s="19"/>
    </row>
    <row r="757" spans="2:50" outlineLevel="2" x14ac:dyDescent="0.2">
      <c r="B757" s="1" t="s">
        <v>300</v>
      </c>
      <c r="D757" s="2" t="s">
        <v>301</v>
      </c>
      <c r="E757" s="1" t="s">
        <v>341</v>
      </c>
      <c r="F757" s="1" t="s">
        <v>346</v>
      </c>
      <c r="G757" s="4" t="s">
        <v>347</v>
      </c>
      <c r="H757" s="1" t="s">
        <v>54</v>
      </c>
      <c r="I757" s="1" t="s">
        <v>295</v>
      </c>
      <c r="K757" s="13">
        <f>'Total Reqs'!K694</f>
        <v>0</v>
      </c>
      <c r="L757" s="15"/>
      <c r="M757" s="13"/>
      <c r="N757" s="13"/>
      <c r="O757" s="13"/>
      <c r="P757" s="19"/>
    </row>
    <row r="758" spans="2:50" outlineLevel="2" x14ac:dyDescent="0.2">
      <c r="B758" s="1" t="s">
        <v>300</v>
      </c>
      <c r="D758" s="2" t="s">
        <v>301</v>
      </c>
      <c r="E758" s="1" t="s">
        <v>341</v>
      </c>
      <c r="F758" s="1" t="s">
        <v>346</v>
      </c>
      <c r="G758" s="4" t="s">
        <v>347</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341</v>
      </c>
      <c r="F760" s="1" t="s">
        <v>348</v>
      </c>
      <c r="G760" s="4" t="s">
        <v>349</v>
      </c>
      <c r="H760" s="1" t="s">
        <v>52</v>
      </c>
      <c r="I760" s="1" t="s">
        <v>295</v>
      </c>
      <c r="K760" s="13">
        <f>'Total Reqs'!K697</f>
        <v>0</v>
      </c>
      <c r="L760" s="15"/>
      <c r="M760" s="13"/>
      <c r="N760" s="13"/>
      <c r="O760" s="13"/>
      <c r="P760" s="19"/>
    </row>
    <row r="761" spans="2:50" outlineLevel="2" x14ac:dyDescent="0.2">
      <c r="B761" s="1" t="s">
        <v>300</v>
      </c>
      <c r="D761" s="2" t="s">
        <v>301</v>
      </c>
      <c r="E761" s="1" t="s">
        <v>341</v>
      </c>
      <c r="F761" s="1" t="s">
        <v>348</v>
      </c>
      <c r="G761" s="4" t="s">
        <v>349</v>
      </c>
      <c r="H761" s="1" t="s">
        <v>54</v>
      </c>
      <c r="I761" s="1" t="s">
        <v>295</v>
      </c>
      <c r="K761" s="13">
        <f>'Total Reqs'!K698</f>
        <v>0</v>
      </c>
      <c r="L761" s="15"/>
      <c r="M761" s="13"/>
      <c r="N761" s="13"/>
      <c r="O761" s="13"/>
      <c r="P761" s="19"/>
    </row>
    <row r="762" spans="2:50" outlineLevel="2" x14ac:dyDescent="0.2">
      <c r="B762" s="1" t="s">
        <v>300</v>
      </c>
      <c r="D762" s="2" t="s">
        <v>301</v>
      </c>
      <c r="E762" s="1" t="s">
        <v>341</v>
      </c>
      <c r="F762" s="1" t="s">
        <v>348</v>
      </c>
      <c r="G762" s="4" t="s">
        <v>349</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341</v>
      </c>
      <c r="F764" s="1" t="s">
        <v>350</v>
      </c>
      <c r="G764" s="4" t="s">
        <v>351</v>
      </c>
      <c r="H764" s="1" t="s">
        <v>52</v>
      </c>
      <c r="I764" s="1" t="s">
        <v>295</v>
      </c>
      <c r="K764" s="13">
        <f>'Total Reqs'!K701</f>
        <v>0</v>
      </c>
      <c r="L764" s="15"/>
      <c r="M764" s="13"/>
      <c r="N764" s="13"/>
      <c r="O764" s="13"/>
      <c r="P764" s="19"/>
    </row>
    <row r="765" spans="2:50" outlineLevel="2" x14ac:dyDescent="0.2">
      <c r="B765" s="1" t="s">
        <v>300</v>
      </c>
      <c r="D765" s="2" t="s">
        <v>301</v>
      </c>
      <c r="E765" s="1" t="s">
        <v>341</v>
      </c>
      <c r="F765" s="1" t="s">
        <v>350</v>
      </c>
      <c r="G765" s="4" t="s">
        <v>351</v>
      </c>
      <c r="H765" s="1" t="s">
        <v>54</v>
      </c>
      <c r="I765" s="1" t="s">
        <v>295</v>
      </c>
      <c r="K765" s="13">
        <f>'Total Reqs'!K702</f>
        <v>0</v>
      </c>
      <c r="L765" s="15"/>
      <c r="M765" s="13"/>
      <c r="N765" s="13"/>
      <c r="O765" s="13"/>
      <c r="P765" s="19"/>
    </row>
    <row r="766" spans="2:50" outlineLevel="2" x14ac:dyDescent="0.2">
      <c r="B766" s="1" t="s">
        <v>300</v>
      </c>
      <c r="D766" s="2" t="s">
        <v>301</v>
      </c>
      <c r="E766" s="1" t="s">
        <v>341</v>
      </c>
      <c r="F766" s="1" t="s">
        <v>350</v>
      </c>
      <c r="G766" s="4" t="s">
        <v>351</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341</v>
      </c>
      <c r="F768" s="1" t="s">
        <v>352</v>
      </c>
      <c r="G768" s="4" t="s">
        <v>353</v>
      </c>
      <c r="H768" s="1" t="s">
        <v>52</v>
      </c>
      <c r="I768" s="1" t="s">
        <v>295</v>
      </c>
      <c r="K768" s="13">
        <f>'Total Reqs'!K705</f>
        <v>0</v>
      </c>
      <c r="L768" s="15"/>
      <c r="M768" s="13"/>
      <c r="N768" s="13"/>
      <c r="O768" s="13"/>
      <c r="P768" s="19"/>
    </row>
    <row r="769" spans="2:50" outlineLevel="2" x14ac:dyDescent="0.2">
      <c r="B769" s="1" t="s">
        <v>300</v>
      </c>
      <c r="D769" s="2" t="s">
        <v>301</v>
      </c>
      <c r="E769" s="1" t="s">
        <v>341</v>
      </c>
      <c r="F769" s="1" t="s">
        <v>352</v>
      </c>
      <c r="G769" s="4" t="s">
        <v>353</v>
      </c>
      <c r="H769" s="1" t="s">
        <v>54</v>
      </c>
      <c r="I769" s="1" t="s">
        <v>295</v>
      </c>
      <c r="K769" s="13">
        <f>'Total Reqs'!K706</f>
        <v>0</v>
      </c>
      <c r="L769" s="15"/>
      <c r="M769" s="13"/>
      <c r="N769" s="13"/>
      <c r="O769" s="13"/>
      <c r="P769" s="19"/>
    </row>
    <row r="770" spans="2:50" outlineLevel="2" x14ac:dyDescent="0.2">
      <c r="B770" s="1" t="s">
        <v>300</v>
      </c>
      <c r="D770" s="2" t="s">
        <v>301</v>
      </c>
      <c r="E770" s="1" t="s">
        <v>341</v>
      </c>
      <c r="F770" s="1" t="s">
        <v>352</v>
      </c>
      <c r="G770" s="4" t="s">
        <v>353</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341</v>
      </c>
      <c r="F772" s="1" t="s">
        <v>354</v>
      </c>
      <c r="G772" s="4" t="s">
        <v>355</v>
      </c>
      <c r="H772" s="1" t="s">
        <v>52</v>
      </c>
      <c r="I772" s="1" t="s">
        <v>295</v>
      </c>
      <c r="K772" s="13">
        <f>'Total Reqs'!K709</f>
        <v>0</v>
      </c>
      <c r="L772" s="15"/>
      <c r="M772" s="13"/>
      <c r="N772" s="13"/>
      <c r="O772" s="13"/>
      <c r="P772" s="19"/>
    </row>
    <row r="773" spans="2:50" outlineLevel="2" x14ac:dyDescent="0.2">
      <c r="B773" s="1" t="s">
        <v>300</v>
      </c>
      <c r="D773" s="2" t="s">
        <v>301</v>
      </c>
      <c r="E773" s="1" t="s">
        <v>341</v>
      </c>
      <c r="F773" s="1" t="s">
        <v>354</v>
      </c>
      <c r="G773" s="4" t="s">
        <v>355</v>
      </c>
      <c r="H773" s="1" t="s">
        <v>54</v>
      </c>
      <c r="I773" s="1" t="s">
        <v>295</v>
      </c>
      <c r="K773" s="13">
        <f>'Total Reqs'!K710</f>
        <v>0</v>
      </c>
      <c r="L773" s="15"/>
      <c r="M773" s="13"/>
      <c r="N773" s="13"/>
      <c r="O773" s="13"/>
      <c r="P773" s="19"/>
    </row>
    <row r="774" spans="2:50" outlineLevel="2" x14ac:dyDescent="0.2">
      <c r="B774" s="1" t="s">
        <v>300</v>
      </c>
      <c r="D774" s="2" t="s">
        <v>301</v>
      </c>
      <c r="E774" s="1" t="s">
        <v>341</v>
      </c>
      <c r="F774" s="1" t="s">
        <v>354</v>
      </c>
      <c r="G774" s="4" t="s">
        <v>355</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341</v>
      </c>
      <c r="F776" s="1" t="s">
        <v>356</v>
      </c>
      <c r="G776" s="4" t="s">
        <v>357</v>
      </c>
      <c r="H776" s="1" t="s">
        <v>52</v>
      </c>
      <c r="I776" s="1" t="s">
        <v>295</v>
      </c>
      <c r="K776" s="13">
        <f>'Total Reqs'!K713</f>
        <v>0</v>
      </c>
      <c r="L776" s="15"/>
      <c r="M776" s="13"/>
      <c r="N776" s="13"/>
      <c r="O776" s="13"/>
      <c r="P776" s="19"/>
    </row>
    <row r="777" spans="2:50" outlineLevel="2" x14ac:dyDescent="0.2">
      <c r="B777" s="1" t="s">
        <v>300</v>
      </c>
      <c r="D777" s="2" t="s">
        <v>301</v>
      </c>
      <c r="E777" s="1" t="s">
        <v>341</v>
      </c>
      <c r="F777" s="1" t="s">
        <v>356</v>
      </c>
      <c r="G777" s="4" t="s">
        <v>357</v>
      </c>
      <c r="H777" s="1" t="s">
        <v>54</v>
      </c>
      <c r="I777" s="1" t="s">
        <v>295</v>
      </c>
      <c r="K777" s="13">
        <f>'Total Reqs'!K714</f>
        <v>0</v>
      </c>
      <c r="L777" s="15"/>
      <c r="M777" s="13"/>
      <c r="N777" s="13"/>
      <c r="O777" s="13"/>
      <c r="P777" s="19"/>
    </row>
    <row r="778" spans="2:50" outlineLevel="2" x14ac:dyDescent="0.2">
      <c r="B778" s="1" t="s">
        <v>300</v>
      </c>
      <c r="D778" s="2" t="s">
        <v>301</v>
      </c>
      <c r="E778" s="1" t="s">
        <v>341</v>
      </c>
      <c r="F778" s="1" t="s">
        <v>356</v>
      </c>
      <c r="G778" s="4" t="s">
        <v>357</v>
      </c>
      <c r="H778" s="1" t="s">
        <v>68</v>
      </c>
      <c r="I778" s="1" t="s">
        <v>295</v>
      </c>
      <c r="K778" s="13">
        <f>'Total Reqs'!K715</f>
        <v>0</v>
      </c>
      <c r="L778" s="15"/>
      <c r="M778" s="13"/>
      <c r="N778" s="13"/>
      <c r="O778" s="13"/>
      <c r="P778" s="19"/>
    </row>
    <row r="779" spans="2:50" outlineLevel="1" x14ac:dyDescent="0.2">
      <c r="B779" s="2" t="str">
        <f>B778</f>
        <v>SONAT</v>
      </c>
      <c r="D779" s="20" t="s">
        <v>358</v>
      </c>
      <c r="E779" s="16"/>
      <c r="F779" s="16"/>
      <c r="G779" s="21"/>
      <c r="H779" s="16"/>
      <c r="I779" s="16"/>
      <c r="J779" s="16"/>
      <c r="K779" s="22">
        <f>SUBTOTAL(9,K680:K778)</f>
        <v>1973</v>
      </c>
      <c r="L779" s="22">
        <f>SUBTOTAL(9,L680:L778)</f>
        <v>7148.1859999999997</v>
      </c>
      <c r="M779" s="22">
        <f>K779-L779</f>
        <v>-5175.1859999999997</v>
      </c>
      <c r="N779" s="22">
        <v>1067</v>
      </c>
      <c r="O779" s="22">
        <f>IF(M779&lt;0.9*N779,0.9*N779,IF(M779&gt;1.1*N779,1.1*N779,M779))</f>
        <v>960.30000000000007</v>
      </c>
      <c r="P779" s="23">
        <f>(M779-O779)</f>
        <v>-6135.4859999999999</v>
      </c>
      <c r="Q779" s="24"/>
      <c r="R779" s="24"/>
      <c r="S779" s="24">
        <f>SUBTOTAL(9,S680:S778)</f>
        <v>37494</v>
      </c>
      <c r="T779" s="33"/>
      <c r="U779" s="24">
        <f>S779-K779</f>
        <v>35521</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359</v>
      </c>
      <c r="D782" s="2" t="s">
        <v>360</v>
      </c>
      <c r="F782" s="1" t="s">
        <v>361</v>
      </c>
      <c r="G782" s="4" t="s">
        <v>362</v>
      </c>
      <c r="H782" s="1" t="s">
        <v>52</v>
      </c>
      <c r="I782" s="1" t="s">
        <v>295</v>
      </c>
      <c r="K782" s="13">
        <f>'Total Reqs'!K718</f>
        <v>67</v>
      </c>
      <c r="L782" s="15"/>
      <c r="M782" s="13"/>
      <c r="N782" s="13"/>
      <c r="O782" s="13"/>
      <c r="P782" s="19"/>
      <c r="S782" s="5">
        <v>516</v>
      </c>
    </row>
    <row r="783" spans="2:50" outlineLevel="2" x14ac:dyDescent="0.2">
      <c r="B783" s="1" t="s">
        <v>359</v>
      </c>
      <c r="D783" s="2" t="s">
        <v>360</v>
      </c>
      <c r="F783" s="1" t="s">
        <v>361</v>
      </c>
      <c r="G783" s="4" t="s">
        <v>362</v>
      </c>
      <c r="H783" s="1" t="s">
        <v>54</v>
      </c>
      <c r="I783" s="1" t="s">
        <v>295</v>
      </c>
      <c r="K783" s="13">
        <f>'Total Reqs'!K719</f>
        <v>0</v>
      </c>
      <c r="L783" s="15"/>
      <c r="M783" s="13"/>
      <c r="N783" s="13"/>
      <c r="O783" s="13"/>
      <c r="P783" s="19"/>
    </row>
    <row r="784" spans="2:50" outlineLevel="2" x14ac:dyDescent="0.2">
      <c r="B784" s="1" t="s">
        <v>359</v>
      </c>
      <c r="D784" s="2" t="s">
        <v>360</v>
      </c>
      <c r="F784" s="1" t="s">
        <v>361</v>
      </c>
      <c r="G784" s="4" t="s">
        <v>362</v>
      </c>
      <c r="H784" s="1" t="s">
        <v>68</v>
      </c>
      <c r="I784" s="1" t="s">
        <v>295</v>
      </c>
      <c r="K784" s="13">
        <f>'Total Reqs'!K720</f>
        <v>0</v>
      </c>
      <c r="L784" s="15"/>
      <c r="M784" s="13"/>
      <c r="N784" s="13"/>
      <c r="O784" s="13"/>
      <c r="P784" s="19"/>
    </row>
    <row r="785" spans="2:21" outlineLevel="1" x14ac:dyDescent="0.2">
      <c r="B785" s="2" t="str">
        <f>B784</f>
        <v>S. GEORGIA NAT GAS</v>
      </c>
      <c r="D785" s="20" t="s">
        <v>363</v>
      </c>
      <c r="E785" s="16"/>
      <c r="F785" s="16"/>
      <c r="G785" s="21"/>
      <c r="H785" s="16"/>
      <c r="I785" s="16"/>
      <c r="J785" s="16"/>
      <c r="K785" s="22">
        <f>SUBTOTAL(9,K782:K784)</f>
        <v>67</v>
      </c>
      <c r="L785" s="22">
        <f>SUBTOTAL(9,L782:L784)</f>
        <v>0</v>
      </c>
      <c r="M785" s="22">
        <f>K785-L785</f>
        <v>67</v>
      </c>
      <c r="N785" s="22">
        <v>0</v>
      </c>
      <c r="O785" s="22">
        <f>IF(M785&lt;0.9*N785,0.9*N785,IF(M785&gt;1.1*N785,1.1*N785,M785))</f>
        <v>0</v>
      </c>
      <c r="P785" s="23">
        <f>(M785-O785)</f>
        <v>67</v>
      </c>
      <c r="Q785" s="24"/>
      <c r="R785" s="24"/>
      <c r="S785" s="24">
        <f>SUBTOTAL(9,S782:S784)</f>
        <v>516</v>
      </c>
      <c r="T785" s="24"/>
      <c r="U785" s="33">
        <f>S785-K785</f>
        <v>449</v>
      </c>
    </row>
    <row r="786" spans="2:21" x14ac:dyDescent="0.2">
      <c r="D786" s="2" t="s">
        <v>364</v>
      </c>
      <c r="K786" s="13">
        <f>SUBTOTAL(9,K11:K784)</f>
        <v>45602</v>
      </c>
      <c r="L786" s="15"/>
      <c r="M786" s="13"/>
      <c r="N786" s="13"/>
      <c r="O786" s="13"/>
      <c r="P786" s="19"/>
      <c r="S786" s="5">
        <f>SUBTOTAL(9,S11:S784)</f>
        <v>148006</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July 2000 First-of-the-Month Volume Reqs.
 (Vols are in Dth/day unless otherwise indicated.)&amp;R&amp;"Arial,Bold"&amp;12Exh 1 Vols in Col. 4 are adjusted down for market exit.
Prepared 06/23/00 4:30PM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D17" sqref="D17"/>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July 2000</v>
      </c>
    </row>
    <row r="3" spans="1:8" x14ac:dyDescent="0.2">
      <c r="C3" s="58" t="s">
        <v>365</v>
      </c>
    </row>
    <row r="5" spans="1:8" x14ac:dyDescent="0.2">
      <c r="A5" s="59"/>
      <c r="B5" s="59"/>
      <c r="C5" s="59"/>
      <c r="D5" s="59" t="s">
        <v>366</v>
      </c>
      <c r="E5" s="59" t="s">
        <v>367</v>
      </c>
      <c r="F5" s="58"/>
      <c r="G5" s="58"/>
    </row>
    <row r="6" spans="1:8" x14ac:dyDescent="0.2">
      <c r="A6" s="59"/>
      <c r="B6" s="59"/>
      <c r="C6" s="59"/>
      <c r="D6" s="59" t="s">
        <v>368</v>
      </c>
      <c r="E6" s="59" t="s">
        <v>368</v>
      </c>
      <c r="F6" s="58" t="s">
        <v>369</v>
      </c>
      <c r="G6" s="58"/>
    </row>
    <row r="7" spans="1:8" x14ac:dyDescent="0.2">
      <c r="A7" s="60" t="s">
        <v>370</v>
      </c>
      <c r="B7" s="60"/>
      <c r="C7" s="60" t="s">
        <v>371</v>
      </c>
      <c r="D7" s="60" t="s">
        <v>372</v>
      </c>
      <c r="E7" s="60" t="s">
        <v>372</v>
      </c>
      <c r="F7" s="61" t="s">
        <v>373</v>
      </c>
      <c r="G7" s="58"/>
    </row>
    <row r="8" spans="1:8" x14ac:dyDescent="0.2">
      <c r="A8" s="58" t="s">
        <v>374</v>
      </c>
      <c r="B8" s="58"/>
    </row>
    <row r="9" spans="1:8" x14ac:dyDescent="0.2">
      <c r="A9" s="58"/>
      <c r="B9" s="58" t="s">
        <v>375</v>
      </c>
    </row>
    <row r="10" spans="1:8" x14ac:dyDescent="0.2">
      <c r="B10" s="58"/>
      <c r="C10" t="s">
        <v>376</v>
      </c>
      <c r="D10" s="62">
        <f>E10*31</f>
        <v>52514</v>
      </c>
      <c r="E10" s="63">
        <v>1694</v>
      </c>
      <c r="F10" t="s">
        <v>377</v>
      </c>
      <c r="G10" s="58" t="s">
        <v>378</v>
      </c>
    </row>
    <row r="11" spans="1:8" x14ac:dyDescent="0.2">
      <c r="A11" s="58"/>
      <c r="B11" s="58"/>
      <c r="C11" t="s">
        <v>379</v>
      </c>
      <c r="D11" s="62">
        <f>E11*31</f>
        <v>91946</v>
      </c>
      <c r="E11" s="63">
        <v>2966</v>
      </c>
      <c r="F11" t="s">
        <v>380</v>
      </c>
      <c r="G11" s="63"/>
      <c r="H11" s="63"/>
    </row>
    <row r="12" spans="1:8" x14ac:dyDescent="0.2">
      <c r="B12" s="58" t="s">
        <v>381</v>
      </c>
      <c r="C12" t="s">
        <v>382</v>
      </c>
      <c r="D12" s="62">
        <v>52700</v>
      </c>
      <c r="E12" s="63">
        <f>D12/31</f>
        <v>1700</v>
      </c>
      <c r="F12" t="s">
        <v>383</v>
      </c>
    </row>
    <row r="13" spans="1:8" x14ac:dyDescent="0.2">
      <c r="C13" t="s">
        <v>384</v>
      </c>
      <c r="D13" s="62">
        <v>2666</v>
      </c>
      <c r="E13" s="63">
        <f>D13/31</f>
        <v>86</v>
      </c>
      <c r="F13" t="s">
        <v>383</v>
      </c>
    </row>
    <row r="14" spans="1:8" x14ac:dyDescent="0.2">
      <c r="C14" t="s">
        <v>385</v>
      </c>
      <c r="D14" s="62">
        <f>E14*31</f>
        <v>0</v>
      </c>
      <c r="E14" s="63">
        <v>0</v>
      </c>
    </row>
    <row r="15" spans="1:8" x14ac:dyDescent="0.2">
      <c r="C15" t="s">
        <v>386</v>
      </c>
      <c r="D15" s="62">
        <v>0</v>
      </c>
      <c r="E15" s="63">
        <f>D15/30</f>
        <v>0</v>
      </c>
      <c r="F15" t="s">
        <v>377</v>
      </c>
    </row>
    <row r="16" spans="1:8" x14ac:dyDescent="0.2">
      <c r="C16" t="s">
        <v>180</v>
      </c>
      <c r="D16" s="62">
        <f>E16*31</f>
        <v>0</v>
      </c>
      <c r="E16" s="63">
        <v>0</v>
      </c>
    </row>
    <row r="17" spans="1:6" x14ac:dyDescent="0.2">
      <c r="C17" t="s">
        <v>387</v>
      </c>
      <c r="D17" s="62">
        <v>125609</v>
      </c>
      <c r="E17" s="63">
        <f>D17/31</f>
        <v>4051.9032258064517</v>
      </c>
      <c r="F17" t="s">
        <v>383</v>
      </c>
    </row>
    <row r="18" spans="1:6" x14ac:dyDescent="0.2">
      <c r="D18" s="62">
        <f>E18*31</f>
        <v>0</v>
      </c>
      <c r="E18" s="63"/>
    </row>
    <row r="19" spans="1:6" x14ac:dyDescent="0.2">
      <c r="A19" s="58" t="s">
        <v>388</v>
      </c>
      <c r="B19" s="58"/>
      <c r="D19" s="62">
        <f>E19*31</f>
        <v>0</v>
      </c>
      <c r="E19" s="63"/>
    </row>
    <row r="20" spans="1:6" x14ac:dyDescent="0.2">
      <c r="C20" t="s">
        <v>389</v>
      </c>
      <c r="D20" s="62">
        <v>1089109</v>
      </c>
      <c r="E20" s="63">
        <f>D20/31</f>
        <v>35132.548387096773</v>
      </c>
      <c r="F20" t="s">
        <v>383</v>
      </c>
    </row>
    <row r="21" spans="1:6" x14ac:dyDescent="0.2">
      <c r="D21" s="63"/>
    </row>
    <row r="22" spans="1:6" x14ac:dyDescent="0.2">
      <c r="A22" t="s">
        <v>390</v>
      </c>
      <c r="D22" s="63"/>
    </row>
    <row r="23" spans="1:6" x14ac:dyDescent="0.2">
      <c r="D23" s="63"/>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Total Reqs</vt:lpstr>
      <vt:lpstr>Jul00 EPA Vols</vt:lpstr>
      <vt:lpstr>FOM Jul Storage</vt:lpstr>
      <vt:lpstr>'FOM Jul Storage'!Print_Area</vt:lpstr>
      <vt:lpstr>'Jul00 EPA Vols'!Print_Area</vt:lpstr>
      <vt:lpstr>'Total Reqs'!Print_Area</vt:lpstr>
      <vt:lpstr>'Jul00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2000-06-23T22:02:14Z</cp:lastPrinted>
  <dcterms:created xsi:type="dcterms:W3CDTF">2000-06-23T21:55:09Z</dcterms:created>
  <dcterms:modified xsi:type="dcterms:W3CDTF">2023-09-14T19:37:13Z</dcterms:modified>
</cp:coreProperties>
</file>