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9E6764-830A-45F7-B5DE-25793A851D98}" xr6:coauthVersionLast="47" xr6:coauthVersionMax="47" xr10:uidLastSave="{00000000-0000-0000-0000-000000000000}"/>
  <bookViews>
    <workbookView xWindow="-120" yWindow="-120" windowWidth="23280" windowHeight="1248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Sched'!$A$1:$P$42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AA41" i="4"/>
  <c r="AA42" i="4"/>
  <c r="I43" i="4"/>
  <c r="K43" i="4"/>
  <c r="M43" i="4"/>
  <c r="N43" i="4"/>
  <c r="Y43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<sst xmlns="http://schemas.openxmlformats.org/spreadsheetml/2006/main" count="277" uniqueCount="124">
  <si>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</si>
  <si>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</si>
  <si>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</si>
  <si>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</si>
  <si>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</si>
  <si>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</si>
  <si>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</si>
  <si>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</si>
  <si>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</si>
  <si>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</si>
  <si>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</si>
  <si>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</si>
  <si>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</si>
  <si>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</si>
  <si>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</si>
  <si>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</si>
  <si>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</si>
  <si>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</si>
  <si>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</si>
  <si>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</si>
  <si>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</si>
  <si>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</si>
  <si>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</si>
  <si>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</si>
  <si>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</si>
  <si>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</si>
  <si>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</si>
  <si>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</si>
  <si>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</si>
  <si>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</si>
  <si>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</si>
  <si>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</si>
  <si>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</si>
  <si>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</si>
  <si>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</si>
  <si>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</si>
  <si>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</si>
  <si>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V10635.1</t>
  </si>
  <si>
    <t>Clinton</t>
  </si>
  <si>
    <t>S</t>
  </si>
  <si>
    <t>11/01-03/02</t>
  </si>
  <si>
    <t>V11098</t>
  </si>
  <si>
    <t>Ng-Price</t>
  </si>
  <si>
    <t>05/01-04/02</t>
  </si>
  <si>
    <t>V11107</t>
  </si>
  <si>
    <t>s</t>
  </si>
  <si>
    <t>05/01-03/02</t>
  </si>
  <si>
    <t>Middle Market - Central</t>
  </si>
  <si>
    <t>Date</t>
  </si>
  <si>
    <t>NX1</t>
  </si>
  <si>
    <t>V17089.1</t>
  </si>
  <si>
    <t>Utilicorp United</t>
  </si>
  <si>
    <t>5000/d</t>
  </si>
  <si>
    <t>11/01/01-03/31/02</t>
  </si>
  <si>
    <t>FT-Ontario</t>
  </si>
  <si>
    <t>V25941</t>
  </si>
  <si>
    <t>WPS</t>
  </si>
  <si>
    <t>McCaffry</t>
  </si>
  <si>
    <t>05/01-10/01</t>
  </si>
  <si>
    <t>V22970</t>
  </si>
  <si>
    <t>various</t>
  </si>
  <si>
    <t>V22750</t>
  </si>
  <si>
    <t>Mid American</t>
  </si>
  <si>
    <t>v28217</t>
  </si>
  <si>
    <t>wisconsin</t>
  </si>
  <si>
    <t>100000/m</t>
  </si>
  <si>
    <t>ft-cent</t>
  </si>
  <si>
    <t>anr/la</t>
  </si>
  <si>
    <t>v35795</t>
  </si>
  <si>
    <t>1215/d</t>
  </si>
  <si>
    <t>gd-central</t>
  </si>
  <si>
    <t>06/01-12/03</t>
  </si>
  <si>
    <t>if-nng/vent</t>
  </si>
  <si>
    <t>V36343</t>
  </si>
  <si>
    <t>WISCONSIN POWER</t>
  </si>
  <si>
    <t>100000/M</t>
  </si>
  <si>
    <t>FT-CENT</t>
  </si>
  <si>
    <t>V33760</t>
  </si>
  <si>
    <t>V39141</t>
  </si>
  <si>
    <t>05/01-12/01</t>
  </si>
  <si>
    <t>MidSouth</t>
  </si>
  <si>
    <t>V38757</t>
  </si>
  <si>
    <t>V42828</t>
  </si>
  <si>
    <t>WISONSIN</t>
  </si>
  <si>
    <t>GD-CENTRAL</t>
  </si>
  <si>
    <t>5.175/5.47</t>
  </si>
  <si>
    <t>IF-ANR-OK</t>
  </si>
  <si>
    <t>QM1827</t>
  </si>
  <si>
    <t>NG Energy</t>
  </si>
  <si>
    <t>05/01-08/01</t>
  </si>
  <si>
    <t>V43139</t>
  </si>
  <si>
    <t>V43489.1</t>
  </si>
  <si>
    <t>TERRA</t>
  </si>
  <si>
    <t>10000/D</t>
  </si>
  <si>
    <t>FRIHART</t>
  </si>
  <si>
    <t>IF-NORAM/W</t>
  </si>
  <si>
    <t>V43271</t>
  </si>
  <si>
    <t>V45236</t>
  </si>
  <si>
    <t>MidCentralSouth</t>
  </si>
  <si>
    <t>B</t>
  </si>
  <si>
    <t>Demarc</t>
  </si>
  <si>
    <t>V45264</t>
  </si>
  <si>
    <t>05/01-06/01</t>
  </si>
  <si>
    <t>V45275</t>
  </si>
  <si>
    <t>V46106</t>
  </si>
  <si>
    <t>ng-price</t>
  </si>
  <si>
    <t>V48049.1</t>
  </si>
  <si>
    <t>327/D</t>
  </si>
  <si>
    <t>V47137.1</t>
  </si>
  <si>
    <t>11/01-03/01</t>
  </si>
  <si>
    <t>NG-price</t>
  </si>
  <si>
    <t>V50035.1</t>
  </si>
  <si>
    <t>04/23/201</t>
  </si>
  <si>
    <t>UNION</t>
  </si>
  <si>
    <t>10509/D</t>
  </si>
  <si>
    <t>V48817</t>
  </si>
  <si>
    <t>Michgan Consolidated</t>
  </si>
  <si>
    <t>4.54 BCF</t>
  </si>
  <si>
    <t>4.5 BCF</t>
  </si>
  <si>
    <t>5/01-3/02</t>
  </si>
  <si>
    <t>MICH_CG-GD</t>
  </si>
  <si>
    <t>V51092.1</t>
  </si>
  <si>
    <t>2500/d</t>
  </si>
  <si>
    <t>04/01/02-04/30/02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</si>
</sst>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6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4" fillId="0" borderId="0" xfId="4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6" fontId="5" fillId="0" borderId="1" xfId="4" applyNumberFormat="1" applyFont="1" applyBorder="1" applyAlignment="1">
      <alignment horizontal="left"/>
    </xf>
    <xf numFmtId="0" fontId="4" fillId="0" borderId="0" xfId="4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6" fontId="9" fillId="2" borderId="2" xfId="4" applyNumberFormat="1" applyFont="1" applyFill="1" applyBorder="1" applyAlignment="1" applyProtection="1">
      <alignment horizontal="left"/>
    </xf>
    <xf numFmtId="6" fontId="4" fillId="0" borderId="0" xfId="4" applyNumberFormat="1" applyFont="1" applyAlignment="1" applyProtection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7" borderId="0" xfId="4" applyNumberFormat="1" applyFont="1" applyFill="1" applyBorder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CR</v>
          </cell>
          <cell r="D7" t="str">
            <v>Credit Reserve</v>
          </cell>
        </row>
        <row r="8">
          <cell r="C8" t="str">
            <v>Barbe</v>
          </cell>
          <cell r="D8" t="str">
            <v>Middle Market - East</v>
          </cell>
        </row>
        <row r="9">
          <cell r="C9" t="str">
            <v>Various</v>
          </cell>
          <cell r="D9" t="str">
            <v>Energy Capital Resources</v>
          </cell>
        </row>
        <row r="10">
          <cell r="C10" t="str">
            <v>Lamphier</v>
          </cell>
          <cell r="D10" t="str">
            <v>Gas Assets</v>
          </cell>
        </row>
        <row r="11">
          <cell r="C11" t="str">
            <v>Riley</v>
          </cell>
          <cell r="D11" t="str">
            <v>Gas Assets</v>
          </cell>
        </row>
        <row r="12">
          <cell r="C12" t="str">
            <v>Wallis</v>
          </cell>
          <cell r="D12" t="str">
            <v>Gas Assets</v>
          </cell>
        </row>
        <row r="13">
          <cell r="C13" t="str">
            <v>Gottlob</v>
          </cell>
          <cell r="D13" t="str">
            <v>HPL Transport</v>
          </cell>
        </row>
        <row r="14">
          <cell r="C14" t="str">
            <v>Augistine</v>
          </cell>
          <cell r="D14" t="str">
            <v>Mexico Origination</v>
          </cell>
        </row>
        <row r="15">
          <cell r="C15" t="str">
            <v>Perez</v>
          </cell>
          <cell r="D15" t="str">
            <v>Mexico Origination</v>
          </cell>
        </row>
        <row r="16">
          <cell r="C16" t="str">
            <v>Williams</v>
          </cell>
          <cell r="D16" t="str">
            <v>Mexico Origination</v>
          </cell>
        </row>
        <row r="17">
          <cell r="C17" t="str">
            <v>Mcaffry</v>
          </cell>
          <cell r="D17" t="str">
            <v>Middle Market - Central</v>
          </cell>
        </row>
        <row r="18">
          <cell r="C18" t="str">
            <v>McCaffry</v>
          </cell>
          <cell r="D18" t="str">
            <v>Middle Market - Central</v>
          </cell>
        </row>
        <row r="19">
          <cell r="C19" t="str">
            <v>Pollan</v>
          </cell>
          <cell r="D19" t="str">
            <v>Middle Market - Central</v>
          </cell>
        </row>
        <row r="20">
          <cell r="C20" t="str">
            <v>Stevens</v>
          </cell>
          <cell r="D20" t="str">
            <v>Middle Market - Central</v>
          </cell>
        </row>
        <row r="21">
          <cell r="C21" t="str">
            <v>Depaollis</v>
          </cell>
          <cell r="D21" t="str">
            <v>Middle Market - East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Kaiser</v>
          </cell>
          <cell r="D23" t="str">
            <v>Middle Market - East</v>
          </cell>
        </row>
        <row r="24">
          <cell r="C24" t="str">
            <v>Taylor</v>
          </cell>
          <cell r="D24" t="str">
            <v>Middle Market - East</v>
          </cell>
        </row>
        <row r="25">
          <cell r="C25" t="str">
            <v>Depaolis</v>
          </cell>
          <cell r="D25" t="str">
            <v>Middle Market - NORTHEAST</v>
          </cell>
        </row>
        <row r="26">
          <cell r="C26" t="str">
            <v>Berckland</v>
          </cell>
          <cell r="D26" t="str">
            <v>Middle Market - NYMEX</v>
          </cell>
        </row>
        <row r="27">
          <cell r="C27" t="str">
            <v>Black</v>
          </cell>
          <cell r="D27" t="str">
            <v>Middle Market - NYMEX</v>
          </cell>
        </row>
        <row r="28">
          <cell r="C28" t="str">
            <v>Black</v>
          </cell>
          <cell r="D28" t="str">
            <v>Middle Market - NYMEX</v>
          </cell>
        </row>
        <row r="29">
          <cell r="C29" t="str">
            <v>Quick</v>
          </cell>
          <cell r="D29" t="str">
            <v>Energy Capital Resources</v>
          </cell>
        </row>
        <row r="30">
          <cell r="C30" t="str">
            <v>Singer</v>
          </cell>
          <cell r="D30" t="str">
            <v>Middle Market - NYMEX</v>
          </cell>
        </row>
        <row r="31">
          <cell r="C31" t="str">
            <v>Breslau</v>
          </cell>
          <cell r="D31" t="str">
            <v>Middle Market - NYMEX</v>
          </cell>
        </row>
        <row r="32">
          <cell r="C32" t="str">
            <v>Depaollis1</v>
          </cell>
          <cell r="D32" t="str">
            <v>Middle Market - NYMEX</v>
          </cell>
        </row>
        <row r="33">
          <cell r="C33" t="str">
            <v>Dwivedi</v>
          </cell>
          <cell r="D33" t="str">
            <v>Middle Market - NYMEX</v>
          </cell>
        </row>
        <row r="34">
          <cell r="C34" t="str">
            <v>Dyk</v>
          </cell>
          <cell r="D34" t="str">
            <v>Middle Market - NYMEX</v>
          </cell>
        </row>
        <row r="35">
          <cell r="C35" t="str">
            <v>Dyke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Enduser</v>
          </cell>
          <cell r="D37" t="str">
            <v>Middle Market - NYMEX</v>
          </cell>
        </row>
        <row r="38">
          <cell r="C38" t="str">
            <v>Ferries1</v>
          </cell>
          <cell r="D38" t="str">
            <v>Middle Market - NYMEX</v>
          </cell>
        </row>
        <row r="39">
          <cell r="C39" t="str">
            <v>Frank</v>
          </cell>
          <cell r="D39" t="str">
            <v>Middle Market - NYMEX</v>
          </cell>
        </row>
        <row r="40">
          <cell r="C40" t="str">
            <v>Fraser</v>
          </cell>
          <cell r="D40" t="str">
            <v>Middle Market - NYMEX</v>
          </cell>
        </row>
        <row r="41">
          <cell r="C41" t="str">
            <v>Gilbert</v>
          </cell>
          <cell r="D41" t="str">
            <v>Middle Market - NYMEX</v>
          </cell>
        </row>
        <row r="42">
          <cell r="C42" t="str">
            <v>Gilbert/Lagrasta</v>
          </cell>
          <cell r="D42" t="str">
            <v>Middle Market - NYMEX</v>
          </cell>
        </row>
        <row r="43">
          <cell r="C43" t="str">
            <v>Grifith</v>
          </cell>
          <cell r="D43" t="str">
            <v>Middle Market - NYMEX</v>
          </cell>
        </row>
        <row r="44">
          <cell r="C44" t="str">
            <v>Hitch</v>
          </cell>
          <cell r="D44" t="str">
            <v>Middle Market - NYMEX</v>
          </cell>
        </row>
        <row r="45">
          <cell r="C45" t="str">
            <v>Kelley</v>
          </cell>
          <cell r="D45" t="str">
            <v>Middle Market - NYMEX</v>
          </cell>
        </row>
        <row r="46">
          <cell r="C46" t="str">
            <v>Lagrasta</v>
          </cell>
          <cell r="D46" t="str">
            <v>Middle Market - NYMEX</v>
          </cell>
        </row>
        <row r="47">
          <cell r="C47" t="str">
            <v>Lin</v>
          </cell>
          <cell r="D47" t="str">
            <v>Middle Market - NYMEX</v>
          </cell>
        </row>
        <row r="48">
          <cell r="C48" t="str">
            <v>Ortiz</v>
          </cell>
          <cell r="D48" t="str">
            <v>Middle Market - NYMEX</v>
          </cell>
        </row>
        <row r="49">
          <cell r="C49" t="str">
            <v>Otto</v>
          </cell>
          <cell r="D49" t="str">
            <v>Middle Market - NYMEX</v>
          </cell>
        </row>
        <row r="50">
          <cell r="C50" t="str">
            <v>Patel</v>
          </cell>
          <cell r="D50" t="str">
            <v>Middle Market - NYMEX</v>
          </cell>
        </row>
        <row r="51">
          <cell r="C51" t="str">
            <v>Pereira</v>
          </cell>
          <cell r="D51" t="str">
            <v>Middle Market - NYMEX</v>
          </cell>
        </row>
        <row r="52">
          <cell r="C52" t="str">
            <v>Scheuer</v>
          </cell>
          <cell r="D52" t="str">
            <v>Middle Market - NYMEX</v>
          </cell>
        </row>
        <row r="53">
          <cell r="C53" t="str">
            <v>Shipos</v>
          </cell>
          <cell r="D53" t="str">
            <v>Middle Market - NYMEX</v>
          </cell>
        </row>
        <row r="54">
          <cell r="C54" t="str">
            <v>Shulklapper</v>
          </cell>
          <cell r="D54" t="str">
            <v>Middle Market - NYMEX</v>
          </cell>
        </row>
        <row r="55">
          <cell r="C55" t="str">
            <v>Smith</v>
          </cell>
          <cell r="D55" t="str">
            <v>Middle Market - NYMEX</v>
          </cell>
        </row>
        <row r="56">
          <cell r="C56" t="str">
            <v>Taylor/Dominion</v>
          </cell>
          <cell r="D56" t="str">
            <v>Middle Market - NYMEX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Wood</v>
          </cell>
          <cell r="D59" t="str">
            <v>Middle Market - NYMEX</v>
          </cell>
        </row>
        <row r="60">
          <cell r="C60" t="str">
            <v>Lucci</v>
          </cell>
          <cell r="D60" t="str">
            <v>Middle Market - West</v>
          </cell>
        </row>
        <row r="61">
          <cell r="C61" t="str">
            <v>Tycholiz</v>
          </cell>
          <cell r="D61" t="str">
            <v>Middle Market - West</v>
          </cell>
        </row>
        <row r="62">
          <cell r="C62" t="str">
            <v>Ward</v>
          </cell>
          <cell r="D62" t="str">
            <v>Middle Market - West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6"/>
  <sheetViews>
    <sheetView showGridLines="0" tabSelected="1" topLeftCell="A23" zoomScale="68" workbookViewId="0">
      <selection activeCell="A40" sqref="A40"/>
    </sheetView>
  </sheetViews>
  <sheetFormatPr defaultColWidth="8.42578125" defaultRowHeight="18.75" x14ac:dyDescent="0.3"/>
  <cols>
    <col min="1" max="1" width="10.42578125" style="30" customWidth="1"/>
    <col min="2" max="2" width="6.7109375" style="5" customWidth="1"/>
    <col min="3" max="3" width="10.5703125" style="5" customWidth="1"/>
    <col min="4" max="4" width="2.5703125" style="5" customWidth="1"/>
    <col min="5" max="5" width="17.5703125" style="5" bestFit="1" customWidth="1"/>
    <col min="6" max="6" width="2.7109375" style="5" customWidth="1"/>
    <col min="7" max="7" width="26.42578125" style="5" bestFit="1" customWidth="1"/>
    <col min="8" max="8" width="2.42578125" customWidth="1"/>
    <col min="9" max="9" width="13.85546875" style="142" bestFit="1" customWidth="1"/>
    <col min="10" max="10" width="2.85546875" style="10" customWidth="1"/>
    <col min="11" max="11" width="13.140625" style="19" bestFit="1" customWidth="1"/>
    <col min="12" max="12" width="2.5703125" style="10" customWidth="1"/>
    <col min="13" max="13" width="30.140625" style="35" bestFit="1" customWidth="1"/>
    <col min="14" max="14" width="17" style="143" bestFit="1" customWidth="1"/>
    <col min="15" max="15" width="11.42578125" style="30" bestFit="1" customWidth="1"/>
    <col min="16" max="16" width="21.140625" style="149" bestFit="1" customWidth="1"/>
    <col min="17" max="17" width="5.28515625" style="17" bestFit="1" customWidth="1"/>
    <col min="18" max="18" width="11.28515625" style="17" bestFit="1" customWidth="1"/>
    <col min="19" max="19" width="9" style="17" bestFit="1" customWidth="1"/>
    <col min="20" max="20" width="17.5703125" style="17" customWidth="1"/>
    <col min="21" max="21" width="2.7109375" style="5" customWidth="1"/>
    <col min="22" max="22" width="23.7109375" style="42" hidden="1" customWidth="1"/>
    <col min="23" max="23" width="5" style="5" hidden="1" customWidth="1"/>
    <col min="24" max="24" width="2.42578125" style="5" hidden="1" customWidth="1"/>
    <col min="25" max="25" width="18.140625" style="5" customWidth="1"/>
    <col min="26" max="26" width="2.42578125" style="5" customWidth="1"/>
    <col min="27" max="27" width="10.85546875" style="5" customWidth="1"/>
    <col min="28" max="28" width="8.5703125" style="5" customWidth="1"/>
    <col min="29" max="29" width="17.85546875" style="5" customWidth="1"/>
    <col min="30" max="30" width="3.28515625" style="5" customWidth="1"/>
    <col min="31" max="31" width="13.5703125" style="5" customWidth="1"/>
    <col min="32" max="32" width="3.28515625" style="5" customWidth="1"/>
    <col min="33" max="33" width="11" style="5" customWidth="1"/>
    <col min="34" max="34" width="2.42578125" style="5" customWidth="1"/>
    <col min="35" max="35" width="5" style="5" customWidth="1"/>
    <col min="36" max="36" width="1.5703125" style="5" customWidth="1"/>
    <col min="37" max="37" width="5.85546875" style="5" customWidth="1"/>
    <col min="38" max="38" width="3.28515625" style="5" customWidth="1"/>
    <col min="39" max="39" width="9.28515625" style="5" customWidth="1"/>
    <col min="40" max="40" width="2.42578125" style="5" customWidth="1"/>
    <col min="41" max="41" width="11" style="5" customWidth="1"/>
    <col min="42" max="16384" width="8.42578125" style="5"/>
  </cols>
  <sheetData>
    <row r="1" spans="1:32" x14ac:dyDescent="0.3">
      <c r="A1" s="133" t="s">
        <v>0</v>
      </c>
      <c r="B1" s="1"/>
      <c r="C1" s="1"/>
      <c r="D1" s="1"/>
      <c r="E1" s="1"/>
      <c r="F1" s="1"/>
      <c r="G1" s="2"/>
      <c r="H1" s="3"/>
      <c r="J1" s="4"/>
      <c r="L1" s="4"/>
      <c r="M1" s="34"/>
      <c r="AD1" s="6" t="s">
        <v>1</v>
      </c>
      <c r="AF1" s="7"/>
    </row>
    <row r="2" spans="1:32" x14ac:dyDescent="0.3">
      <c r="A2" s="134">
        <v>36982</v>
      </c>
      <c r="B2" s="1"/>
      <c r="C2" s="1"/>
      <c r="D2" s="1"/>
      <c r="E2" s="1"/>
      <c r="F2" s="1"/>
      <c r="G2" s="2"/>
      <c r="H2" s="3"/>
      <c r="J2" s="4"/>
      <c r="L2" s="4"/>
      <c r="M2" s="34"/>
      <c r="AD2" s="6" t="s">
        <v>2</v>
      </c>
      <c r="AF2" s="7"/>
    </row>
    <row r="3" spans="1:32" x14ac:dyDescent="0.3">
      <c r="A3" s="24" t="s">
        <v>17</v>
      </c>
      <c r="B3" s="1"/>
      <c r="C3" s="1"/>
      <c r="D3" s="1"/>
      <c r="E3" s="1"/>
      <c r="F3" s="1"/>
      <c r="G3" s="2"/>
      <c r="H3" s="3"/>
      <c r="J3" s="4"/>
      <c r="L3" s="4"/>
      <c r="M3" s="34"/>
    </row>
    <row r="4" spans="1:32" x14ac:dyDescent="0.3">
      <c r="A4" s="135">
        <v>36951</v>
      </c>
      <c r="B4" s="1"/>
      <c r="C4" s="1"/>
      <c r="D4" s="1"/>
      <c r="E4" s="1"/>
      <c r="F4" s="8"/>
      <c r="G4" s="2"/>
      <c r="H4" s="3"/>
      <c r="J4" s="4"/>
      <c r="L4" s="4"/>
      <c r="M4" s="34"/>
    </row>
    <row r="5" spans="1:32" x14ac:dyDescent="0.3">
      <c r="F5" s="7"/>
      <c r="G5" s="9"/>
    </row>
    <row r="6" spans="1:32" s="12" customFormat="1" x14ac:dyDescent="0.3">
      <c r="A6" s="136"/>
      <c r="I6" s="143"/>
      <c r="J6" s="13" t="s">
        <v>35</v>
      </c>
      <c r="K6" s="20"/>
      <c r="L6" s="11"/>
      <c r="M6" s="36" t="s">
        <v>3</v>
      </c>
      <c r="N6" s="143"/>
      <c r="O6" s="136"/>
      <c r="P6" s="136"/>
      <c r="Q6" s="49"/>
      <c r="R6" s="49"/>
      <c r="S6" s="49"/>
      <c r="T6" s="49"/>
      <c r="V6" s="42"/>
    </row>
    <row r="7" spans="1:32" s="12" customFormat="1" x14ac:dyDescent="0.3">
      <c r="A7" s="137"/>
      <c r="B7" s="48"/>
      <c r="C7" s="48" t="s">
        <v>48</v>
      </c>
      <c r="D7" s="48"/>
      <c r="E7" s="48"/>
      <c r="F7" s="48"/>
      <c r="G7" s="48"/>
      <c r="H7" s="49"/>
      <c r="I7" s="144"/>
      <c r="J7" s="14" t="s">
        <v>36</v>
      </c>
      <c r="K7" s="54"/>
      <c r="L7" s="13"/>
      <c r="M7" s="36" t="s">
        <v>4</v>
      </c>
      <c r="N7" s="151" t="s">
        <v>5</v>
      </c>
      <c r="O7" s="137"/>
      <c r="P7" s="136"/>
      <c r="Q7" s="49"/>
      <c r="R7" s="49"/>
      <c r="S7" s="49"/>
      <c r="T7" s="49"/>
      <c r="V7" s="42"/>
      <c r="Y7" s="12" t="s">
        <v>33</v>
      </c>
    </row>
    <row r="8" spans="1:32" s="12" customFormat="1" x14ac:dyDescent="0.3">
      <c r="A8" s="138" t="s">
        <v>6</v>
      </c>
      <c r="B8" s="49"/>
      <c r="C8" s="16" t="s">
        <v>7</v>
      </c>
      <c r="D8" s="49"/>
      <c r="E8" s="15" t="s">
        <v>8</v>
      </c>
      <c r="F8" s="49"/>
      <c r="G8" s="15" t="s">
        <v>9</v>
      </c>
      <c r="H8" s="49"/>
      <c r="I8" s="144" t="s">
        <v>10</v>
      </c>
      <c r="J8" s="50"/>
      <c r="K8" s="54" t="s">
        <v>11</v>
      </c>
      <c r="L8" s="13"/>
      <c r="M8" s="37" t="s">
        <v>12</v>
      </c>
      <c r="N8" s="152" t="s">
        <v>13</v>
      </c>
      <c r="O8" s="138" t="s">
        <v>14</v>
      </c>
      <c r="P8" s="138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3" t="s">
        <v>19</v>
      </c>
      <c r="Y8" s="12" t="s">
        <v>34</v>
      </c>
    </row>
    <row r="9" spans="1:32" ht="15.75" x14ac:dyDescent="0.25">
      <c r="M9" s="38" t="s">
        <v>15</v>
      </c>
      <c r="V9" s="44"/>
    </row>
    <row r="10" spans="1:32" ht="15.75" x14ac:dyDescent="0.25">
      <c r="A10" s="30" t="s">
        <v>37</v>
      </c>
      <c r="C10" s="18">
        <v>36985</v>
      </c>
      <c r="E10" s="5" t="s">
        <v>38</v>
      </c>
      <c r="G10" s="30" t="s">
        <v>47</v>
      </c>
      <c r="I10" s="142">
        <v>5000</v>
      </c>
      <c r="J10" s="130"/>
      <c r="K10" s="129"/>
      <c r="M10" s="39">
        <f t="shared" ref="M10:M21" si="0">N10/1000</f>
        <v>0</v>
      </c>
      <c r="N10" s="143">
        <v>0</v>
      </c>
      <c r="O10" s="30" t="s">
        <v>24</v>
      </c>
      <c r="P10" s="150" t="s">
        <v>42</v>
      </c>
      <c r="Q10" s="17" t="s">
        <v>39</v>
      </c>
      <c r="R10" s="17" t="s">
        <v>40</v>
      </c>
      <c r="S10" s="17">
        <v>5.15</v>
      </c>
      <c r="U10" s="21"/>
      <c r="V10" s="44"/>
      <c r="AA10" s="5">
        <f>N10</f>
        <v>0</v>
      </c>
      <c r="AB10" s="5">
        <v>1</v>
      </c>
    </row>
    <row r="11" spans="1:32" ht="15.75" x14ac:dyDescent="0.25">
      <c r="A11" s="30" t="s">
        <v>41</v>
      </c>
      <c r="C11" s="22">
        <v>36985</v>
      </c>
      <c r="E11" s="5" t="s">
        <v>38</v>
      </c>
      <c r="G11" s="30" t="s">
        <v>47</v>
      </c>
      <c r="I11" s="145">
        <v>5000</v>
      </c>
      <c r="J11" s="129"/>
      <c r="K11" s="129"/>
      <c r="M11" s="39">
        <f t="shared" si="0"/>
        <v>0.6</v>
      </c>
      <c r="N11" s="143">
        <v>600</v>
      </c>
      <c r="O11" s="30" t="s">
        <v>24</v>
      </c>
      <c r="P11" s="150" t="s">
        <v>42</v>
      </c>
      <c r="Q11" s="17" t="s">
        <v>39</v>
      </c>
      <c r="R11" s="47" t="s">
        <v>43</v>
      </c>
      <c r="S11" s="17">
        <v>5.0750000000000002</v>
      </c>
      <c r="T11" s="17" t="s">
        <v>49</v>
      </c>
      <c r="V11" s="44"/>
      <c r="Y11" s="5">
        <v>-4519</v>
      </c>
      <c r="AA11" s="5">
        <f t="shared" ref="AA11:AA78" si="1">N11</f>
        <v>600</v>
      </c>
      <c r="AB11" s="5">
        <v>1</v>
      </c>
    </row>
    <row r="12" spans="1:32" ht="15.75" x14ac:dyDescent="0.25">
      <c r="A12" s="30" t="s">
        <v>44</v>
      </c>
      <c r="C12" s="22">
        <v>36985</v>
      </c>
      <c r="E12" s="5" t="s">
        <v>38</v>
      </c>
      <c r="G12" s="30" t="s">
        <v>47</v>
      </c>
      <c r="I12" s="145">
        <v>10000</v>
      </c>
      <c r="J12" s="129"/>
      <c r="K12" s="129"/>
      <c r="M12" s="39">
        <f t="shared" si="0"/>
        <v>1.1000000000000001</v>
      </c>
      <c r="N12" s="143">
        <v>1100</v>
      </c>
      <c r="O12" s="30" t="s">
        <v>24</v>
      </c>
      <c r="P12" s="150" t="s">
        <v>42</v>
      </c>
      <c r="Q12" s="17" t="s">
        <v>45</v>
      </c>
      <c r="R12" s="47" t="s">
        <v>46</v>
      </c>
      <c r="S12" s="17">
        <v>5.165</v>
      </c>
      <c r="T12" s="17" t="s">
        <v>49</v>
      </c>
      <c r="V12" s="44"/>
      <c r="Y12" s="5">
        <v>-5336</v>
      </c>
      <c r="AA12" s="5">
        <f t="shared" si="1"/>
        <v>1100</v>
      </c>
      <c r="AB12" s="5">
        <v>1</v>
      </c>
    </row>
    <row r="13" spans="1:32" s="17" customFormat="1" ht="15.75" x14ac:dyDescent="0.25">
      <c r="A13" s="30" t="s">
        <v>50</v>
      </c>
      <c r="B13" s="5"/>
      <c r="C13" s="22">
        <v>36987</v>
      </c>
      <c r="D13" s="5"/>
      <c r="E13" s="30" t="s">
        <v>51</v>
      </c>
      <c r="F13" s="5"/>
      <c r="G13" s="30" t="s">
        <v>47</v>
      </c>
      <c r="I13" s="145" t="s">
        <v>52</v>
      </c>
      <c r="J13" s="129"/>
      <c r="K13" s="129"/>
      <c r="L13" s="10"/>
      <c r="M13" s="39">
        <f t="shared" si="0"/>
        <v>3.65</v>
      </c>
      <c r="N13" s="143">
        <v>3650</v>
      </c>
      <c r="O13" s="30" t="s">
        <v>24</v>
      </c>
      <c r="P13" s="150" t="s">
        <v>54</v>
      </c>
      <c r="Q13" s="17" t="s">
        <v>39</v>
      </c>
      <c r="R13" s="47" t="s">
        <v>53</v>
      </c>
      <c r="S13" s="17">
        <v>0.31</v>
      </c>
      <c r="T13" s="52" t="s">
        <v>49</v>
      </c>
      <c r="V13" s="44"/>
      <c r="AA13" s="5">
        <f t="shared" si="1"/>
        <v>3650</v>
      </c>
      <c r="AB13" s="5">
        <v>1</v>
      </c>
    </row>
    <row r="14" spans="1:32" s="17" customFormat="1" ht="15.75" x14ac:dyDescent="0.25">
      <c r="A14" s="30" t="s">
        <v>55</v>
      </c>
      <c r="B14" s="5"/>
      <c r="C14" s="22">
        <v>36991</v>
      </c>
      <c r="D14" s="5"/>
      <c r="E14" s="30" t="s">
        <v>56</v>
      </c>
      <c r="F14" s="5"/>
      <c r="G14" s="30" t="s">
        <v>47</v>
      </c>
      <c r="I14" s="145">
        <v>10000</v>
      </c>
      <c r="J14" s="129"/>
      <c r="K14" s="129"/>
      <c r="L14" s="10"/>
      <c r="M14" s="39">
        <f>N14/1000</f>
        <v>0</v>
      </c>
      <c r="N14" s="143">
        <v>0</v>
      </c>
      <c r="O14" s="30" t="s">
        <v>57</v>
      </c>
      <c r="P14" s="150" t="s">
        <v>42</v>
      </c>
      <c r="Q14" s="17" t="s">
        <v>39</v>
      </c>
      <c r="R14" s="47" t="s">
        <v>58</v>
      </c>
      <c r="S14" s="17">
        <v>5.585</v>
      </c>
      <c r="T14" s="52" t="s">
        <v>49</v>
      </c>
      <c r="V14" s="44"/>
      <c r="AA14" s="5">
        <f>N14</f>
        <v>0</v>
      </c>
      <c r="AB14" s="5">
        <v>1</v>
      </c>
    </row>
    <row r="15" spans="1:32" s="17" customFormat="1" ht="15.75" x14ac:dyDescent="0.25">
      <c r="A15" s="30" t="s">
        <v>59</v>
      </c>
      <c r="B15" s="5"/>
      <c r="C15" s="22">
        <v>36991</v>
      </c>
      <c r="D15" s="5"/>
      <c r="E15" s="30" t="s">
        <v>56</v>
      </c>
      <c r="F15" s="5"/>
      <c r="G15" s="30" t="s">
        <v>47</v>
      </c>
      <c r="I15" s="145">
        <v>40000</v>
      </c>
      <c r="J15" s="129"/>
      <c r="K15" s="129"/>
      <c r="L15" s="10"/>
      <c r="M15" s="39">
        <f>N15/1000</f>
        <v>0</v>
      </c>
      <c r="N15" s="143">
        <v>0</v>
      </c>
      <c r="O15" s="30" t="s">
        <v>57</v>
      </c>
      <c r="P15" s="150" t="s">
        <v>42</v>
      </c>
      <c r="Q15" s="17" t="s">
        <v>39</v>
      </c>
      <c r="R15" s="47" t="s">
        <v>46</v>
      </c>
      <c r="S15" s="17" t="s">
        <v>60</v>
      </c>
      <c r="T15" s="52" t="s">
        <v>49</v>
      </c>
      <c r="V15" s="44"/>
      <c r="AA15" s="5">
        <f>N15</f>
        <v>0</v>
      </c>
      <c r="AB15" s="5">
        <v>1</v>
      </c>
    </row>
    <row r="16" spans="1:32" s="17" customFormat="1" ht="15.75" x14ac:dyDescent="0.25">
      <c r="A16" s="30" t="s">
        <v>37</v>
      </c>
      <c r="B16" s="5"/>
      <c r="C16" s="22">
        <v>36991</v>
      </c>
      <c r="D16" s="5"/>
      <c r="E16" s="30" t="s">
        <v>38</v>
      </c>
      <c r="F16" s="5"/>
      <c r="G16" s="30" t="s">
        <v>47</v>
      </c>
      <c r="I16" s="145" t="s">
        <v>52</v>
      </c>
      <c r="J16" s="129"/>
      <c r="K16" s="129"/>
      <c r="L16" s="10"/>
      <c r="M16" s="39">
        <f>N16/1000</f>
        <v>0</v>
      </c>
      <c r="N16" s="143">
        <v>0</v>
      </c>
      <c r="O16" s="30" t="s">
        <v>24</v>
      </c>
      <c r="P16" s="150" t="s">
        <v>42</v>
      </c>
      <c r="Q16" s="17" t="s">
        <v>39</v>
      </c>
      <c r="R16" s="47" t="s">
        <v>40</v>
      </c>
      <c r="S16" s="17">
        <v>5.15</v>
      </c>
      <c r="T16" s="52" t="s">
        <v>49</v>
      </c>
      <c r="V16" s="44"/>
      <c r="AA16" s="5">
        <f>N16</f>
        <v>0</v>
      </c>
      <c r="AB16" s="5">
        <v>1</v>
      </c>
    </row>
    <row r="17" spans="1:28" s="17" customFormat="1" ht="15.75" x14ac:dyDescent="0.25">
      <c r="A17" s="30" t="s">
        <v>61</v>
      </c>
      <c r="B17" s="5"/>
      <c r="C17" s="22">
        <v>36991</v>
      </c>
      <c r="D17" s="5"/>
      <c r="E17" s="30" t="s">
        <v>62</v>
      </c>
      <c r="F17" s="5"/>
      <c r="G17" s="30" t="s">
        <v>47</v>
      </c>
      <c r="I17" s="145">
        <v>20000</v>
      </c>
      <c r="J17" s="129"/>
      <c r="K17" s="129"/>
      <c r="L17" s="10"/>
      <c r="M17" s="39">
        <f>N17/1000</f>
        <v>0</v>
      </c>
      <c r="N17" s="143">
        <v>0</v>
      </c>
      <c r="O17" s="30" t="s">
        <v>57</v>
      </c>
      <c r="P17" s="150" t="s">
        <v>42</v>
      </c>
      <c r="Q17" s="17" t="s">
        <v>39</v>
      </c>
      <c r="R17" s="47">
        <v>37012</v>
      </c>
      <c r="S17" s="17">
        <v>5.75</v>
      </c>
      <c r="T17" s="52" t="s">
        <v>49</v>
      </c>
      <c r="V17" s="44"/>
      <c r="AA17" s="5">
        <f>N17</f>
        <v>0</v>
      </c>
      <c r="AB17" s="5">
        <v>1</v>
      </c>
    </row>
    <row r="18" spans="1:28" s="17" customFormat="1" ht="15.75" x14ac:dyDescent="0.25">
      <c r="A18" s="139" t="s">
        <v>63</v>
      </c>
      <c r="B18" s="5"/>
      <c r="C18" s="18">
        <v>36991</v>
      </c>
      <c r="D18" s="5"/>
      <c r="E18" s="30" t="s">
        <v>64</v>
      </c>
      <c r="F18" s="5"/>
      <c r="G18" s="30" t="s">
        <v>47</v>
      </c>
      <c r="I18" s="145"/>
      <c r="J18" s="130"/>
      <c r="K18" s="129" t="s">
        <v>65</v>
      </c>
      <c r="L18" s="10"/>
      <c r="M18" s="39">
        <f t="shared" si="0"/>
        <v>0.25</v>
      </c>
      <c r="N18" s="143">
        <v>250</v>
      </c>
      <c r="O18" s="30" t="s">
        <v>57</v>
      </c>
      <c r="P18" s="30" t="s">
        <v>66</v>
      </c>
      <c r="Q18" s="17" t="s">
        <v>20</v>
      </c>
      <c r="R18" s="47">
        <v>36893</v>
      </c>
      <c r="S18" s="17">
        <v>5.88</v>
      </c>
      <c r="T18" s="17" t="s">
        <v>67</v>
      </c>
      <c r="U18" s="51"/>
      <c r="V18" s="44"/>
      <c r="AA18" s="5">
        <f t="shared" si="1"/>
        <v>250</v>
      </c>
      <c r="AB18" s="5">
        <v>1</v>
      </c>
    </row>
    <row r="19" spans="1:28" s="17" customFormat="1" ht="15.75" x14ac:dyDescent="0.25">
      <c r="A19" s="139" t="s">
        <v>50</v>
      </c>
      <c r="B19" s="5"/>
      <c r="C19" s="22">
        <v>36991</v>
      </c>
      <c r="D19" s="5"/>
      <c r="E19" s="30" t="s">
        <v>51</v>
      </c>
      <c r="F19" s="5"/>
      <c r="G19" s="30" t="s">
        <v>47</v>
      </c>
      <c r="I19" s="145">
        <v>2500</v>
      </c>
      <c r="J19" s="130"/>
      <c r="K19" s="129"/>
      <c r="L19" s="10"/>
      <c r="M19" s="39">
        <f t="shared" si="0"/>
        <v>1.887</v>
      </c>
      <c r="N19" s="143">
        <v>1887</v>
      </c>
      <c r="O19" s="30" t="s">
        <v>57</v>
      </c>
      <c r="P19" s="30" t="s">
        <v>42</v>
      </c>
      <c r="Q19" s="17" t="s">
        <v>20</v>
      </c>
      <c r="R19" s="47" t="s">
        <v>40</v>
      </c>
      <c r="S19" s="17">
        <v>5.7549999999999999</v>
      </c>
      <c r="T19" s="17" t="s">
        <v>49</v>
      </c>
      <c r="U19" s="51"/>
      <c r="V19" s="44"/>
      <c r="AA19" s="5">
        <f t="shared" si="1"/>
        <v>1887</v>
      </c>
      <c r="AB19" s="5">
        <v>1</v>
      </c>
    </row>
    <row r="20" spans="1:28" s="17" customFormat="1" ht="15.75" x14ac:dyDescent="0.25">
      <c r="A20" s="139" t="s">
        <v>77</v>
      </c>
      <c r="B20" s="5"/>
      <c r="C20" s="22">
        <v>36993</v>
      </c>
      <c r="D20" s="5"/>
      <c r="E20" s="30" t="s">
        <v>56</v>
      </c>
      <c r="F20" s="5"/>
      <c r="G20" s="30" t="s">
        <v>47</v>
      </c>
      <c r="I20" s="145">
        <v>10000</v>
      </c>
      <c r="J20" s="130"/>
      <c r="K20" s="129"/>
      <c r="L20" s="10"/>
      <c r="M20" s="39">
        <f>N20/1000</f>
        <v>0</v>
      </c>
      <c r="N20" s="143">
        <v>0</v>
      </c>
      <c r="O20" s="30" t="s">
        <v>57</v>
      </c>
      <c r="P20" s="30" t="s">
        <v>42</v>
      </c>
      <c r="Q20" s="17" t="s">
        <v>20</v>
      </c>
      <c r="R20" s="47" t="s">
        <v>46</v>
      </c>
      <c r="S20" s="17" t="s">
        <v>60</v>
      </c>
      <c r="T20" s="17" t="s">
        <v>49</v>
      </c>
      <c r="U20" s="51"/>
      <c r="V20" s="44"/>
      <c r="AA20" s="5"/>
      <c r="AB20" s="5">
        <v>1</v>
      </c>
    </row>
    <row r="21" spans="1:28" s="17" customFormat="1" ht="15.75" x14ac:dyDescent="0.25">
      <c r="A21" s="139" t="s">
        <v>68</v>
      </c>
      <c r="B21" s="5"/>
      <c r="C21" s="22">
        <v>36997</v>
      </c>
      <c r="D21" s="5"/>
      <c r="E21" s="30" t="s">
        <v>51</v>
      </c>
      <c r="F21" s="5"/>
      <c r="G21" s="30" t="s">
        <v>47</v>
      </c>
      <c r="I21" s="145" t="s">
        <v>69</v>
      </c>
      <c r="J21" s="130"/>
      <c r="K21" s="129"/>
      <c r="L21" s="10"/>
      <c r="M21" s="39">
        <f t="shared" si="0"/>
        <v>5.65</v>
      </c>
      <c r="N21" s="143">
        <v>5650</v>
      </c>
      <c r="O21" s="30" t="s">
        <v>24</v>
      </c>
      <c r="P21" s="30" t="s">
        <v>70</v>
      </c>
      <c r="Q21" s="17" t="s">
        <v>45</v>
      </c>
      <c r="R21" s="47" t="s">
        <v>71</v>
      </c>
      <c r="S21" s="17">
        <v>0.03</v>
      </c>
      <c r="T21" s="17" t="s">
        <v>72</v>
      </c>
      <c r="U21" s="51"/>
      <c r="V21" s="44"/>
      <c r="AA21" s="5">
        <f>N21</f>
        <v>5650</v>
      </c>
      <c r="AB21" s="5">
        <v>1</v>
      </c>
    </row>
    <row r="22" spans="1:28" s="17" customFormat="1" ht="15.75" x14ac:dyDescent="0.25">
      <c r="A22" s="30" t="s">
        <v>73</v>
      </c>
      <c r="B22" s="5"/>
      <c r="C22" s="22">
        <v>36997</v>
      </c>
      <c r="D22" s="5"/>
      <c r="E22" s="30" t="s">
        <v>74</v>
      </c>
      <c r="F22" s="5"/>
      <c r="G22" s="30" t="s">
        <v>47</v>
      </c>
      <c r="H22"/>
      <c r="I22" s="146" t="s">
        <v>75</v>
      </c>
      <c r="J22" s="129"/>
      <c r="K22" s="129"/>
      <c r="L22" s="10"/>
      <c r="M22" s="39">
        <f t="shared" ref="M22:M29" si="2">N22/1000</f>
        <v>0.25</v>
      </c>
      <c r="N22" s="143">
        <v>250</v>
      </c>
      <c r="O22" s="30" t="s">
        <v>57</v>
      </c>
      <c r="P22" s="30" t="s">
        <v>76</v>
      </c>
      <c r="Q22" s="17" t="s">
        <v>20</v>
      </c>
      <c r="R22" s="53">
        <v>37196</v>
      </c>
      <c r="S22" s="17">
        <v>5.7</v>
      </c>
      <c r="U22" s="51"/>
      <c r="V22" s="44"/>
      <c r="AA22" s="5">
        <f t="shared" si="1"/>
        <v>250</v>
      </c>
      <c r="AB22" s="5">
        <v>1</v>
      </c>
    </row>
    <row r="23" spans="1:28" s="17" customFormat="1" ht="15.75" x14ac:dyDescent="0.25">
      <c r="A23" s="30" t="s">
        <v>78</v>
      </c>
      <c r="B23" s="5"/>
      <c r="C23" s="22">
        <v>36998</v>
      </c>
      <c r="D23" s="5"/>
      <c r="E23" s="30" t="s">
        <v>51</v>
      </c>
      <c r="F23" s="5"/>
      <c r="G23" s="30" t="s">
        <v>47</v>
      </c>
      <c r="H23"/>
      <c r="I23" s="146">
        <v>4000</v>
      </c>
      <c r="J23" s="129"/>
      <c r="K23" s="129"/>
      <c r="L23" s="10"/>
      <c r="M23" s="39">
        <f>N23/1000</f>
        <v>4.82</v>
      </c>
      <c r="N23" s="143">
        <v>4820</v>
      </c>
      <c r="O23" s="30" t="s">
        <v>24</v>
      </c>
      <c r="P23" s="30" t="s">
        <v>42</v>
      </c>
      <c r="Q23" s="17" t="s">
        <v>39</v>
      </c>
      <c r="R23" s="47" t="s">
        <v>79</v>
      </c>
      <c r="S23" s="17">
        <v>5.4649999999999999</v>
      </c>
      <c r="U23" s="51"/>
      <c r="V23" s="44"/>
      <c r="AA23" s="5">
        <f>N23</f>
        <v>4820</v>
      </c>
      <c r="AB23" s="5">
        <v>1</v>
      </c>
    </row>
    <row r="24" spans="1:28" s="17" customFormat="1" ht="15.75" x14ac:dyDescent="0.25">
      <c r="A24" s="30" t="s">
        <v>81</v>
      </c>
      <c r="B24" s="5"/>
      <c r="C24" s="22">
        <v>36998</v>
      </c>
      <c r="D24" s="5"/>
      <c r="E24" s="30" t="s">
        <v>80</v>
      </c>
      <c r="F24" s="5"/>
      <c r="G24" s="30" t="s">
        <v>47</v>
      </c>
      <c r="H24"/>
      <c r="I24" s="146">
        <v>30000</v>
      </c>
      <c r="J24" s="129"/>
      <c r="K24" s="129"/>
      <c r="L24" s="10"/>
      <c r="M24" s="39">
        <f>N24/1000</f>
        <v>0</v>
      </c>
      <c r="N24" s="143">
        <v>0</v>
      </c>
      <c r="O24" s="30" t="s">
        <v>57</v>
      </c>
      <c r="P24" s="30" t="s">
        <v>42</v>
      </c>
      <c r="Q24" s="17" t="s">
        <v>39</v>
      </c>
      <c r="R24" s="53">
        <v>37165</v>
      </c>
      <c r="S24" s="17">
        <v>5.49</v>
      </c>
      <c r="U24" s="51"/>
      <c r="V24" s="44"/>
      <c r="AA24" s="5">
        <f>N24</f>
        <v>0</v>
      </c>
      <c r="AB24" s="5">
        <v>1</v>
      </c>
    </row>
    <row r="25" spans="1:28" s="17" customFormat="1" ht="15.75" x14ac:dyDescent="0.25">
      <c r="A25" s="30" t="s">
        <v>82</v>
      </c>
      <c r="B25" s="5"/>
      <c r="C25" s="22">
        <v>36999</v>
      </c>
      <c r="D25" s="5"/>
      <c r="E25" s="30" t="s">
        <v>83</v>
      </c>
      <c r="F25" s="5"/>
      <c r="G25" s="30" t="s">
        <v>47</v>
      </c>
      <c r="H25"/>
      <c r="I25" s="146" t="s">
        <v>75</v>
      </c>
      <c r="J25" s="129"/>
      <c r="K25" s="129" t="s">
        <v>75</v>
      </c>
      <c r="L25" s="10"/>
      <c r="M25" s="39">
        <f>N25/1000</f>
        <v>0.5</v>
      </c>
      <c r="N25" s="143">
        <v>500</v>
      </c>
      <c r="O25" s="30" t="s">
        <v>57</v>
      </c>
      <c r="P25" s="30" t="s">
        <v>84</v>
      </c>
      <c r="Q25" s="17" t="s">
        <v>20</v>
      </c>
      <c r="R25" s="47" t="s">
        <v>58</v>
      </c>
      <c r="S25" s="17" t="s">
        <v>85</v>
      </c>
      <c r="T25" s="17" t="s">
        <v>86</v>
      </c>
      <c r="U25" s="51"/>
      <c r="V25" s="44"/>
      <c r="AA25" s="5">
        <f>N25</f>
        <v>500</v>
      </c>
      <c r="AB25" s="5">
        <v>1</v>
      </c>
    </row>
    <row r="26" spans="1:28" s="17" customFormat="1" ht="15.75" x14ac:dyDescent="0.25">
      <c r="A26" s="30" t="s">
        <v>87</v>
      </c>
      <c r="B26" s="5"/>
      <c r="C26" s="22">
        <v>36999</v>
      </c>
      <c r="D26" s="5"/>
      <c r="E26" s="30" t="s">
        <v>88</v>
      </c>
      <c r="F26" s="5"/>
      <c r="G26" s="30" t="s">
        <v>47</v>
      </c>
      <c r="H26"/>
      <c r="I26" s="146">
        <v>489600</v>
      </c>
      <c r="J26" s="129"/>
      <c r="K26" s="129"/>
      <c r="L26" s="10"/>
      <c r="M26" s="39">
        <f t="shared" si="2"/>
        <v>2.448</v>
      </c>
      <c r="N26" s="143">
        <v>2448</v>
      </c>
      <c r="O26" s="30" t="s">
        <v>24</v>
      </c>
      <c r="P26" s="30" t="s">
        <v>42</v>
      </c>
      <c r="Q26" s="17" t="s">
        <v>39</v>
      </c>
      <c r="R26" s="47" t="s">
        <v>89</v>
      </c>
      <c r="U26" s="51"/>
      <c r="V26" s="44"/>
      <c r="AA26" s="5">
        <f t="shared" si="1"/>
        <v>2448</v>
      </c>
      <c r="AB26" s="5">
        <v>1</v>
      </c>
    </row>
    <row r="27" spans="1:28" s="17" customFormat="1" ht="15.75" x14ac:dyDescent="0.25">
      <c r="A27" s="30" t="s">
        <v>90</v>
      </c>
      <c r="B27" s="5"/>
      <c r="C27" s="22">
        <v>36999</v>
      </c>
      <c r="D27" s="5"/>
      <c r="E27" s="30" t="s">
        <v>56</v>
      </c>
      <c r="F27" s="5"/>
      <c r="G27" s="30" t="s">
        <v>47</v>
      </c>
      <c r="H27"/>
      <c r="I27" s="146">
        <v>25000</v>
      </c>
      <c r="J27" s="129"/>
      <c r="K27" s="129"/>
      <c r="L27" s="10"/>
      <c r="M27" s="39">
        <f t="shared" si="2"/>
        <v>0</v>
      </c>
      <c r="N27" s="143">
        <v>0</v>
      </c>
      <c r="O27" s="30" t="s">
        <v>24</v>
      </c>
      <c r="P27" s="30" t="s">
        <v>42</v>
      </c>
      <c r="Q27" s="17" t="s">
        <v>39</v>
      </c>
      <c r="R27" s="53">
        <v>37196</v>
      </c>
      <c r="U27" s="51"/>
      <c r="V27" s="44"/>
      <c r="AA27" s="5">
        <f t="shared" si="1"/>
        <v>0</v>
      </c>
      <c r="AB27" s="5">
        <v>1</v>
      </c>
    </row>
    <row r="28" spans="1:28" s="17" customFormat="1" ht="15.75" x14ac:dyDescent="0.25">
      <c r="A28" s="30" t="s">
        <v>91</v>
      </c>
      <c r="B28" s="5"/>
      <c r="C28" s="22">
        <v>36999</v>
      </c>
      <c r="D28" s="5"/>
      <c r="E28" s="30" t="s">
        <v>92</v>
      </c>
      <c r="F28" s="5"/>
      <c r="G28" s="30" t="s">
        <v>47</v>
      </c>
      <c r="H28"/>
      <c r="I28" s="146" t="s">
        <v>93</v>
      </c>
      <c r="J28" s="129"/>
      <c r="K28" s="129"/>
      <c r="L28" s="10"/>
      <c r="M28" s="39">
        <f t="shared" si="2"/>
        <v>9.125</v>
      </c>
      <c r="N28" s="143">
        <v>9125</v>
      </c>
      <c r="O28" s="30" t="s">
        <v>94</v>
      </c>
      <c r="P28" s="30" t="s">
        <v>84</v>
      </c>
      <c r="Q28" s="17" t="s">
        <v>39</v>
      </c>
      <c r="R28" s="47" t="s">
        <v>43</v>
      </c>
      <c r="S28" s="17">
        <v>1.4999999999999999E-2</v>
      </c>
      <c r="T28" s="17" t="s">
        <v>95</v>
      </c>
      <c r="U28" s="51"/>
      <c r="V28" s="44"/>
      <c r="AA28" s="5">
        <f t="shared" si="1"/>
        <v>9125</v>
      </c>
      <c r="AB28" s="5">
        <v>1</v>
      </c>
    </row>
    <row r="29" spans="1:28" s="17" customFormat="1" ht="15.75" x14ac:dyDescent="0.25">
      <c r="A29" s="30" t="s">
        <v>96</v>
      </c>
      <c r="B29" s="5"/>
      <c r="C29" s="22">
        <v>36999</v>
      </c>
      <c r="D29" s="5"/>
      <c r="E29" s="30" t="s">
        <v>56</v>
      </c>
      <c r="F29" s="5"/>
      <c r="G29" s="30" t="s">
        <v>47</v>
      </c>
      <c r="H29"/>
      <c r="I29" s="146">
        <v>80000</v>
      </c>
      <c r="J29" s="129"/>
      <c r="K29" s="129"/>
      <c r="L29" s="10"/>
      <c r="M29" s="39">
        <f t="shared" si="2"/>
        <v>0</v>
      </c>
      <c r="N29" s="143">
        <v>0</v>
      </c>
      <c r="O29" s="30" t="s">
        <v>24</v>
      </c>
      <c r="P29" s="30" t="s">
        <v>42</v>
      </c>
      <c r="Q29" s="17" t="s">
        <v>39</v>
      </c>
      <c r="R29" s="47" t="s">
        <v>46</v>
      </c>
      <c r="S29" s="17" t="s">
        <v>60</v>
      </c>
      <c r="U29" s="51"/>
      <c r="V29" s="44"/>
      <c r="AA29" s="5">
        <f t="shared" si="1"/>
        <v>0</v>
      </c>
      <c r="AB29" s="5">
        <v>1</v>
      </c>
    </row>
    <row r="30" spans="1:28" s="17" customFormat="1" ht="15.75" x14ac:dyDescent="0.25">
      <c r="A30" s="30" t="s">
        <v>97</v>
      </c>
      <c r="B30" s="5"/>
      <c r="C30" s="22">
        <v>37000</v>
      </c>
      <c r="D30" s="5"/>
      <c r="E30" s="30" t="s">
        <v>98</v>
      </c>
      <c r="F30" s="5"/>
      <c r="G30" s="30" t="s">
        <v>47</v>
      </c>
      <c r="H30"/>
      <c r="I30" s="146"/>
      <c r="J30" s="129"/>
      <c r="K30" s="129">
        <v>11748</v>
      </c>
      <c r="L30" s="10"/>
      <c r="M30" s="39">
        <f>N30/1000</f>
        <v>0</v>
      </c>
      <c r="N30" s="143">
        <v>0</v>
      </c>
      <c r="O30" s="30" t="s">
        <v>57</v>
      </c>
      <c r="P30" s="30" t="s">
        <v>42</v>
      </c>
      <c r="Q30" s="17" t="s">
        <v>99</v>
      </c>
      <c r="R30" s="47">
        <v>37165</v>
      </c>
      <c r="S30" s="17">
        <v>5.21</v>
      </c>
      <c r="T30" s="17" t="s">
        <v>100</v>
      </c>
      <c r="U30" s="51"/>
      <c r="V30" s="44"/>
      <c r="AA30" s="5">
        <f>N30</f>
        <v>0</v>
      </c>
      <c r="AB30" s="5">
        <v>1</v>
      </c>
    </row>
    <row r="31" spans="1:28" s="17" customFormat="1" ht="15.75" x14ac:dyDescent="0.25">
      <c r="A31" s="30" t="s">
        <v>101</v>
      </c>
      <c r="B31" s="5"/>
      <c r="C31" s="22">
        <v>37000</v>
      </c>
      <c r="D31" s="5"/>
      <c r="E31" s="30" t="s">
        <v>38</v>
      </c>
      <c r="F31" s="5"/>
      <c r="G31" s="30" t="s">
        <v>47</v>
      </c>
      <c r="H31"/>
      <c r="I31" s="146">
        <v>30000</v>
      </c>
      <c r="J31" s="129"/>
      <c r="K31" s="129"/>
      <c r="L31" s="10"/>
      <c r="M31" s="39">
        <f>N31/1000</f>
        <v>0</v>
      </c>
      <c r="N31" s="143">
        <v>0</v>
      </c>
      <c r="O31" s="30" t="s">
        <v>24</v>
      </c>
      <c r="P31" s="30" t="s">
        <v>42</v>
      </c>
      <c r="Q31" s="17" t="s">
        <v>39</v>
      </c>
      <c r="R31" s="47" t="s">
        <v>102</v>
      </c>
      <c r="S31" s="17" t="s">
        <v>60</v>
      </c>
      <c r="U31" s="51"/>
      <c r="V31" s="44"/>
      <c r="AA31" s="5">
        <f>N31</f>
        <v>0</v>
      </c>
      <c r="AB31" s="5">
        <v>1</v>
      </c>
    </row>
    <row r="32" spans="1:28" s="17" customFormat="1" ht="15.75" x14ac:dyDescent="0.25">
      <c r="A32" s="30" t="s">
        <v>103</v>
      </c>
      <c r="B32" s="5"/>
      <c r="C32" s="22">
        <v>37000</v>
      </c>
      <c r="D32" s="5"/>
      <c r="E32" s="30" t="s">
        <v>56</v>
      </c>
      <c r="F32" s="5"/>
      <c r="G32" s="30" t="s">
        <v>47</v>
      </c>
      <c r="H32"/>
      <c r="I32" s="146">
        <v>12000</v>
      </c>
      <c r="J32" s="129"/>
      <c r="K32" s="129"/>
      <c r="L32" s="10"/>
      <c r="M32" s="39">
        <f>N32/1000</f>
        <v>0</v>
      </c>
      <c r="N32" s="143">
        <v>0</v>
      </c>
      <c r="O32" s="30" t="s">
        <v>24</v>
      </c>
      <c r="P32" s="30" t="s">
        <v>42</v>
      </c>
      <c r="Q32" s="17" t="s">
        <v>39</v>
      </c>
      <c r="R32" s="47" t="s">
        <v>58</v>
      </c>
      <c r="S32" s="17">
        <v>5.1950000000000003</v>
      </c>
      <c r="U32" s="51"/>
      <c r="V32" s="44"/>
      <c r="AA32" s="5">
        <f>N32</f>
        <v>0</v>
      </c>
      <c r="AB32" s="5">
        <v>1</v>
      </c>
    </row>
    <row r="33" spans="1:28" s="17" customFormat="1" ht="15.75" x14ac:dyDescent="0.25">
      <c r="A33" s="139" t="s">
        <v>104</v>
      </c>
      <c r="B33" s="5"/>
      <c r="C33" s="22">
        <v>37000</v>
      </c>
      <c r="D33" s="5"/>
      <c r="E33" s="30" t="s">
        <v>56</v>
      </c>
      <c r="F33" s="5"/>
      <c r="G33" s="30" t="s">
        <v>47</v>
      </c>
      <c r="I33" s="145">
        <v>0</v>
      </c>
      <c r="J33" s="130"/>
      <c r="K33" s="145">
        <v>1800</v>
      </c>
      <c r="L33" s="10"/>
      <c r="M33" s="39">
        <f t="shared" ref="M33:M40" si="3">N33/1000</f>
        <v>0</v>
      </c>
      <c r="N33" s="143">
        <v>0</v>
      </c>
      <c r="O33" s="30" t="s">
        <v>24</v>
      </c>
      <c r="P33" s="30" t="s">
        <v>105</v>
      </c>
      <c r="Q33" s="17" t="s">
        <v>99</v>
      </c>
      <c r="R33" s="47" t="s">
        <v>46</v>
      </c>
      <c r="S33" s="17" t="s">
        <v>60</v>
      </c>
      <c r="V33" s="45"/>
      <c r="AA33" s="5">
        <f t="shared" si="1"/>
        <v>0</v>
      </c>
      <c r="AB33" s="5">
        <v>1</v>
      </c>
    </row>
    <row r="34" spans="1:28" s="17" customFormat="1" ht="15.75" x14ac:dyDescent="0.25">
      <c r="A34" s="139" t="s">
        <v>106</v>
      </c>
      <c r="B34" s="5"/>
      <c r="C34" s="22">
        <v>37001</v>
      </c>
      <c r="D34" s="5"/>
      <c r="E34" s="30" t="s">
        <v>51</v>
      </c>
      <c r="F34" s="5"/>
      <c r="G34" s="30" t="s">
        <v>47</v>
      </c>
      <c r="I34" s="145" t="s">
        <v>107</v>
      </c>
      <c r="J34" s="130"/>
      <c r="K34" s="129"/>
      <c r="L34" s="10"/>
      <c r="M34" s="39">
        <f t="shared" si="3"/>
        <v>0.2</v>
      </c>
      <c r="N34" s="143">
        <v>200</v>
      </c>
      <c r="O34" s="30" t="s">
        <v>24</v>
      </c>
      <c r="P34" s="30" t="s">
        <v>110</v>
      </c>
      <c r="Q34" s="17" t="s">
        <v>39</v>
      </c>
      <c r="R34" s="47">
        <v>37012</v>
      </c>
      <c r="S34" s="17">
        <v>5.0599999999999996</v>
      </c>
      <c r="T34" s="17" t="s">
        <v>100</v>
      </c>
      <c r="V34" s="46"/>
      <c r="AA34" s="5">
        <f t="shared" si="1"/>
        <v>200</v>
      </c>
      <c r="AB34" s="5">
        <v>1</v>
      </c>
    </row>
    <row r="35" spans="1:28" s="17" customFormat="1" ht="15.75" x14ac:dyDescent="0.25">
      <c r="A35" s="139" t="s">
        <v>108</v>
      </c>
      <c r="B35" s="5"/>
      <c r="C35" s="22">
        <v>37001</v>
      </c>
      <c r="D35" s="5"/>
      <c r="E35" s="30" t="s">
        <v>56</v>
      </c>
      <c r="F35" s="5"/>
      <c r="G35" s="30" t="s">
        <v>47</v>
      </c>
      <c r="I35" s="145">
        <v>100000</v>
      </c>
      <c r="J35" s="130"/>
      <c r="K35" s="129"/>
      <c r="L35" s="10"/>
      <c r="M35" s="39">
        <f t="shared" si="3"/>
        <v>0</v>
      </c>
      <c r="N35" s="143">
        <v>0</v>
      </c>
      <c r="O35" s="30" t="s">
        <v>24</v>
      </c>
      <c r="P35" s="30" t="s">
        <v>42</v>
      </c>
      <c r="Q35" s="17" t="s">
        <v>39</v>
      </c>
      <c r="R35" s="47" t="s">
        <v>58</v>
      </c>
      <c r="S35" s="17">
        <v>5.1749999999999998</v>
      </c>
      <c r="V35" s="46"/>
      <c r="AA35" s="5">
        <f t="shared" si="1"/>
        <v>0</v>
      </c>
      <c r="AB35" s="5">
        <v>1</v>
      </c>
    </row>
    <row r="36" spans="1:28" s="17" customFormat="1" ht="15.75" x14ac:dyDescent="0.25">
      <c r="A36" s="139" t="s">
        <v>50</v>
      </c>
      <c r="B36" s="5"/>
      <c r="C36" s="22">
        <v>37001</v>
      </c>
      <c r="D36" s="5"/>
      <c r="E36" s="30" t="s">
        <v>51</v>
      </c>
      <c r="F36" s="5"/>
      <c r="G36" s="30" t="s">
        <v>47</v>
      </c>
      <c r="I36" s="145">
        <v>2500</v>
      </c>
      <c r="J36" s="130"/>
      <c r="K36" s="129"/>
      <c r="L36" s="10"/>
      <c r="M36" s="39">
        <f t="shared" si="3"/>
        <v>1.887</v>
      </c>
      <c r="N36" s="143">
        <v>1887</v>
      </c>
      <c r="O36" s="30" t="s">
        <v>24</v>
      </c>
      <c r="P36" s="30" t="s">
        <v>42</v>
      </c>
      <c r="Q36" s="17" t="s">
        <v>39</v>
      </c>
      <c r="R36" s="47" t="s">
        <v>109</v>
      </c>
      <c r="S36" s="17">
        <v>5.5250000000000004</v>
      </c>
      <c r="V36" s="46"/>
      <c r="AA36" s="5">
        <f t="shared" si="1"/>
        <v>1887</v>
      </c>
      <c r="AB36" s="5">
        <v>1</v>
      </c>
    </row>
    <row r="37" spans="1:28" s="17" customFormat="1" ht="15.75" x14ac:dyDescent="0.25">
      <c r="A37" s="139" t="s">
        <v>111</v>
      </c>
      <c r="B37" s="5"/>
      <c r="C37" s="18" t="s">
        <v>112</v>
      </c>
      <c r="D37" s="5"/>
      <c r="E37" s="30" t="s">
        <v>113</v>
      </c>
      <c r="F37" s="5"/>
      <c r="G37" s="30" t="s">
        <v>47</v>
      </c>
      <c r="I37" s="145" t="s">
        <v>114</v>
      </c>
      <c r="J37" s="130"/>
      <c r="K37" s="129"/>
      <c r="L37" s="10"/>
      <c r="M37" s="39">
        <f t="shared" si="3"/>
        <v>0</v>
      </c>
      <c r="N37" s="143">
        <v>0</v>
      </c>
      <c r="O37" s="30" t="s">
        <v>24</v>
      </c>
      <c r="P37" s="30" t="s">
        <v>84</v>
      </c>
      <c r="Q37" s="17" t="s">
        <v>39</v>
      </c>
      <c r="R37" s="47">
        <v>37012</v>
      </c>
      <c r="S37" s="17">
        <v>-0.1</v>
      </c>
      <c r="V37" s="46"/>
      <c r="AA37" s="5">
        <f t="shared" si="1"/>
        <v>0</v>
      </c>
      <c r="AB37" s="5">
        <v>1</v>
      </c>
    </row>
    <row r="38" spans="1:28" s="17" customFormat="1" ht="15.75" x14ac:dyDescent="0.25">
      <c r="A38" s="139" t="s">
        <v>115</v>
      </c>
      <c r="B38" s="5"/>
      <c r="C38" s="22">
        <v>37004</v>
      </c>
      <c r="D38" s="5"/>
      <c r="E38" s="30" t="s">
        <v>116</v>
      </c>
      <c r="F38" s="5"/>
      <c r="G38" s="132" t="s">
        <v>47</v>
      </c>
      <c r="I38" s="145" t="s">
        <v>117</v>
      </c>
      <c r="J38" s="130"/>
      <c r="K38" s="129" t="s">
        <v>118</v>
      </c>
      <c r="L38" s="10"/>
      <c r="M38" s="39">
        <f t="shared" si="3"/>
        <v>184.33699999999999</v>
      </c>
      <c r="N38" s="143">
        <v>184337</v>
      </c>
      <c r="O38" s="30" t="s">
        <v>24</v>
      </c>
      <c r="P38" s="30" t="s">
        <v>54</v>
      </c>
      <c r="R38" s="47" t="s">
        <v>119</v>
      </c>
      <c r="S38" s="17">
        <v>0</v>
      </c>
      <c r="T38" s="17" t="s">
        <v>120</v>
      </c>
      <c r="V38" s="46"/>
      <c r="Y38" s="17">
        <v>260000</v>
      </c>
      <c r="AA38" s="5">
        <f t="shared" si="1"/>
        <v>184337</v>
      </c>
      <c r="AB38" s="5">
        <v>1</v>
      </c>
    </row>
    <row r="39" spans="1:28" s="17" customFormat="1" ht="15.75" x14ac:dyDescent="0.25">
      <c r="A39" s="139" t="s">
        <v>121</v>
      </c>
      <c r="B39" s="5"/>
      <c r="C39" s="22">
        <v>37004</v>
      </c>
      <c r="D39" s="5"/>
      <c r="E39" s="30" t="s">
        <v>56</v>
      </c>
      <c r="F39" s="5"/>
      <c r="G39" s="132" t="s">
        <v>47</v>
      </c>
      <c r="I39" s="145" t="s">
        <v>122</v>
      </c>
      <c r="J39" s="130"/>
      <c r="K39" s="129"/>
      <c r="L39" s="10"/>
      <c r="M39" s="39">
        <f t="shared" si="3"/>
        <v>0.75</v>
      </c>
      <c r="N39" s="143">
        <v>750</v>
      </c>
      <c r="O39" s="30" t="s">
        <v>24</v>
      </c>
      <c r="P39" s="30" t="s">
        <v>54</v>
      </c>
      <c r="Q39" s="17" t="s">
        <v>39</v>
      </c>
      <c r="R39" s="47" t="s">
        <v>123</v>
      </c>
      <c r="S39" s="17">
        <v>0.22500000000000001</v>
      </c>
      <c r="T39" s="17" t="s">
        <v>120</v>
      </c>
      <c r="V39" s="46"/>
      <c r="Y39" s="17">
        <v>1980</v>
      </c>
      <c r="AA39" s="5">
        <f t="shared" si="1"/>
        <v>750</v>
      </c>
      <c r="AB39" s="5">
        <v>1</v>
      </c>
    </row>
    <row r="40" spans="1:28" s="17" customFormat="1" ht="15.75" x14ac:dyDescent="0.25">
      <c r="A40" s="30"/>
      <c r="B40" s="5"/>
      <c r="C40" s="56"/>
      <c r="D40" s="5"/>
      <c r="E40" s="30"/>
      <c r="F40" s="5"/>
      <c r="G40" s="5"/>
      <c r="I40" s="145"/>
      <c r="J40" s="130"/>
      <c r="K40" s="131"/>
      <c r="L40" s="23"/>
      <c r="M40" s="39">
        <f t="shared" si="3"/>
        <v>0</v>
      </c>
      <c r="N40" s="153"/>
      <c r="O40" s="30"/>
      <c r="P40" s="30"/>
      <c r="R40" s="47"/>
      <c r="V40" s="46"/>
      <c r="AA40" s="5">
        <f t="shared" si="1"/>
        <v>0</v>
      </c>
      <c r="AB40" s="5">
        <v>1</v>
      </c>
    </row>
    <row r="41" spans="1:28" ht="15.75" x14ac:dyDescent="0.25">
      <c r="A41" s="24"/>
      <c r="B41" s="24"/>
      <c r="E41" s="30"/>
      <c r="I41" s="145"/>
      <c r="J41" s="130"/>
      <c r="K41" s="131"/>
      <c r="L41" s="23"/>
      <c r="N41" s="153"/>
      <c r="R41" s="47"/>
      <c r="V41" s="46"/>
      <c r="AA41" s="5">
        <f t="shared" si="1"/>
        <v>0</v>
      </c>
      <c r="AB41" s="5">
        <v>1</v>
      </c>
    </row>
    <row r="42" spans="1:28" ht="15.75" x14ac:dyDescent="0.25">
      <c r="A42" s="24"/>
      <c r="B42" s="7"/>
      <c r="E42" s="30"/>
      <c r="I42" s="145"/>
      <c r="J42" s="130"/>
      <c r="K42" s="131"/>
      <c r="L42" s="23"/>
      <c r="N42" s="153"/>
      <c r="V42" s="46"/>
      <c r="AA42" s="5">
        <f t="shared" si="1"/>
        <v>0</v>
      </c>
      <c r="AB42" s="5">
        <v>1</v>
      </c>
    </row>
    <row r="43" spans="1:28" ht="15.75" x14ac:dyDescent="0.25">
      <c r="A43" s="25" t="s">
        <v>16</v>
      </c>
      <c r="B43" s="25"/>
      <c r="C43" s="26"/>
      <c r="D43" s="26"/>
      <c r="E43" s="27"/>
      <c r="F43" s="26"/>
      <c r="G43" s="27"/>
      <c r="H43" s="26"/>
      <c r="I43" s="147">
        <f>SUBTOTAL(9,I10:I42)</f>
        <v>875600</v>
      </c>
      <c r="J43" s="28"/>
      <c r="K43" s="55">
        <f>SUBTOTAL(9,K10:K42)</f>
        <v>13548</v>
      </c>
      <c r="L43" s="28"/>
      <c r="M43" s="40">
        <f>SUBTOTAL(9,M9:M42)</f>
        <v>217.45399999999998</v>
      </c>
      <c r="N43" s="154">
        <f>SUBTOTAL(9,N10:N42)</f>
        <v>217454</v>
      </c>
      <c r="P43" s="30"/>
      <c r="V43" s="46"/>
      <c r="Y43" s="128">
        <f>SUM(Y9:Y42)</f>
        <v>252125</v>
      </c>
      <c r="AA43" s="5">
        <f t="shared" si="1"/>
        <v>217454</v>
      </c>
      <c r="AB43" s="5">
        <v>1</v>
      </c>
    </row>
    <row r="44" spans="1:28" ht="15.75" x14ac:dyDescent="0.25">
      <c r="C44" s="29"/>
      <c r="G44" s="30"/>
      <c r="I44" s="148"/>
      <c r="J44" s="31"/>
      <c r="K44" s="32"/>
      <c r="L44" s="32"/>
      <c r="M44" s="41"/>
      <c r="V44" s="46"/>
      <c r="AA44" s="5">
        <f t="shared" si="1"/>
        <v>0</v>
      </c>
      <c r="AB44" s="5">
        <v>1</v>
      </c>
    </row>
    <row r="45" spans="1:28" ht="15.75" x14ac:dyDescent="0.25">
      <c r="A45" s="140"/>
      <c r="C45" s="29"/>
      <c r="G45" s="30"/>
      <c r="I45" s="148"/>
      <c r="J45" s="31"/>
      <c r="K45" s="32"/>
      <c r="L45" s="32"/>
      <c r="M45" s="41"/>
      <c r="V45" s="46"/>
      <c r="AA45" s="5">
        <f t="shared" si="1"/>
        <v>0</v>
      </c>
      <c r="AB45" s="5">
        <v>1</v>
      </c>
    </row>
    <row r="46" spans="1:28" ht="15.75" x14ac:dyDescent="0.25">
      <c r="A46" s="140"/>
      <c r="C46" s="29"/>
      <c r="G46" s="30"/>
      <c r="I46" s="148"/>
      <c r="J46" s="31"/>
      <c r="K46" s="32"/>
      <c r="L46" s="32"/>
      <c r="M46" s="41"/>
      <c r="V46" s="46"/>
      <c r="AA46" s="5">
        <f t="shared" si="1"/>
        <v>0</v>
      </c>
      <c r="AB46" s="5">
        <v>1</v>
      </c>
    </row>
    <row r="47" spans="1:28" ht="15.75" x14ac:dyDescent="0.25">
      <c r="A47" s="140"/>
      <c r="C47" s="29"/>
      <c r="G47" s="30"/>
      <c r="I47" s="148"/>
      <c r="J47" s="31"/>
      <c r="K47" s="32"/>
      <c r="L47" s="32"/>
      <c r="M47" s="41"/>
      <c r="V47" s="46"/>
      <c r="AA47" s="5">
        <f t="shared" si="1"/>
        <v>0</v>
      </c>
      <c r="AB47" s="5">
        <v>1</v>
      </c>
    </row>
    <row r="48" spans="1:28" ht="15.75" x14ac:dyDescent="0.25">
      <c r="A48" s="140"/>
      <c r="C48" s="29"/>
      <c r="G48" s="30"/>
      <c r="I48" s="148"/>
      <c r="J48" s="31"/>
      <c r="K48" s="32"/>
      <c r="L48" s="32"/>
      <c r="M48" s="41"/>
      <c r="V48" s="46"/>
      <c r="AA48" s="5">
        <f t="shared" si="1"/>
        <v>0</v>
      </c>
      <c r="AB48" s="5">
        <v>1</v>
      </c>
    </row>
    <row r="49" spans="1:28" ht="15.75" x14ac:dyDescent="0.25">
      <c r="A49" s="140"/>
      <c r="C49" s="29"/>
      <c r="G49" s="30"/>
      <c r="I49" s="148"/>
      <c r="J49" s="31"/>
      <c r="K49" s="32"/>
      <c r="L49" s="32"/>
      <c r="M49" s="41"/>
      <c r="V49" s="46"/>
      <c r="AA49" s="5">
        <f t="shared" si="1"/>
        <v>0</v>
      </c>
      <c r="AB49" s="5">
        <v>1</v>
      </c>
    </row>
    <row r="50" spans="1:28" ht="15.75" x14ac:dyDescent="0.25">
      <c r="A50" s="141"/>
      <c r="C50" s="29"/>
      <c r="G50" s="30"/>
      <c r="I50" s="148"/>
      <c r="J50" s="31"/>
      <c r="K50" s="32"/>
      <c r="L50" s="32"/>
      <c r="M50" s="41"/>
      <c r="V50" s="46"/>
      <c r="AA50" s="5">
        <f t="shared" si="1"/>
        <v>0</v>
      </c>
      <c r="AB50" s="5">
        <v>1</v>
      </c>
    </row>
    <row r="51" spans="1:28" ht="15.75" x14ac:dyDescent="0.25">
      <c r="A51" s="140"/>
      <c r="B51" s="33"/>
      <c r="C51" s="29"/>
      <c r="G51" s="30"/>
      <c r="I51" s="148"/>
      <c r="J51" s="31"/>
      <c r="K51" s="32"/>
      <c r="L51" s="32"/>
      <c r="M51" s="41"/>
      <c r="V51" s="46"/>
      <c r="AA51" s="5">
        <f t="shared" si="1"/>
        <v>0</v>
      </c>
      <c r="AB51" s="5">
        <v>1</v>
      </c>
    </row>
    <row r="52" spans="1:28" ht="15.75" x14ac:dyDescent="0.25">
      <c r="A52" s="140"/>
      <c r="B52" s="33"/>
      <c r="C52" s="29"/>
      <c r="G52" s="30"/>
      <c r="I52" s="148"/>
      <c r="J52" s="31"/>
      <c r="K52" s="32"/>
      <c r="L52" s="32"/>
      <c r="M52" s="41"/>
      <c r="V52" s="46"/>
      <c r="AA52" s="5">
        <f t="shared" si="1"/>
        <v>0</v>
      </c>
      <c r="AB52" s="5">
        <v>1</v>
      </c>
    </row>
    <row r="53" spans="1:28" ht="15.75" x14ac:dyDescent="0.25">
      <c r="A53" s="140"/>
      <c r="B53" s="33"/>
      <c r="C53" s="29"/>
      <c r="G53" s="30"/>
      <c r="I53" s="148"/>
      <c r="J53" s="31"/>
      <c r="K53" s="32"/>
      <c r="L53" s="32"/>
      <c r="M53" s="41"/>
      <c r="V53" s="46"/>
      <c r="AA53" s="5">
        <f t="shared" si="1"/>
        <v>0</v>
      </c>
      <c r="AB53" s="5">
        <v>1</v>
      </c>
    </row>
    <row r="54" spans="1:28" ht="15.75" x14ac:dyDescent="0.25">
      <c r="A54" s="140"/>
      <c r="B54" s="33"/>
      <c r="C54" s="29"/>
      <c r="G54" s="30"/>
      <c r="I54" s="148"/>
      <c r="J54" s="31"/>
      <c r="K54" s="32"/>
      <c r="L54" s="32"/>
      <c r="M54" s="41"/>
      <c r="V54" s="46"/>
      <c r="AA54" s="5">
        <f t="shared" si="1"/>
        <v>0</v>
      </c>
      <c r="AB54" s="5">
        <v>1</v>
      </c>
    </row>
    <row r="55" spans="1:28" ht="15.75" x14ac:dyDescent="0.25">
      <c r="A55" s="140"/>
      <c r="C55" s="29"/>
      <c r="G55" s="30"/>
      <c r="I55" s="148"/>
      <c r="J55" s="31"/>
      <c r="K55" s="32"/>
      <c r="L55" s="32"/>
      <c r="M55" s="41"/>
      <c r="V55" s="46"/>
      <c r="AA55" s="5">
        <f t="shared" si="1"/>
        <v>0</v>
      </c>
      <c r="AB55" s="5">
        <v>1</v>
      </c>
    </row>
    <row r="56" spans="1:28" ht="15.75" x14ac:dyDescent="0.25">
      <c r="A56" s="140"/>
      <c r="C56" s="29"/>
      <c r="G56" s="30"/>
      <c r="I56" s="148"/>
      <c r="J56" s="31"/>
      <c r="K56" s="32"/>
      <c r="L56" s="32"/>
      <c r="M56" s="41"/>
      <c r="V56" s="46"/>
      <c r="AA56" s="5">
        <f t="shared" si="1"/>
        <v>0</v>
      </c>
      <c r="AB56" s="5">
        <v>1</v>
      </c>
    </row>
    <row r="57" spans="1:28" ht="15.75" x14ac:dyDescent="0.25">
      <c r="A57" s="140"/>
      <c r="C57" s="29"/>
      <c r="G57" s="30"/>
      <c r="I57" s="148"/>
      <c r="J57" s="31"/>
      <c r="K57" s="32"/>
      <c r="L57" s="32"/>
      <c r="M57" s="41"/>
      <c r="V57" s="46"/>
      <c r="AA57" s="5">
        <f t="shared" si="1"/>
        <v>0</v>
      </c>
      <c r="AB57" s="5">
        <v>1</v>
      </c>
    </row>
    <row r="58" spans="1:28" ht="15.75" x14ac:dyDescent="0.25">
      <c r="A58" s="140"/>
      <c r="C58" s="29"/>
      <c r="G58" s="30"/>
      <c r="I58" s="148"/>
      <c r="J58" s="31"/>
      <c r="K58" s="32"/>
      <c r="L58" s="32"/>
      <c r="M58" s="41"/>
      <c r="V58" s="46"/>
      <c r="AA58" s="5">
        <f t="shared" si="1"/>
        <v>0</v>
      </c>
      <c r="AB58" s="5">
        <v>1</v>
      </c>
    </row>
    <row r="59" spans="1:28" ht="15.75" x14ac:dyDescent="0.25">
      <c r="A59" s="140"/>
      <c r="C59" s="29"/>
      <c r="G59" s="30"/>
      <c r="I59" s="148"/>
      <c r="J59" s="31"/>
      <c r="K59" s="32"/>
      <c r="L59" s="32"/>
      <c r="M59" s="41"/>
      <c r="V59" s="46"/>
      <c r="AA59" s="5">
        <f t="shared" si="1"/>
        <v>0</v>
      </c>
      <c r="AB59" s="5">
        <v>1</v>
      </c>
    </row>
    <row r="60" spans="1:28" ht="15.75" x14ac:dyDescent="0.25">
      <c r="A60" s="140"/>
      <c r="C60" s="29"/>
      <c r="G60" s="30"/>
      <c r="I60" s="148"/>
      <c r="J60" s="31"/>
      <c r="K60" s="32"/>
      <c r="L60" s="32"/>
      <c r="M60" s="41"/>
      <c r="V60" s="46"/>
      <c r="AA60" s="5">
        <f t="shared" si="1"/>
        <v>0</v>
      </c>
      <c r="AB60" s="5">
        <v>1</v>
      </c>
    </row>
    <row r="61" spans="1:28" ht="15.75" x14ac:dyDescent="0.25">
      <c r="A61" s="140"/>
      <c r="C61" s="29"/>
      <c r="G61" s="30"/>
      <c r="I61" s="148"/>
      <c r="J61" s="31"/>
      <c r="K61" s="32"/>
      <c r="L61" s="32"/>
      <c r="M61" s="41"/>
      <c r="V61" s="46"/>
      <c r="AA61" s="5">
        <f t="shared" si="1"/>
        <v>0</v>
      </c>
      <c r="AB61" s="5">
        <v>1</v>
      </c>
    </row>
    <row r="62" spans="1:28" ht="15.75" x14ac:dyDescent="0.25">
      <c r="A62" s="140"/>
      <c r="C62" s="29"/>
      <c r="G62" s="30"/>
      <c r="I62" s="148"/>
      <c r="J62" s="31"/>
      <c r="K62" s="32"/>
      <c r="L62" s="32"/>
      <c r="M62" s="41"/>
      <c r="V62" s="46"/>
      <c r="AA62" s="5">
        <f t="shared" si="1"/>
        <v>0</v>
      </c>
      <c r="AB62" s="5">
        <v>1</v>
      </c>
    </row>
    <row r="63" spans="1:28" ht="15.75" x14ac:dyDescent="0.25">
      <c r="A63" s="140"/>
      <c r="C63" s="29"/>
      <c r="G63" s="30"/>
      <c r="I63" s="148"/>
      <c r="J63" s="31"/>
      <c r="K63" s="32"/>
      <c r="L63" s="32"/>
      <c r="M63" s="41"/>
      <c r="V63" s="46"/>
      <c r="AA63" s="5">
        <f t="shared" si="1"/>
        <v>0</v>
      </c>
      <c r="AB63" s="5">
        <v>1</v>
      </c>
    </row>
    <row r="64" spans="1:28" ht="15.75" x14ac:dyDescent="0.25">
      <c r="A64" s="140"/>
      <c r="C64" s="29"/>
      <c r="G64" s="30"/>
      <c r="I64" s="148"/>
      <c r="J64" s="31"/>
      <c r="K64" s="32"/>
      <c r="L64" s="32"/>
      <c r="M64" s="41"/>
      <c r="V64" s="46"/>
      <c r="AA64" s="5">
        <f t="shared" si="1"/>
        <v>0</v>
      </c>
      <c r="AB64" s="5">
        <v>1</v>
      </c>
    </row>
    <row r="65" spans="1:28" ht="15.75" x14ac:dyDescent="0.25">
      <c r="A65" s="140"/>
      <c r="C65" s="29"/>
      <c r="G65" s="30"/>
      <c r="I65" s="148"/>
      <c r="J65" s="31"/>
      <c r="K65" s="31"/>
      <c r="L65" s="31"/>
      <c r="M65" s="41"/>
      <c r="V65" s="46"/>
      <c r="AA65" s="5">
        <f t="shared" si="1"/>
        <v>0</v>
      </c>
      <c r="AB65" s="5">
        <v>1</v>
      </c>
    </row>
    <row r="66" spans="1:28" ht="15.75" x14ac:dyDescent="0.25">
      <c r="A66" s="140"/>
      <c r="C66" s="29"/>
      <c r="G66" s="30"/>
      <c r="I66" s="148"/>
      <c r="J66" s="31"/>
      <c r="K66" s="31"/>
      <c r="L66" s="31"/>
      <c r="M66" s="41"/>
      <c r="V66" s="46"/>
      <c r="AA66" s="5">
        <f t="shared" si="1"/>
        <v>0</v>
      </c>
      <c r="AB66" s="5">
        <v>1</v>
      </c>
    </row>
    <row r="67" spans="1:28" ht="15.75" x14ac:dyDescent="0.25">
      <c r="A67" s="140"/>
      <c r="C67" s="29"/>
      <c r="G67" s="30"/>
      <c r="I67" s="148"/>
      <c r="J67" s="31"/>
      <c r="K67" s="31"/>
      <c r="L67" s="31"/>
      <c r="M67" s="41"/>
      <c r="V67" s="46"/>
      <c r="AA67" s="5">
        <f t="shared" si="1"/>
        <v>0</v>
      </c>
      <c r="AB67" s="5">
        <v>1</v>
      </c>
    </row>
    <row r="68" spans="1:28" ht="15.75" x14ac:dyDescent="0.25">
      <c r="A68" s="140"/>
      <c r="C68" s="29"/>
      <c r="G68" s="30"/>
      <c r="I68" s="148"/>
      <c r="J68" s="31"/>
      <c r="K68" s="31"/>
      <c r="L68" s="31"/>
      <c r="M68" s="41"/>
      <c r="V68" s="46"/>
      <c r="AA68" s="5">
        <f t="shared" si="1"/>
        <v>0</v>
      </c>
      <c r="AB68" s="5">
        <v>1</v>
      </c>
    </row>
    <row r="69" spans="1:28" ht="15.75" x14ac:dyDescent="0.25">
      <c r="A69" s="140"/>
      <c r="C69" s="29"/>
      <c r="G69" s="30"/>
      <c r="I69" s="148"/>
      <c r="J69" s="31"/>
      <c r="K69" s="31"/>
      <c r="L69" s="31"/>
      <c r="M69" s="41"/>
      <c r="V69" s="46"/>
      <c r="AA69" s="5">
        <f t="shared" si="1"/>
        <v>0</v>
      </c>
      <c r="AB69" s="5">
        <v>1</v>
      </c>
    </row>
    <row r="70" spans="1:28" ht="15.75" x14ac:dyDescent="0.25">
      <c r="A70" s="140"/>
      <c r="C70" s="29"/>
      <c r="G70" s="30"/>
      <c r="I70" s="148"/>
      <c r="J70" s="31"/>
      <c r="K70" s="31"/>
      <c r="L70" s="31"/>
      <c r="M70" s="41"/>
      <c r="V70" s="46"/>
      <c r="AA70" s="5">
        <f t="shared" si="1"/>
        <v>0</v>
      </c>
      <c r="AB70" s="5">
        <v>1</v>
      </c>
    </row>
    <row r="71" spans="1:28" ht="15.75" x14ac:dyDescent="0.25">
      <c r="A71" s="140"/>
      <c r="C71" s="29"/>
      <c r="G71" s="30"/>
      <c r="I71" s="148"/>
      <c r="J71" s="31"/>
      <c r="K71" s="31"/>
      <c r="L71" s="31"/>
      <c r="M71" s="41"/>
      <c r="V71" s="46"/>
      <c r="AA71" s="5">
        <f t="shared" si="1"/>
        <v>0</v>
      </c>
      <c r="AB71" s="5">
        <v>1</v>
      </c>
    </row>
    <row r="72" spans="1:28" ht="15.75" x14ac:dyDescent="0.25">
      <c r="A72" s="140"/>
      <c r="C72" s="29"/>
      <c r="G72" s="30"/>
      <c r="I72" s="148"/>
      <c r="J72" s="31"/>
      <c r="K72" s="31"/>
      <c r="L72" s="31"/>
      <c r="M72" s="41"/>
      <c r="V72" s="46"/>
      <c r="AA72" s="5">
        <f t="shared" si="1"/>
        <v>0</v>
      </c>
      <c r="AB72" s="5">
        <v>1</v>
      </c>
    </row>
    <row r="73" spans="1:28" ht="15.75" x14ac:dyDescent="0.25">
      <c r="A73" s="140"/>
      <c r="C73" s="29"/>
      <c r="G73" s="30"/>
      <c r="I73" s="148"/>
      <c r="J73" s="31"/>
      <c r="K73" s="31"/>
      <c r="L73" s="31"/>
      <c r="M73" s="41"/>
      <c r="V73" s="46"/>
      <c r="AA73" s="5">
        <f t="shared" si="1"/>
        <v>0</v>
      </c>
      <c r="AB73" s="5">
        <v>1</v>
      </c>
    </row>
    <row r="74" spans="1:28" ht="15.75" x14ac:dyDescent="0.25">
      <c r="A74" s="140"/>
      <c r="C74" s="29"/>
      <c r="G74" s="30"/>
      <c r="I74" s="148"/>
      <c r="J74" s="31"/>
      <c r="K74" s="31"/>
      <c r="L74" s="31"/>
      <c r="M74" s="41"/>
      <c r="V74" s="46"/>
      <c r="AA74" s="5">
        <f t="shared" si="1"/>
        <v>0</v>
      </c>
      <c r="AB74" s="5">
        <v>1</v>
      </c>
    </row>
    <row r="75" spans="1:28" ht="15.75" x14ac:dyDescent="0.25">
      <c r="A75" s="140"/>
      <c r="C75" s="29"/>
      <c r="G75" s="30"/>
      <c r="I75" s="148"/>
      <c r="J75" s="31"/>
      <c r="K75" s="31"/>
      <c r="L75" s="31"/>
      <c r="M75" s="41"/>
      <c r="V75" s="46"/>
      <c r="AA75" s="5">
        <f t="shared" si="1"/>
        <v>0</v>
      </c>
      <c r="AB75" s="5">
        <v>1</v>
      </c>
    </row>
    <row r="76" spans="1:28" ht="15.75" x14ac:dyDescent="0.25">
      <c r="A76" s="140"/>
      <c r="C76" s="29"/>
      <c r="G76" s="30"/>
      <c r="I76" s="148"/>
      <c r="J76" s="31"/>
      <c r="K76" s="31"/>
      <c r="L76" s="31"/>
      <c r="M76" s="41"/>
      <c r="V76" s="46"/>
      <c r="AA76" s="5">
        <f t="shared" si="1"/>
        <v>0</v>
      </c>
      <c r="AB76" s="5">
        <v>1</v>
      </c>
    </row>
    <row r="77" spans="1:28" ht="15.75" x14ac:dyDescent="0.25">
      <c r="A77" s="140"/>
      <c r="C77" s="29"/>
      <c r="G77" s="30"/>
      <c r="I77" s="148"/>
      <c r="J77" s="31"/>
      <c r="K77" s="31"/>
      <c r="L77" s="31"/>
      <c r="M77" s="41"/>
      <c r="V77" s="46"/>
      <c r="AA77" s="5">
        <f t="shared" si="1"/>
        <v>0</v>
      </c>
      <c r="AB77" s="5">
        <v>1</v>
      </c>
    </row>
    <row r="78" spans="1:28" ht="15.75" x14ac:dyDescent="0.25">
      <c r="A78" s="140"/>
      <c r="C78" s="29"/>
      <c r="G78" s="30"/>
      <c r="I78" s="148"/>
      <c r="J78" s="31"/>
      <c r="K78" s="31"/>
      <c r="L78" s="31"/>
      <c r="M78" s="41"/>
      <c r="V78" s="46"/>
      <c r="AA78" s="5">
        <f t="shared" si="1"/>
        <v>0</v>
      </c>
      <c r="AB78" s="5">
        <v>1</v>
      </c>
    </row>
    <row r="79" spans="1:28" ht="15.75" x14ac:dyDescent="0.25">
      <c r="A79" s="140"/>
      <c r="V79" s="46"/>
      <c r="AA79" s="5">
        <f t="shared" ref="AA79:AA96" si="4">N79</f>
        <v>0</v>
      </c>
      <c r="AB79" s="5">
        <v>1</v>
      </c>
    </row>
    <row r="80" spans="1:28" ht="15.75" x14ac:dyDescent="0.25">
      <c r="V80" s="46"/>
      <c r="AA80" s="5">
        <f t="shared" si="4"/>
        <v>0</v>
      </c>
      <c r="AB80" s="5">
        <v>1</v>
      </c>
    </row>
    <row r="81" spans="22:28" ht="15.75" x14ac:dyDescent="0.25">
      <c r="V81" s="46"/>
      <c r="AA81" s="5">
        <f t="shared" si="4"/>
        <v>0</v>
      </c>
      <c r="AB81" s="5">
        <v>1</v>
      </c>
    </row>
    <row r="82" spans="22:28" ht="15.75" x14ac:dyDescent="0.25">
      <c r="V82" s="46"/>
      <c r="AA82" s="5">
        <f t="shared" si="4"/>
        <v>0</v>
      </c>
      <c r="AB82" s="5">
        <v>1</v>
      </c>
    </row>
    <row r="83" spans="22:28" x14ac:dyDescent="0.3">
      <c r="AA83" s="5">
        <f t="shared" si="4"/>
        <v>0</v>
      </c>
      <c r="AB83" s="5">
        <v>1</v>
      </c>
    </row>
    <row r="84" spans="22:28" x14ac:dyDescent="0.3">
      <c r="AA84" s="5">
        <f t="shared" si="4"/>
        <v>0</v>
      </c>
      <c r="AB84" s="5">
        <v>1</v>
      </c>
    </row>
    <row r="85" spans="22:28" x14ac:dyDescent="0.3">
      <c r="AA85" s="5">
        <f t="shared" si="4"/>
        <v>0</v>
      </c>
      <c r="AB85" s="5">
        <v>1</v>
      </c>
    </row>
    <row r="86" spans="22:28" x14ac:dyDescent="0.3">
      <c r="AA86" s="5">
        <f t="shared" si="4"/>
        <v>0</v>
      </c>
      <c r="AB86" s="5">
        <v>1</v>
      </c>
    </row>
    <row r="87" spans="22:28" x14ac:dyDescent="0.3">
      <c r="AA87" s="5">
        <f t="shared" si="4"/>
        <v>0</v>
      </c>
      <c r="AB87" s="5">
        <v>1</v>
      </c>
    </row>
    <row r="88" spans="22:28" x14ac:dyDescent="0.3">
      <c r="AA88" s="5">
        <f t="shared" si="4"/>
        <v>0</v>
      </c>
      <c r="AB88" s="5">
        <v>1</v>
      </c>
    </row>
    <row r="89" spans="22:28" x14ac:dyDescent="0.3">
      <c r="AA89" s="5">
        <f t="shared" si="4"/>
        <v>0</v>
      </c>
      <c r="AB89" s="5">
        <v>1</v>
      </c>
    </row>
    <row r="90" spans="22:28" x14ac:dyDescent="0.3">
      <c r="AA90" s="5">
        <f t="shared" si="4"/>
        <v>0</v>
      </c>
      <c r="AB90" s="5">
        <v>1</v>
      </c>
    </row>
    <row r="91" spans="22:28" x14ac:dyDescent="0.3">
      <c r="AA91" s="5">
        <f t="shared" si="4"/>
        <v>0</v>
      </c>
      <c r="AB91" s="5">
        <v>1</v>
      </c>
    </row>
    <row r="92" spans="22:28" x14ac:dyDescent="0.3">
      <c r="AA92" s="5">
        <f t="shared" si="4"/>
        <v>0</v>
      </c>
      <c r="AB92" s="5">
        <v>1</v>
      </c>
    </row>
    <row r="93" spans="22:28" x14ac:dyDescent="0.3">
      <c r="AA93" s="5">
        <f t="shared" si="4"/>
        <v>0</v>
      </c>
      <c r="AB93" s="5">
        <v>1</v>
      </c>
    </row>
    <row r="94" spans="22:28" x14ac:dyDescent="0.3">
      <c r="AA94" s="5">
        <f t="shared" si="4"/>
        <v>0</v>
      </c>
      <c r="AB94" s="5">
        <v>1</v>
      </c>
    </row>
    <row r="95" spans="22:28" x14ac:dyDescent="0.3">
      <c r="AA95" s="5">
        <f t="shared" si="4"/>
        <v>0</v>
      </c>
      <c r="AB95" s="5">
        <v>1</v>
      </c>
    </row>
    <row r="96" spans="22:28" x14ac:dyDescent="0.3">
      <c r="AA96" s="5">
        <f t="shared" si="4"/>
        <v>0</v>
      </c>
      <c r="AB96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70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57"/>
    <col min="2" max="2" width="15.140625" style="75" customWidth="1"/>
    <col min="3" max="3" width="10.7109375" style="75" customWidth="1"/>
    <col min="4" max="4" width="8.85546875" style="75" customWidth="1"/>
    <col min="5" max="5" width="12.5703125" style="57" customWidth="1"/>
    <col min="6" max="6" width="2.7109375" style="57" customWidth="1"/>
    <col min="7" max="7" width="11.42578125" style="57" customWidth="1"/>
    <col min="8" max="8" width="2.7109375" style="57" customWidth="1"/>
    <col min="9" max="9" width="14.42578125" style="57" customWidth="1"/>
    <col min="10" max="10" width="10.7109375" style="60" customWidth="1"/>
    <col min="11" max="12" width="10.7109375" style="57" customWidth="1"/>
    <col min="13" max="13" width="10.7109375" style="77" customWidth="1"/>
    <col min="14" max="14" width="10.7109375" style="63" customWidth="1"/>
    <col min="15" max="15" width="10.7109375" style="64" customWidth="1"/>
    <col min="16" max="16" width="10.7109375" style="63" customWidth="1"/>
    <col min="17" max="18" width="10.7109375" style="78" customWidth="1"/>
    <col min="19" max="19" width="10.7109375" style="79" customWidth="1"/>
    <col min="20" max="20" width="10.7109375" style="57" customWidth="1"/>
    <col min="21" max="21" width="10.7109375" style="67" customWidth="1"/>
    <col min="22" max="23" width="10.7109375" style="57" customWidth="1"/>
    <col min="24" max="24" width="8.7109375" style="57" customWidth="1"/>
    <col min="25" max="25" width="18" style="57" customWidth="1"/>
    <col min="26" max="26" width="1.5703125" style="57" customWidth="1"/>
    <col min="27" max="27" width="23.7109375" style="68" customWidth="1"/>
    <col min="28" max="28" width="5" style="57" customWidth="1"/>
    <col min="29" max="29" width="2.42578125" style="57" customWidth="1"/>
    <col min="30" max="30" width="6.7109375" style="57" customWidth="1"/>
    <col min="31" max="31" width="2.42578125" style="57" customWidth="1"/>
    <col min="32" max="32" width="6.7109375" style="57" customWidth="1"/>
    <col min="33" max="33" width="2.42578125" style="57" customWidth="1"/>
    <col min="34" max="34" width="17.85546875" style="57" customWidth="1"/>
    <col min="35" max="35" width="3.28515625" style="57" customWidth="1"/>
    <col min="36" max="36" width="13.5703125" style="57" customWidth="1"/>
    <col min="37" max="37" width="3.28515625" style="57" customWidth="1"/>
    <col min="38" max="38" width="11" style="57" customWidth="1"/>
    <col min="39" max="39" width="2.42578125" style="57" customWidth="1"/>
    <col min="40" max="40" width="5" style="57" customWidth="1"/>
    <col min="41" max="41" width="1.5703125" style="57" customWidth="1"/>
    <col min="42" max="42" width="5.85546875" style="57" customWidth="1"/>
    <col min="43" max="43" width="3.28515625" style="57" customWidth="1"/>
    <col min="44" max="44" width="9.28515625" style="57" customWidth="1"/>
    <col min="45" max="45" width="2.42578125" style="57" customWidth="1"/>
    <col min="46" max="46" width="11" style="57" customWidth="1"/>
    <col min="47" max="16384" width="8.42578125" style="57"/>
  </cols>
  <sheetData>
    <row r="1" spans="2:37" ht="14.1" customHeight="1" x14ac:dyDescent="0.3">
      <c r="B1" s="58"/>
      <c r="C1" s="58"/>
      <c r="D1" s="58"/>
      <c r="E1" s="59"/>
      <c r="F1" s="59"/>
      <c r="G1" s="59"/>
      <c r="H1" s="59"/>
      <c r="I1" s="59"/>
      <c r="K1" s="59"/>
      <c r="L1" s="61"/>
      <c r="M1" s="62"/>
      <c r="Q1" s="65"/>
      <c r="R1" s="65"/>
      <c r="S1" s="66"/>
      <c r="T1" s="59"/>
      <c r="AI1" s="69"/>
      <c r="AK1" s="70"/>
    </row>
    <row r="2" spans="2:37" ht="14.1" customHeight="1" x14ac:dyDescent="0.3">
      <c r="B2" s="58"/>
      <c r="C2" s="58"/>
      <c r="D2" s="58"/>
      <c r="E2" s="59"/>
      <c r="F2" s="59"/>
      <c r="G2" s="59"/>
      <c r="H2" s="59"/>
      <c r="I2" s="59"/>
      <c r="K2" s="59"/>
      <c r="L2" s="61"/>
      <c r="M2" s="62"/>
      <c r="Q2" s="65"/>
      <c r="R2" s="65"/>
      <c r="S2" s="66"/>
      <c r="T2" s="59"/>
      <c r="AI2" s="69"/>
      <c r="AK2" s="70"/>
    </row>
    <row r="3" spans="2:37" ht="14.1" customHeight="1" x14ac:dyDescent="0.3">
      <c r="B3" s="58"/>
      <c r="C3" s="58"/>
      <c r="D3" s="58"/>
      <c r="E3" s="59"/>
      <c r="F3" s="59"/>
      <c r="G3" s="59"/>
      <c r="H3" s="59"/>
      <c r="I3" s="59"/>
      <c r="K3" s="59"/>
      <c r="L3" s="61"/>
      <c r="M3" s="62"/>
      <c r="Q3" s="65"/>
      <c r="R3" s="65"/>
      <c r="S3" s="66"/>
      <c r="T3" s="59"/>
      <c r="AI3" s="69"/>
      <c r="AK3" s="70"/>
    </row>
    <row r="4" spans="2:37" ht="14.1" customHeight="1" x14ac:dyDescent="0.3">
      <c r="B4" s="71"/>
      <c r="C4" s="71"/>
      <c r="D4" s="71"/>
      <c r="E4" s="59"/>
      <c r="F4" s="59"/>
      <c r="G4" s="59"/>
      <c r="H4" s="59"/>
      <c r="I4" s="59"/>
      <c r="K4" s="59"/>
      <c r="L4" s="61"/>
      <c r="M4" s="62"/>
      <c r="Q4" s="65"/>
      <c r="R4" s="65"/>
      <c r="S4" s="66"/>
      <c r="T4" s="59"/>
      <c r="AI4" s="69"/>
      <c r="AK4" s="70"/>
    </row>
    <row r="5" spans="2:37" ht="14.1" customHeight="1" x14ac:dyDescent="0.3">
      <c r="B5" s="155" t="s">
        <v>26</v>
      </c>
      <c r="C5" s="155"/>
      <c r="D5" s="155"/>
      <c r="E5" s="155"/>
      <c r="F5" s="155"/>
      <c r="G5" s="155"/>
      <c r="H5" s="155"/>
      <c r="I5" s="155"/>
      <c r="K5" s="59"/>
      <c r="L5" s="61"/>
      <c r="M5" s="62"/>
      <c r="Q5" s="65"/>
      <c r="R5" s="65"/>
      <c r="S5" s="66"/>
      <c r="T5" s="59"/>
    </row>
    <row r="6" spans="2:37" ht="14.1" customHeight="1" x14ac:dyDescent="0.3">
      <c r="B6" s="72"/>
      <c r="C6" s="72"/>
      <c r="D6" s="72"/>
      <c r="E6" s="72"/>
      <c r="F6" s="72"/>
      <c r="G6" s="72"/>
      <c r="H6" s="72"/>
      <c r="I6" s="72"/>
      <c r="K6" s="59"/>
      <c r="L6" s="61"/>
      <c r="M6" s="62"/>
      <c r="Q6" s="65"/>
      <c r="R6" s="65"/>
      <c r="S6" s="66"/>
      <c r="T6" s="59"/>
    </row>
    <row r="7" spans="2:37" ht="14.1" customHeight="1" x14ac:dyDescent="0.3">
      <c r="B7" s="72"/>
      <c r="C7" s="72"/>
      <c r="D7" s="72"/>
      <c r="E7" s="72"/>
      <c r="F7" s="72"/>
      <c r="G7" s="72"/>
      <c r="H7" s="72"/>
      <c r="I7" s="72"/>
      <c r="K7" s="59"/>
      <c r="L7" s="61"/>
      <c r="M7" s="62"/>
      <c r="Q7" s="65"/>
      <c r="R7" s="65"/>
      <c r="S7" s="66"/>
      <c r="T7" s="59"/>
    </row>
    <row r="8" spans="2:37" ht="14.1" customHeight="1" x14ac:dyDescent="0.3">
      <c r="B8" s="73"/>
      <c r="C8" s="73"/>
      <c r="D8" s="73"/>
      <c r="E8" s="59"/>
      <c r="F8" s="59"/>
      <c r="G8" s="59"/>
      <c r="H8" s="59"/>
      <c r="I8" s="59"/>
      <c r="K8" s="74"/>
      <c r="L8" s="61"/>
      <c r="M8" s="62"/>
      <c r="Q8" s="65"/>
      <c r="R8" s="65"/>
      <c r="S8" s="66"/>
      <c r="T8" s="59"/>
    </row>
    <row r="9" spans="2:37" ht="14.1" customHeight="1" x14ac:dyDescent="0.3">
      <c r="K9" s="70"/>
      <c r="L9" s="76"/>
    </row>
    <row r="10" spans="2:37" s="80" customFormat="1" ht="14.1" customHeight="1" x14ac:dyDescent="0.3">
      <c r="B10" s="81"/>
      <c r="C10" s="81"/>
      <c r="D10" s="81"/>
      <c r="E10" s="80" t="s">
        <v>27</v>
      </c>
      <c r="G10" s="80" t="s">
        <v>28</v>
      </c>
      <c r="J10" s="82"/>
      <c r="N10" s="83"/>
      <c r="O10" s="84"/>
      <c r="P10" s="83"/>
      <c r="Q10" s="79"/>
      <c r="R10" s="84"/>
      <c r="S10" s="79"/>
      <c r="U10" s="81"/>
      <c r="AA10" s="68"/>
    </row>
    <row r="11" spans="2:37" s="80" customFormat="1" ht="14.1" customHeight="1" thickBot="1" x14ac:dyDescent="0.35">
      <c r="B11" s="85" t="s">
        <v>14</v>
      </c>
      <c r="C11" s="85"/>
      <c r="D11" s="85"/>
      <c r="E11" s="86" t="s">
        <v>29</v>
      </c>
      <c r="F11" s="86"/>
      <c r="G11" s="86" t="s">
        <v>30</v>
      </c>
      <c r="J11" s="87"/>
      <c r="K11" s="88"/>
      <c r="L11" s="88"/>
      <c r="N11" s="83"/>
      <c r="O11" s="84"/>
      <c r="P11" s="83"/>
      <c r="Q11" s="79"/>
      <c r="R11" s="84"/>
      <c r="S11" s="84"/>
      <c r="T11" s="88"/>
      <c r="U11" s="81"/>
      <c r="AA11" s="68"/>
    </row>
    <row r="12" spans="2:37" s="80" customFormat="1" ht="14.1" customHeight="1" x14ac:dyDescent="0.3">
      <c r="B12" s="89"/>
      <c r="C12" s="89"/>
      <c r="D12" s="89"/>
      <c r="E12" s="90"/>
      <c r="F12" s="90"/>
      <c r="J12" s="82"/>
      <c r="L12" s="89"/>
      <c r="N12" s="83"/>
      <c r="O12" s="84"/>
      <c r="P12" s="83"/>
      <c r="Q12" s="84"/>
      <c r="R12" s="84"/>
      <c r="S12" s="91"/>
      <c r="T12" s="89"/>
      <c r="U12" s="81"/>
      <c r="V12" s="89"/>
      <c r="W12" s="89"/>
      <c r="X12" s="89"/>
      <c r="Y12" s="89"/>
      <c r="AA12" s="92"/>
    </row>
    <row r="13" spans="2:37" ht="14.1" customHeight="1" x14ac:dyDescent="0.25">
      <c r="B13" s="75" t="s">
        <v>31</v>
      </c>
      <c r="C13" s="75" t="s">
        <v>24</v>
      </c>
      <c r="E13" s="93">
        <f>SUMIF('Orig Sched'!$O$10:$AA$63,'Summary Sched'!$C13,'Orig Sched'!$AA$10:$AA$63)</f>
        <v>205442</v>
      </c>
      <c r="G13" s="93">
        <f>SUMIF('Orig Sched'!$O$10:$AB$63,'Summary Sched'!$C13,'Orig Sched'!$AB$10:$AB$63)</f>
        <v>19</v>
      </c>
      <c r="R13" s="94"/>
      <c r="T13" s="95"/>
      <c r="AA13" s="96"/>
    </row>
    <row r="14" spans="2:37" ht="14.1" customHeight="1" x14ac:dyDescent="0.25">
      <c r="B14" s="75" t="s">
        <v>32</v>
      </c>
      <c r="C14" s="75" t="s">
        <v>25</v>
      </c>
      <c r="E14" s="104">
        <f>SUMIF('Orig Sched'!$O$10:$AA$63,'Summary Sched'!$C14,'Orig Sched'!$AA$10:$AA$63)</f>
        <v>0</v>
      </c>
      <c r="F14" s="97"/>
      <c r="G14" s="104">
        <f>SUMIF('Orig Sched'!$O$10:$AB$63,'Summary Sched'!$C14,'Orig Sched'!$AB$10:$AB$63)</f>
        <v>0</v>
      </c>
      <c r="L14" s="95"/>
      <c r="M14" s="57"/>
      <c r="O14" s="98"/>
      <c r="Q14" s="99"/>
      <c r="R14" s="100"/>
      <c r="S14" s="101"/>
      <c r="T14" s="95"/>
      <c r="U14" s="102"/>
      <c r="V14" s="103"/>
      <c r="W14" s="103"/>
      <c r="X14" s="103"/>
      <c r="Y14" s="103"/>
      <c r="Z14" s="103"/>
      <c r="AA14" s="96"/>
    </row>
    <row r="15" spans="2:37" s="95" customFormat="1" ht="14.1" customHeight="1" x14ac:dyDescent="0.25">
      <c r="B15" s="75"/>
      <c r="C15" s="75"/>
      <c r="D15" s="75"/>
      <c r="E15" s="106">
        <f>SUM(E13:E14)</f>
        <v>205442</v>
      </c>
      <c r="F15" s="105"/>
      <c r="G15" s="57">
        <f>SUM(G13:G14)</f>
        <v>19</v>
      </c>
      <c r="J15" s="60"/>
      <c r="K15" s="57"/>
      <c r="N15" s="63"/>
      <c r="O15" s="63"/>
      <c r="P15" s="63"/>
      <c r="Q15" s="78"/>
      <c r="R15" s="100"/>
      <c r="S15" s="79"/>
      <c r="U15" s="75"/>
      <c r="AA15" s="96"/>
    </row>
    <row r="16" spans="2:37" s="95" customFormat="1" ht="14.1" customHeight="1" x14ac:dyDescent="0.25">
      <c r="B16" s="75"/>
      <c r="C16" s="75"/>
      <c r="D16" s="75"/>
      <c r="G16" s="105"/>
      <c r="H16" s="105"/>
      <c r="J16" s="60"/>
      <c r="N16" s="63"/>
      <c r="O16" s="63"/>
      <c r="P16" s="63"/>
      <c r="Q16" s="78"/>
      <c r="R16" s="100"/>
      <c r="S16" s="79"/>
      <c r="U16" s="75"/>
      <c r="AA16" s="96"/>
    </row>
    <row r="17" spans="2:27" s="95" customFormat="1" ht="14.1" customHeight="1" x14ac:dyDescent="0.25">
      <c r="B17" s="75"/>
      <c r="C17" s="75"/>
      <c r="D17" s="75"/>
      <c r="E17" s="57"/>
      <c r="F17" s="57"/>
      <c r="G17" s="97"/>
      <c r="H17" s="97"/>
      <c r="I17" s="57"/>
      <c r="J17" s="60"/>
      <c r="K17" s="57"/>
      <c r="M17" s="57"/>
      <c r="N17" s="63"/>
      <c r="O17" s="63"/>
      <c r="P17" s="63"/>
      <c r="Q17" s="99"/>
      <c r="R17" s="100"/>
      <c r="S17" s="107"/>
      <c r="U17" s="75"/>
      <c r="AA17" s="96"/>
    </row>
    <row r="18" spans="2:27" s="95" customFormat="1" ht="14.1" customHeight="1" x14ac:dyDescent="0.25">
      <c r="B18" s="75"/>
      <c r="C18" s="75"/>
      <c r="D18" s="75"/>
      <c r="E18" s="57"/>
      <c r="F18" s="57"/>
      <c r="G18" s="105"/>
      <c r="H18" s="105"/>
      <c r="I18" s="57"/>
      <c r="J18" s="60"/>
      <c r="K18" s="57"/>
      <c r="N18" s="63"/>
      <c r="O18" s="64"/>
      <c r="P18" s="63"/>
      <c r="Q18" s="78"/>
      <c r="R18" s="100"/>
      <c r="S18" s="79"/>
      <c r="U18" s="75"/>
      <c r="AA18" s="96"/>
    </row>
    <row r="19" spans="2:27" s="95" customFormat="1" ht="12.75" customHeight="1" x14ac:dyDescent="0.25">
      <c r="B19" s="75"/>
      <c r="C19" s="75"/>
      <c r="D19" s="75"/>
      <c r="E19" s="57"/>
      <c r="F19" s="57"/>
      <c r="G19" s="105"/>
      <c r="H19" s="105"/>
      <c r="I19" s="57"/>
      <c r="J19" s="60"/>
      <c r="K19" s="57"/>
      <c r="N19" s="63"/>
      <c r="O19" s="64"/>
      <c r="P19" s="63"/>
      <c r="Q19" s="78"/>
      <c r="R19" s="100"/>
      <c r="S19" s="79"/>
      <c r="U19" s="75"/>
      <c r="AA19" s="96"/>
    </row>
    <row r="20" spans="2:27" s="95" customFormat="1" ht="12.75" customHeight="1" x14ac:dyDescent="0.25">
      <c r="B20" s="108"/>
      <c r="C20" s="108"/>
      <c r="D20" s="108"/>
      <c r="E20" s="57"/>
      <c r="F20" s="57"/>
      <c r="G20" s="105"/>
      <c r="H20" s="105"/>
      <c r="I20" s="57"/>
      <c r="J20" s="60"/>
      <c r="K20" s="57"/>
      <c r="N20" s="63"/>
      <c r="O20" s="64"/>
      <c r="P20" s="63"/>
      <c r="Q20" s="78"/>
      <c r="R20" s="100"/>
      <c r="S20" s="79"/>
      <c r="U20" s="75"/>
      <c r="AA20" s="96"/>
    </row>
    <row r="21" spans="2:27" s="95" customFormat="1" ht="12.75" customHeight="1" x14ac:dyDescent="0.25">
      <c r="B21" s="108"/>
      <c r="C21" s="108"/>
      <c r="D21" s="108"/>
      <c r="E21" s="57"/>
      <c r="F21" s="57"/>
      <c r="G21" s="105"/>
      <c r="H21" s="105"/>
      <c r="I21" s="57"/>
      <c r="J21" s="60"/>
      <c r="K21" s="57"/>
      <c r="N21" s="63"/>
      <c r="O21" s="64"/>
      <c r="P21" s="63"/>
      <c r="Q21" s="78"/>
      <c r="R21" s="100"/>
      <c r="S21" s="79"/>
      <c r="U21" s="75"/>
      <c r="AA21" s="96"/>
    </row>
    <row r="22" spans="2:27" s="95" customFormat="1" ht="12.75" customHeight="1" x14ac:dyDescent="0.25">
      <c r="B22" s="108"/>
      <c r="C22" s="108"/>
      <c r="D22" s="108"/>
      <c r="E22" s="57"/>
      <c r="F22" s="57"/>
      <c r="G22" s="105"/>
      <c r="H22" s="105"/>
      <c r="I22" s="57"/>
      <c r="J22" s="60"/>
      <c r="K22" s="57"/>
      <c r="N22" s="63"/>
      <c r="O22" s="64"/>
      <c r="P22" s="63"/>
      <c r="Q22" s="78"/>
      <c r="R22" s="100"/>
      <c r="S22" s="79"/>
      <c r="U22" s="75"/>
      <c r="AA22" s="96"/>
    </row>
    <row r="23" spans="2:27" s="95" customFormat="1" ht="12.75" customHeight="1" x14ac:dyDescent="0.25">
      <c r="B23" s="75"/>
      <c r="C23" s="75"/>
      <c r="D23" s="75"/>
      <c r="E23" s="57"/>
      <c r="F23" s="57"/>
      <c r="G23" s="105"/>
      <c r="H23" s="105"/>
      <c r="I23" s="57"/>
      <c r="J23" s="60"/>
      <c r="K23" s="57"/>
      <c r="M23" s="77"/>
      <c r="N23" s="63"/>
      <c r="O23" s="64"/>
      <c r="P23" s="63"/>
      <c r="Q23" s="78"/>
      <c r="R23" s="100"/>
      <c r="S23" s="79"/>
      <c r="U23" s="75"/>
      <c r="W23" s="109"/>
      <c r="AA23" s="96"/>
    </row>
    <row r="24" spans="2:27" s="95" customFormat="1" ht="12.75" customHeight="1" x14ac:dyDescent="0.25">
      <c r="B24" s="75"/>
      <c r="C24" s="75"/>
      <c r="D24" s="75"/>
      <c r="E24" s="57"/>
      <c r="F24" s="57"/>
      <c r="G24" s="105"/>
      <c r="H24" s="105"/>
      <c r="I24" s="57"/>
      <c r="J24" s="60"/>
      <c r="K24" s="57"/>
      <c r="M24" s="77"/>
      <c r="N24" s="63"/>
      <c r="O24" s="64"/>
      <c r="P24" s="63"/>
      <c r="Q24" s="78"/>
      <c r="R24" s="100"/>
      <c r="S24" s="79"/>
      <c r="U24" s="75"/>
      <c r="AA24" s="96"/>
    </row>
    <row r="25" spans="2:27" s="95" customFormat="1" ht="12.75" customHeight="1" x14ac:dyDescent="0.25">
      <c r="B25" s="75"/>
      <c r="C25" s="75"/>
      <c r="D25" s="75"/>
      <c r="E25" s="57"/>
      <c r="F25" s="57"/>
      <c r="G25" s="105"/>
      <c r="H25" s="105"/>
      <c r="I25" s="57"/>
      <c r="J25" s="60"/>
      <c r="K25" s="57"/>
      <c r="N25" s="63"/>
      <c r="O25" s="64"/>
      <c r="P25" s="63"/>
      <c r="Q25" s="78"/>
      <c r="R25" s="100"/>
      <c r="S25" s="79"/>
      <c r="U25" s="75"/>
      <c r="AA25" s="96"/>
    </row>
    <row r="26" spans="2:27" s="95" customFormat="1" ht="12.75" customHeight="1" x14ac:dyDescent="0.25">
      <c r="B26" s="75"/>
      <c r="C26" s="75"/>
      <c r="D26" s="75"/>
      <c r="E26" s="57"/>
      <c r="F26" s="57"/>
      <c r="G26" s="105"/>
      <c r="H26" s="105"/>
      <c r="I26" s="57"/>
      <c r="J26" s="60"/>
      <c r="K26" s="57"/>
      <c r="N26" s="63"/>
      <c r="O26" s="64"/>
      <c r="P26" s="63"/>
      <c r="Q26" s="78"/>
      <c r="R26" s="100"/>
      <c r="S26" s="79"/>
      <c r="U26" s="75"/>
      <c r="W26" s="110"/>
      <c r="AA26" s="96"/>
    </row>
    <row r="27" spans="2:27" s="95" customFormat="1" ht="12.75" customHeight="1" x14ac:dyDescent="0.25">
      <c r="B27" s="108"/>
      <c r="C27" s="108"/>
      <c r="D27" s="108"/>
      <c r="E27" s="57"/>
      <c r="F27" s="57"/>
      <c r="G27" s="105"/>
      <c r="H27" s="105"/>
      <c r="I27" s="57"/>
      <c r="J27" s="60"/>
      <c r="K27" s="57"/>
      <c r="N27" s="63"/>
      <c r="O27" s="64"/>
      <c r="P27" s="63"/>
      <c r="Q27" s="78"/>
      <c r="R27" s="100"/>
      <c r="S27" s="79"/>
      <c r="U27" s="75"/>
      <c r="W27" s="110"/>
      <c r="AA27" s="96"/>
    </row>
    <row r="28" spans="2:27" s="95" customFormat="1" ht="12.75" customHeight="1" x14ac:dyDescent="0.25">
      <c r="B28" s="108"/>
      <c r="C28" s="108"/>
      <c r="D28" s="108"/>
      <c r="E28" s="57"/>
      <c r="F28" s="57"/>
      <c r="G28" s="105"/>
      <c r="H28" s="105"/>
      <c r="I28" s="57"/>
      <c r="J28" s="60"/>
      <c r="K28" s="57"/>
      <c r="N28" s="63"/>
      <c r="O28" s="64"/>
      <c r="P28" s="63"/>
      <c r="Q28" s="78"/>
      <c r="R28" s="100"/>
      <c r="S28" s="79"/>
      <c r="U28" s="75"/>
      <c r="W28" s="110"/>
      <c r="AA28" s="96"/>
    </row>
    <row r="29" spans="2:27" s="95" customFormat="1" ht="12.75" customHeight="1" x14ac:dyDescent="0.25">
      <c r="B29" s="108"/>
      <c r="C29" s="108"/>
      <c r="D29" s="108"/>
      <c r="E29" s="57"/>
      <c r="F29" s="57"/>
      <c r="G29" s="105"/>
      <c r="H29" s="105"/>
      <c r="I29" s="57"/>
      <c r="J29" s="60"/>
      <c r="K29" s="57"/>
      <c r="N29" s="63"/>
      <c r="O29" s="64"/>
      <c r="P29" s="63"/>
      <c r="Q29" s="78"/>
      <c r="R29" s="100"/>
      <c r="S29" s="79"/>
      <c r="U29" s="75"/>
      <c r="W29" s="110"/>
      <c r="AA29" s="96"/>
    </row>
    <row r="30" spans="2:27" s="95" customFormat="1" ht="12.75" customHeight="1" x14ac:dyDescent="0.25">
      <c r="B30" s="108"/>
      <c r="C30" s="108"/>
      <c r="D30" s="108"/>
      <c r="E30" s="57"/>
      <c r="F30" s="57"/>
      <c r="G30" s="105"/>
      <c r="H30" s="105"/>
      <c r="I30" s="57"/>
      <c r="J30" s="60"/>
      <c r="K30" s="57"/>
      <c r="N30" s="63"/>
      <c r="O30" s="64"/>
      <c r="P30" s="63"/>
      <c r="Q30" s="78"/>
      <c r="R30" s="100"/>
      <c r="S30" s="79"/>
      <c r="U30" s="75"/>
      <c r="AA30" s="96"/>
    </row>
    <row r="31" spans="2:27" s="95" customFormat="1" ht="12.75" customHeight="1" x14ac:dyDescent="0.25">
      <c r="B31" s="108"/>
      <c r="C31" s="108"/>
      <c r="D31" s="108"/>
      <c r="E31" s="57"/>
      <c r="F31" s="57"/>
      <c r="G31" s="105"/>
      <c r="H31" s="105"/>
      <c r="I31" s="57"/>
      <c r="J31" s="60"/>
      <c r="K31" s="57"/>
      <c r="N31" s="63"/>
      <c r="O31" s="64"/>
      <c r="P31" s="63"/>
      <c r="Q31" s="78"/>
      <c r="R31" s="100"/>
      <c r="S31" s="79"/>
      <c r="U31" s="75"/>
      <c r="AA31" s="96"/>
    </row>
    <row r="32" spans="2:27" s="95" customFormat="1" ht="12.75" customHeight="1" x14ac:dyDescent="0.25">
      <c r="B32" s="108"/>
      <c r="C32" s="108"/>
      <c r="D32" s="108"/>
      <c r="E32" s="57"/>
      <c r="F32" s="57"/>
      <c r="G32" s="105"/>
      <c r="H32" s="105"/>
      <c r="I32" s="57"/>
      <c r="J32" s="60"/>
      <c r="K32" s="57"/>
      <c r="N32" s="63"/>
      <c r="O32" s="64"/>
      <c r="P32" s="63"/>
      <c r="Q32" s="78"/>
      <c r="R32" s="100"/>
      <c r="S32" s="79"/>
      <c r="U32" s="75"/>
      <c r="AA32" s="96"/>
    </row>
    <row r="33" spans="2:27" s="95" customFormat="1" ht="12.75" customHeight="1" x14ac:dyDescent="0.25">
      <c r="B33" s="75"/>
      <c r="C33" s="75"/>
      <c r="D33" s="75"/>
      <c r="E33" s="57"/>
      <c r="F33" s="57"/>
      <c r="G33" s="105"/>
      <c r="H33" s="105"/>
      <c r="I33" s="57"/>
      <c r="J33" s="60"/>
      <c r="K33" s="57"/>
      <c r="N33" s="63"/>
      <c r="O33" s="64"/>
      <c r="P33" s="63"/>
      <c r="Q33" s="78"/>
      <c r="R33" s="100"/>
      <c r="S33" s="79"/>
      <c r="U33" s="75"/>
      <c r="AA33" s="96"/>
    </row>
    <row r="34" spans="2:27" s="95" customFormat="1" ht="12.75" customHeight="1" x14ac:dyDescent="0.25">
      <c r="B34" s="75"/>
      <c r="C34" s="75"/>
      <c r="D34" s="75"/>
      <c r="E34" s="57"/>
      <c r="F34" s="57"/>
      <c r="G34" s="105"/>
      <c r="H34" s="105"/>
      <c r="I34" s="57"/>
      <c r="J34" s="60"/>
      <c r="K34" s="57"/>
      <c r="N34" s="63"/>
      <c r="O34" s="64"/>
      <c r="P34" s="63"/>
      <c r="Q34" s="78"/>
      <c r="R34" s="100"/>
      <c r="S34" s="79"/>
      <c r="U34" s="75"/>
      <c r="W34" s="110"/>
      <c r="AA34" s="96"/>
    </row>
    <row r="35" spans="2:27" s="95" customFormat="1" ht="12.75" customHeight="1" x14ac:dyDescent="0.25">
      <c r="B35" s="75"/>
      <c r="C35" s="75"/>
      <c r="D35" s="75"/>
      <c r="E35" s="57"/>
      <c r="F35" s="57"/>
      <c r="G35" s="105"/>
      <c r="H35" s="105"/>
      <c r="I35" s="57"/>
      <c r="J35" s="60"/>
      <c r="K35" s="57"/>
      <c r="N35" s="63"/>
      <c r="O35" s="64"/>
      <c r="P35" s="63"/>
      <c r="Q35" s="78"/>
      <c r="R35" s="100"/>
      <c r="S35" s="79"/>
      <c r="U35" s="75"/>
      <c r="W35" s="110"/>
      <c r="AA35" s="96"/>
    </row>
    <row r="36" spans="2:27" s="95" customFormat="1" ht="12.75" customHeight="1" x14ac:dyDescent="0.25">
      <c r="B36" s="75"/>
      <c r="C36" s="75"/>
      <c r="D36" s="75"/>
      <c r="E36" s="57"/>
      <c r="F36" s="57"/>
      <c r="G36" s="105"/>
      <c r="H36" s="105"/>
      <c r="I36" s="57"/>
      <c r="J36" s="60"/>
      <c r="K36" s="57"/>
      <c r="N36" s="63"/>
      <c r="O36" s="64"/>
      <c r="P36" s="63"/>
      <c r="Q36" s="78"/>
      <c r="R36" s="100"/>
      <c r="S36" s="79"/>
      <c r="U36" s="75"/>
      <c r="AA36" s="96"/>
    </row>
    <row r="37" spans="2:27" s="95" customFormat="1" ht="12.75" customHeight="1" x14ac:dyDescent="0.25">
      <c r="B37" s="75"/>
      <c r="C37" s="75"/>
      <c r="D37" s="75"/>
      <c r="E37" s="57"/>
      <c r="F37" s="57"/>
      <c r="G37" s="105"/>
      <c r="H37" s="105"/>
      <c r="I37" s="57"/>
      <c r="J37" s="60"/>
      <c r="K37" s="57"/>
      <c r="N37" s="63"/>
      <c r="O37" s="64"/>
      <c r="P37" s="63"/>
      <c r="Q37" s="78"/>
      <c r="R37" s="100"/>
      <c r="S37" s="79"/>
      <c r="U37" s="75"/>
      <c r="AA37" s="96"/>
    </row>
    <row r="38" spans="2:27" s="95" customFormat="1" ht="12.75" customHeight="1" x14ac:dyDescent="0.25">
      <c r="B38" s="75"/>
      <c r="C38" s="75"/>
      <c r="D38" s="75"/>
      <c r="E38" s="57"/>
      <c r="F38" s="57"/>
      <c r="G38" s="105"/>
      <c r="H38" s="105"/>
      <c r="I38" s="57"/>
      <c r="J38" s="60"/>
      <c r="K38" s="57"/>
      <c r="N38" s="63"/>
      <c r="O38" s="64"/>
      <c r="P38" s="63"/>
      <c r="Q38" s="78"/>
      <c r="R38" s="100"/>
      <c r="S38" s="79"/>
      <c r="U38" s="75"/>
      <c r="AA38" s="96"/>
    </row>
    <row r="39" spans="2:27" s="95" customFormat="1" ht="12.75" customHeight="1" x14ac:dyDescent="0.25">
      <c r="B39" s="75"/>
      <c r="C39" s="75"/>
      <c r="D39" s="75"/>
      <c r="E39" s="57"/>
      <c r="F39" s="57"/>
      <c r="G39" s="105"/>
      <c r="H39" s="105"/>
      <c r="I39" s="57"/>
      <c r="J39" s="60"/>
      <c r="K39" s="57"/>
      <c r="N39" s="63"/>
      <c r="O39" s="64"/>
      <c r="P39" s="63"/>
      <c r="Q39" s="78"/>
      <c r="R39" s="100"/>
      <c r="S39" s="79"/>
      <c r="U39" s="75"/>
      <c r="AA39" s="96"/>
    </row>
    <row r="40" spans="2:27" s="95" customFormat="1" ht="12.75" customHeight="1" x14ac:dyDescent="0.25">
      <c r="B40" s="75"/>
      <c r="C40" s="75"/>
      <c r="D40" s="75"/>
      <c r="E40" s="57"/>
      <c r="F40" s="57"/>
      <c r="G40" s="105"/>
      <c r="H40" s="105"/>
      <c r="I40" s="57"/>
      <c r="J40" s="60"/>
      <c r="K40" s="57"/>
      <c r="N40" s="63"/>
      <c r="O40" s="64"/>
      <c r="P40" s="63"/>
      <c r="Q40" s="78"/>
      <c r="R40" s="100"/>
      <c r="S40" s="79"/>
      <c r="U40" s="75"/>
      <c r="AA40" s="96"/>
    </row>
    <row r="41" spans="2:27" s="95" customFormat="1" ht="12.75" customHeight="1" x14ac:dyDescent="0.25">
      <c r="B41" s="75"/>
      <c r="C41" s="75"/>
      <c r="D41" s="75"/>
      <c r="E41" s="57"/>
      <c r="F41" s="57"/>
      <c r="G41" s="105"/>
      <c r="H41" s="105"/>
      <c r="I41" s="57"/>
      <c r="J41" s="60"/>
      <c r="K41" s="57"/>
      <c r="N41" s="63"/>
      <c r="O41" s="64"/>
      <c r="P41" s="63"/>
      <c r="Q41" s="78"/>
      <c r="R41" s="100"/>
      <c r="S41" s="79"/>
      <c r="U41" s="75"/>
      <c r="AA41" s="96"/>
    </row>
    <row r="42" spans="2:27" s="95" customFormat="1" ht="12.75" customHeight="1" x14ac:dyDescent="0.25">
      <c r="B42" s="75"/>
      <c r="C42" s="75"/>
      <c r="D42" s="75"/>
      <c r="E42" s="57"/>
      <c r="F42" s="57"/>
      <c r="G42" s="105"/>
      <c r="H42" s="105"/>
      <c r="I42" s="57"/>
      <c r="J42" s="60"/>
      <c r="K42" s="57"/>
      <c r="N42" s="63"/>
      <c r="O42" s="64"/>
      <c r="P42" s="63"/>
      <c r="Q42" s="78"/>
      <c r="R42" s="100"/>
      <c r="S42" s="79"/>
      <c r="U42" s="75"/>
      <c r="W42" s="110"/>
      <c r="AA42" s="96"/>
    </row>
    <row r="43" spans="2:27" s="95" customFormat="1" ht="12.75" customHeight="1" x14ac:dyDescent="0.25">
      <c r="B43" s="75"/>
      <c r="C43" s="75"/>
      <c r="D43" s="75"/>
      <c r="E43" s="57"/>
      <c r="F43" s="57"/>
      <c r="G43" s="105"/>
      <c r="H43" s="105"/>
      <c r="I43" s="57"/>
      <c r="J43" s="60"/>
      <c r="K43" s="57"/>
      <c r="N43" s="63"/>
      <c r="O43" s="64"/>
      <c r="P43" s="63"/>
      <c r="Q43" s="78"/>
      <c r="R43" s="100"/>
      <c r="S43" s="79"/>
      <c r="U43" s="75"/>
      <c r="W43" s="110"/>
      <c r="AA43" s="96"/>
    </row>
    <row r="44" spans="2:27" s="95" customFormat="1" ht="12.75" customHeight="1" x14ac:dyDescent="0.25">
      <c r="B44" s="75"/>
      <c r="C44" s="75"/>
      <c r="D44" s="75"/>
      <c r="E44" s="57"/>
      <c r="F44" s="57"/>
      <c r="G44" s="105"/>
      <c r="H44" s="105"/>
      <c r="I44" s="57"/>
      <c r="J44" s="60"/>
      <c r="K44" s="57"/>
      <c r="N44" s="63"/>
      <c r="O44" s="64"/>
      <c r="P44" s="63"/>
      <c r="Q44" s="78"/>
      <c r="R44" s="100"/>
      <c r="S44" s="79"/>
      <c r="U44" s="75"/>
      <c r="AA44" s="96"/>
    </row>
    <row r="45" spans="2:27" s="95" customFormat="1" ht="12.75" customHeight="1" x14ac:dyDescent="0.25">
      <c r="B45" s="75"/>
      <c r="C45" s="75"/>
      <c r="D45" s="75"/>
      <c r="E45" s="57"/>
      <c r="F45" s="57"/>
      <c r="G45" s="105"/>
      <c r="H45" s="105"/>
      <c r="I45" s="57"/>
      <c r="J45" s="60"/>
      <c r="K45" s="57"/>
      <c r="N45" s="63"/>
      <c r="O45" s="64"/>
      <c r="P45" s="63"/>
      <c r="Q45" s="78"/>
      <c r="R45" s="100"/>
      <c r="S45" s="79"/>
      <c r="U45" s="75"/>
      <c r="AA45" s="96"/>
    </row>
    <row r="46" spans="2:27" s="95" customFormat="1" ht="12.75" customHeight="1" x14ac:dyDescent="0.25">
      <c r="B46" s="111"/>
      <c r="C46" s="111"/>
      <c r="D46" s="111"/>
      <c r="E46" s="57"/>
      <c r="F46" s="57"/>
      <c r="G46" s="105"/>
      <c r="H46" s="105"/>
      <c r="I46" s="57"/>
      <c r="J46" s="60"/>
      <c r="K46" s="57"/>
      <c r="N46" s="63"/>
      <c r="O46" s="64"/>
      <c r="P46" s="63"/>
      <c r="Q46" s="78"/>
      <c r="R46" s="100"/>
      <c r="S46" s="79"/>
      <c r="U46" s="75"/>
      <c r="AA46" s="96"/>
    </row>
    <row r="47" spans="2:27" s="95" customFormat="1" ht="12.75" customHeight="1" x14ac:dyDescent="0.25">
      <c r="B47" s="111"/>
      <c r="C47" s="111"/>
      <c r="D47" s="111"/>
      <c r="E47" s="57"/>
      <c r="F47" s="57"/>
      <c r="G47" s="105"/>
      <c r="H47" s="105"/>
      <c r="I47" s="57"/>
      <c r="J47" s="60"/>
      <c r="K47" s="57"/>
      <c r="N47" s="63"/>
      <c r="O47" s="64"/>
      <c r="P47" s="63"/>
      <c r="Q47" s="78"/>
      <c r="R47" s="100"/>
      <c r="S47" s="79"/>
      <c r="U47" s="75"/>
      <c r="AA47" s="96"/>
    </row>
    <row r="48" spans="2:27" s="95" customFormat="1" ht="12.75" customHeight="1" x14ac:dyDescent="0.25">
      <c r="B48" s="111"/>
      <c r="C48" s="111"/>
      <c r="D48" s="111"/>
      <c r="E48" s="57"/>
      <c r="F48" s="57"/>
      <c r="G48" s="105"/>
      <c r="H48" s="105"/>
      <c r="I48" s="57"/>
      <c r="J48" s="60"/>
      <c r="K48" s="57"/>
      <c r="N48" s="63"/>
      <c r="O48" s="64"/>
      <c r="P48" s="63"/>
      <c r="Q48" s="78"/>
      <c r="R48" s="100"/>
      <c r="S48" s="79"/>
      <c r="U48" s="75"/>
      <c r="W48" s="110"/>
      <c r="AA48" s="96"/>
    </row>
    <row r="49" spans="2:27" s="95" customFormat="1" ht="12.75" customHeight="1" x14ac:dyDescent="0.25">
      <c r="B49" s="111"/>
      <c r="C49" s="111"/>
      <c r="D49" s="111"/>
      <c r="E49" s="57"/>
      <c r="F49" s="57"/>
      <c r="G49" s="105"/>
      <c r="H49" s="105"/>
      <c r="I49" s="57"/>
      <c r="J49" s="60"/>
      <c r="K49" s="57"/>
      <c r="N49" s="63"/>
      <c r="O49" s="64"/>
      <c r="P49" s="63"/>
      <c r="Q49" s="78"/>
      <c r="R49" s="100"/>
      <c r="S49" s="79"/>
      <c r="U49" s="75"/>
      <c r="W49" s="110"/>
      <c r="AA49" s="96"/>
    </row>
    <row r="50" spans="2:27" s="95" customFormat="1" ht="12.75" customHeight="1" x14ac:dyDescent="0.25">
      <c r="B50" s="111"/>
      <c r="C50" s="111"/>
      <c r="D50" s="111"/>
      <c r="E50" s="57"/>
      <c r="F50" s="57"/>
      <c r="G50" s="105"/>
      <c r="H50" s="105"/>
      <c r="I50" s="57"/>
      <c r="J50" s="60"/>
      <c r="K50" s="57"/>
      <c r="N50" s="63"/>
      <c r="O50" s="64"/>
      <c r="P50" s="63"/>
      <c r="Q50" s="78"/>
      <c r="R50" s="100"/>
      <c r="S50" s="79"/>
      <c r="U50" s="75"/>
      <c r="W50" s="110"/>
      <c r="AA50" s="96"/>
    </row>
    <row r="51" spans="2:27" s="95" customFormat="1" ht="12.75" customHeight="1" x14ac:dyDescent="0.25">
      <c r="B51" s="111"/>
      <c r="C51" s="111"/>
      <c r="D51" s="111"/>
      <c r="E51" s="57"/>
      <c r="F51" s="57"/>
      <c r="G51" s="105"/>
      <c r="H51" s="105"/>
      <c r="I51" s="57"/>
      <c r="J51" s="60"/>
      <c r="K51" s="57"/>
      <c r="N51" s="63"/>
      <c r="O51" s="64"/>
      <c r="P51" s="63"/>
      <c r="Q51" s="78"/>
      <c r="R51" s="100"/>
      <c r="S51" s="79"/>
      <c r="U51" s="75"/>
      <c r="W51" s="110"/>
      <c r="AA51" s="96"/>
    </row>
    <row r="52" spans="2:27" s="95" customFormat="1" ht="12.75" customHeight="1" x14ac:dyDescent="0.25">
      <c r="B52" s="111"/>
      <c r="C52" s="111"/>
      <c r="D52" s="111"/>
      <c r="E52" s="57"/>
      <c r="F52" s="57"/>
      <c r="G52" s="105"/>
      <c r="H52" s="105"/>
      <c r="I52" s="57"/>
      <c r="J52" s="60"/>
      <c r="K52" s="57"/>
      <c r="N52" s="63"/>
      <c r="O52" s="64"/>
      <c r="P52" s="63"/>
      <c r="Q52" s="78"/>
      <c r="R52" s="100"/>
      <c r="S52" s="79"/>
      <c r="U52" s="75"/>
      <c r="W52" s="110"/>
      <c r="AA52" s="96"/>
    </row>
    <row r="53" spans="2:27" s="95" customFormat="1" ht="12.75" customHeight="1" x14ac:dyDescent="0.25">
      <c r="B53" s="111"/>
      <c r="C53" s="111"/>
      <c r="D53" s="111"/>
      <c r="E53" s="57"/>
      <c r="F53" s="57"/>
      <c r="G53" s="105"/>
      <c r="H53" s="105"/>
      <c r="I53" s="57"/>
      <c r="J53" s="60"/>
      <c r="K53" s="57"/>
      <c r="N53" s="63"/>
      <c r="O53" s="64"/>
      <c r="P53" s="63"/>
      <c r="Q53" s="78"/>
      <c r="R53" s="100"/>
      <c r="S53" s="79"/>
      <c r="U53" s="75"/>
      <c r="AA53" s="96"/>
    </row>
    <row r="54" spans="2:27" s="95" customFormat="1" ht="12.75" customHeight="1" x14ac:dyDescent="0.25">
      <c r="B54" s="111"/>
      <c r="C54" s="111"/>
      <c r="D54" s="111"/>
      <c r="E54" s="57"/>
      <c r="F54" s="57"/>
      <c r="G54" s="105"/>
      <c r="H54" s="105"/>
      <c r="I54" s="57"/>
      <c r="J54" s="60"/>
      <c r="K54" s="57"/>
      <c r="N54" s="63"/>
      <c r="O54" s="64"/>
      <c r="P54" s="63"/>
      <c r="Q54" s="78"/>
      <c r="R54" s="100"/>
      <c r="S54" s="79"/>
      <c r="U54" s="75"/>
      <c r="AA54" s="96"/>
    </row>
    <row r="55" spans="2:27" s="95" customFormat="1" ht="12.75" customHeight="1" x14ac:dyDescent="0.25">
      <c r="B55" s="111"/>
      <c r="C55" s="111"/>
      <c r="D55" s="111"/>
      <c r="E55" s="57"/>
      <c r="F55" s="57"/>
      <c r="G55" s="105"/>
      <c r="H55" s="105"/>
      <c r="I55" s="57"/>
      <c r="J55" s="60"/>
      <c r="K55" s="57"/>
      <c r="N55" s="63"/>
      <c r="O55" s="64"/>
      <c r="P55" s="63"/>
      <c r="Q55" s="78"/>
      <c r="R55" s="100"/>
      <c r="S55" s="79"/>
      <c r="U55" s="75"/>
      <c r="AA55" s="96"/>
    </row>
    <row r="56" spans="2:27" s="95" customFormat="1" ht="12.75" customHeight="1" x14ac:dyDescent="0.25">
      <c r="B56" s="111"/>
      <c r="C56" s="111"/>
      <c r="D56" s="111"/>
      <c r="E56" s="57"/>
      <c r="F56" s="57"/>
      <c r="G56" s="105"/>
      <c r="H56" s="105"/>
      <c r="I56" s="57"/>
      <c r="J56" s="60"/>
      <c r="K56" s="57"/>
      <c r="N56" s="63"/>
      <c r="O56" s="64"/>
      <c r="P56" s="63"/>
      <c r="Q56" s="78"/>
      <c r="R56" s="100"/>
      <c r="S56" s="79"/>
      <c r="U56" s="75"/>
      <c r="AA56" s="96"/>
    </row>
    <row r="57" spans="2:27" s="95" customFormat="1" ht="12.75" customHeight="1" x14ac:dyDescent="0.25">
      <c r="B57" s="111"/>
      <c r="C57" s="111"/>
      <c r="D57" s="111"/>
      <c r="E57" s="57"/>
      <c r="F57" s="57"/>
      <c r="G57" s="105"/>
      <c r="H57" s="105"/>
      <c r="I57" s="57"/>
      <c r="J57" s="60"/>
      <c r="K57" s="57"/>
      <c r="N57" s="63"/>
      <c r="O57" s="64"/>
      <c r="P57" s="63"/>
      <c r="Q57" s="78"/>
      <c r="R57" s="100"/>
      <c r="S57" s="79"/>
      <c r="U57" s="75"/>
      <c r="AA57" s="96"/>
    </row>
    <row r="58" spans="2:27" s="95" customFormat="1" ht="12.75" customHeight="1" x14ac:dyDescent="0.25">
      <c r="B58" s="111"/>
      <c r="C58" s="111"/>
      <c r="D58" s="111"/>
      <c r="E58" s="57"/>
      <c r="F58" s="57"/>
      <c r="G58" s="105"/>
      <c r="H58" s="105"/>
      <c r="I58" s="57"/>
      <c r="J58" s="60"/>
      <c r="K58" s="57"/>
      <c r="N58" s="63"/>
      <c r="O58" s="64"/>
      <c r="P58" s="63"/>
      <c r="Q58" s="78"/>
      <c r="R58" s="100"/>
      <c r="S58" s="79"/>
      <c r="U58" s="75"/>
      <c r="AA58" s="96"/>
    </row>
    <row r="59" spans="2:27" s="95" customFormat="1" ht="12.75" customHeight="1" x14ac:dyDescent="0.25">
      <c r="B59" s="75"/>
      <c r="C59" s="75"/>
      <c r="D59" s="75"/>
      <c r="E59" s="57"/>
      <c r="F59" s="57"/>
      <c r="G59" s="57"/>
      <c r="H59" s="57"/>
      <c r="I59" s="57"/>
      <c r="J59" s="60"/>
      <c r="K59" s="57"/>
      <c r="L59" s="57"/>
      <c r="N59" s="63"/>
      <c r="O59" s="64"/>
      <c r="P59" s="112"/>
      <c r="Q59" s="113"/>
      <c r="R59" s="100"/>
      <c r="S59" s="79"/>
      <c r="U59" s="75"/>
      <c r="AA59" s="96"/>
    </row>
    <row r="60" spans="2:27" ht="12.75" customHeight="1" x14ac:dyDescent="0.25">
      <c r="B60" s="114"/>
      <c r="C60" s="114"/>
      <c r="D60" s="114"/>
      <c r="E60" s="114"/>
      <c r="F60" s="114"/>
      <c r="P60" s="112"/>
      <c r="Q60" s="113"/>
      <c r="R60" s="100"/>
      <c r="AA60" s="96"/>
    </row>
    <row r="61" spans="2:27" ht="12.75" customHeight="1" x14ac:dyDescent="0.25">
      <c r="B61" s="114"/>
      <c r="C61" s="114"/>
      <c r="D61" s="114"/>
      <c r="E61" s="70"/>
      <c r="F61" s="70"/>
      <c r="P61" s="112"/>
      <c r="Q61" s="113"/>
      <c r="R61" s="100"/>
      <c r="AA61" s="96"/>
    </row>
    <row r="62" spans="2:27" ht="12" customHeight="1" x14ac:dyDescent="0.25">
      <c r="B62" s="114"/>
      <c r="C62" s="114"/>
      <c r="D62" s="114"/>
      <c r="E62" s="114"/>
      <c r="F62" s="114"/>
      <c r="G62" s="70"/>
      <c r="H62" s="70"/>
      <c r="I62" s="70"/>
      <c r="J62" s="115"/>
      <c r="K62" s="70"/>
      <c r="L62" s="69"/>
      <c r="M62" s="70"/>
      <c r="N62" s="116"/>
      <c r="O62" s="117"/>
      <c r="P62" s="116"/>
      <c r="Q62" s="118"/>
      <c r="R62" s="119"/>
      <c r="S62" s="120"/>
      <c r="U62" s="75"/>
      <c r="AA62" s="96"/>
    </row>
    <row r="63" spans="2:27" ht="12.75" customHeight="1" x14ac:dyDescent="0.25">
      <c r="G63" s="110"/>
      <c r="H63" s="110"/>
      <c r="L63" s="75"/>
      <c r="N63" s="112"/>
      <c r="O63" s="121"/>
      <c r="P63" s="122"/>
      <c r="Q63" s="123"/>
      <c r="T63" s="75"/>
      <c r="AA63" s="96"/>
    </row>
    <row r="64" spans="2:27" ht="12.75" customHeight="1" x14ac:dyDescent="0.25">
      <c r="B64" s="124"/>
      <c r="C64" s="124"/>
      <c r="D64" s="124"/>
      <c r="G64" s="110"/>
      <c r="H64" s="110"/>
      <c r="L64" s="75"/>
      <c r="N64" s="112"/>
      <c r="O64" s="121"/>
      <c r="P64" s="122"/>
      <c r="Q64" s="123"/>
      <c r="T64" s="75"/>
      <c r="AA64" s="96"/>
    </row>
    <row r="65" spans="2:27" ht="12.75" customHeight="1" x14ac:dyDescent="0.25">
      <c r="B65" s="124"/>
      <c r="C65" s="124"/>
      <c r="D65" s="124"/>
      <c r="G65" s="110"/>
      <c r="H65" s="110"/>
      <c r="L65" s="75"/>
      <c r="N65" s="112"/>
      <c r="O65" s="121"/>
      <c r="P65" s="122"/>
      <c r="Q65" s="123"/>
      <c r="T65" s="75"/>
      <c r="AA65" s="96"/>
    </row>
    <row r="66" spans="2:27" ht="12.75" customHeight="1" x14ac:dyDescent="0.25">
      <c r="B66" s="124"/>
      <c r="C66" s="124"/>
      <c r="D66" s="124"/>
      <c r="G66" s="110"/>
      <c r="H66" s="110"/>
      <c r="L66" s="75"/>
      <c r="N66" s="112"/>
      <c r="O66" s="121"/>
      <c r="P66" s="122"/>
      <c r="Q66" s="123"/>
      <c r="T66" s="75"/>
      <c r="AA66" s="96"/>
    </row>
    <row r="67" spans="2:27" ht="12.75" customHeight="1" x14ac:dyDescent="0.25">
      <c r="B67" s="124"/>
      <c r="C67" s="124"/>
      <c r="D67" s="124"/>
      <c r="G67" s="110"/>
      <c r="H67" s="110"/>
      <c r="L67" s="75"/>
      <c r="N67" s="112"/>
      <c r="O67" s="121"/>
      <c r="P67" s="122"/>
      <c r="Q67" s="123"/>
      <c r="T67" s="75"/>
      <c r="AA67" s="96"/>
    </row>
    <row r="68" spans="2:27" ht="12.75" customHeight="1" x14ac:dyDescent="0.25">
      <c r="B68" s="124"/>
      <c r="C68" s="124"/>
      <c r="D68" s="124"/>
      <c r="G68" s="110"/>
      <c r="H68" s="110"/>
      <c r="L68" s="75"/>
      <c r="N68" s="112"/>
      <c r="O68" s="121"/>
      <c r="P68" s="122"/>
      <c r="Q68" s="123"/>
      <c r="T68" s="75"/>
      <c r="AA68" s="96"/>
    </row>
    <row r="69" spans="2:27" ht="12.75" customHeight="1" x14ac:dyDescent="0.25">
      <c r="B69" s="125"/>
      <c r="C69" s="125"/>
      <c r="D69" s="125"/>
      <c r="G69" s="110"/>
      <c r="H69" s="110"/>
      <c r="L69" s="75"/>
      <c r="N69" s="112"/>
      <c r="O69" s="121"/>
      <c r="P69" s="122"/>
      <c r="Q69" s="123"/>
      <c r="T69" s="75"/>
      <c r="AA69" s="96"/>
    </row>
    <row r="70" spans="2:27" ht="12.75" customHeight="1" x14ac:dyDescent="0.25">
      <c r="B70" s="124"/>
      <c r="C70" s="124"/>
      <c r="D70" s="124"/>
      <c r="E70" s="126"/>
      <c r="F70" s="126"/>
      <c r="G70" s="110"/>
      <c r="H70" s="110"/>
      <c r="L70" s="75"/>
      <c r="N70" s="112"/>
      <c r="O70" s="121"/>
      <c r="P70" s="122"/>
      <c r="Q70" s="123"/>
      <c r="T70" s="75"/>
      <c r="AA70" s="96"/>
    </row>
    <row r="71" spans="2:27" ht="12.75" customHeight="1" x14ac:dyDescent="0.25">
      <c r="B71" s="124"/>
      <c r="C71" s="124"/>
      <c r="D71" s="124"/>
      <c r="E71" s="126"/>
      <c r="F71" s="126"/>
      <c r="G71" s="110"/>
      <c r="H71" s="110"/>
      <c r="L71" s="75"/>
      <c r="N71" s="112"/>
      <c r="O71" s="121"/>
      <c r="P71" s="122"/>
      <c r="Q71" s="123"/>
      <c r="T71" s="75"/>
      <c r="AA71" s="96"/>
    </row>
    <row r="72" spans="2:27" ht="12.75" customHeight="1" x14ac:dyDescent="0.25">
      <c r="B72" s="124"/>
      <c r="C72" s="124"/>
      <c r="D72" s="124"/>
      <c r="E72" s="126"/>
      <c r="F72" s="126"/>
      <c r="G72" s="110"/>
      <c r="H72" s="110"/>
      <c r="L72" s="75"/>
      <c r="N72" s="112"/>
      <c r="O72" s="121"/>
      <c r="P72" s="122"/>
      <c r="Q72" s="123"/>
      <c r="T72" s="75"/>
      <c r="AA72" s="96"/>
    </row>
    <row r="73" spans="2:27" ht="12.75" customHeight="1" x14ac:dyDescent="0.25">
      <c r="B73" s="124"/>
      <c r="C73" s="124"/>
      <c r="D73" s="124"/>
      <c r="E73" s="126"/>
      <c r="F73" s="126"/>
      <c r="G73" s="110"/>
      <c r="H73" s="110"/>
      <c r="L73" s="75"/>
      <c r="N73" s="112"/>
      <c r="O73" s="121"/>
      <c r="P73" s="122"/>
      <c r="Q73" s="123"/>
      <c r="T73" s="75"/>
      <c r="AA73" s="96"/>
    </row>
    <row r="74" spans="2:27" ht="12.75" customHeight="1" x14ac:dyDescent="0.25">
      <c r="B74" s="124"/>
      <c r="C74" s="124"/>
      <c r="D74" s="124"/>
      <c r="G74" s="110"/>
      <c r="H74" s="110"/>
      <c r="L74" s="75"/>
      <c r="N74" s="112"/>
      <c r="O74" s="121"/>
      <c r="P74" s="122"/>
      <c r="Q74" s="123"/>
      <c r="T74" s="75"/>
      <c r="AA74" s="96"/>
    </row>
    <row r="75" spans="2:27" ht="12.75" customHeight="1" x14ac:dyDescent="0.25">
      <c r="B75" s="124"/>
      <c r="C75" s="124"/>
      <c r="D75" s="124"/>
      <c r="G75" s="110"/>
      <c r="H75" s="110"/>
      <c r="L75" s="75"/>
      <c r="N75" s="112"/>
      <c r="O75" s="121"/>
      <c r="P75" s="122"/>
      <c r="Q75" s="123"/>
      <c r="T75" s="75"/>
      <c r="AA75" s="96"/>
    </row>
    <row r="76" spans="2:27" ht="12.75" customHeight="1" x14ac:dyDescent="0.25">
      <c r="B76" s="124"/>
      <c r="C76" s="124"/>
      <c r="D76" s="124"/>
      <c r="G76" s="110"/>
      <c r="H76" s="110"/>
      <c r="L76" s="75"/>
      <c r="N76" s="112"/>
      <c r="O76" s="121"/>
      <c r="P76" s="122"/>
      <c r="Q76" s="123"/>
      <c r="T76" s="75"/>
      <c r="AA76" s="96"/>
    </row>
    <row r="77" spans="2:27" ht="12.75" customHeight="1" x14ac:dyDescent="0.25">
      <c r="B77" s="124"/>
      <c r="C77" s="124"/>
      <c r="D77" s="124"/>
      <c r="G77" s="110"/>
      <c r="H77" s="110"/>
      <c r="L77" s="75"/>
      <c r="N77" s="112"/>
      <c r="O77" s="121"/>
      <c r="P77" s="122"/>
      <c r="Q77" s="123"/>
      <c r="T77" s="75"/>
      <c r="AA77" s="96"/>
    </row>
    <row r="78" spans="2:27" ht="12.75" customHeight="1" x14ac:dyDescent="0.25">
      <c r="B78" s="124"/>
      <c r="C78" s="124"/>
      <c r="D78" s="124"/>
      <c r="G78" s="110"/>
      <c r="H78" s="110"/>
      <c r="L78" s="75"/>
      <c r="N78" s="112"/>
      <c r="O78" s="121"/>
      <c r="P78" s="122"/>
      <c r="Q78" s="123"/>
      <c r="T78" s="75"/>
      <c r="AA78" s="96"/>
    </row>
    <row r="79" spans="2:27" ht="12.75" customHeight="1" x14ac:dyDescent="0.25">
      <c r="B79" s="124"/>
      <c r="C79" s="124"/>
      <c r="D79" s="124"/>
      <c r="G79" s="110"/>
      <c r="H79" s="110"/>
      <c r="L79" s="75"/>
      <c r="N79" s="112"/>
      <c r="O79" s="121"/>
      <c r="P79" s="122"/>
      <c r="Q79" s="123"/>
      <c r="T79" s="75"/>
      <c r="AA79" s="96"/>
    </row>
    <row r="80" spans="2:27" ht="12.75" customHeight="1" x14ac:dyDescent="0.25">
      <c r="B80" s="124"/>
      <c r="C80" s="124"/>
      <c r="D80" s="124"/>
      <c r="G80" s="110"/>
      <c r="H80" s="110"/>
      <c r="L80" s="75"/>
      <c r="N80" s="112"/>
      <c r="O80" s="121"/>
      <c r="P80" s="122"/>
      <c r="Q80" s="123"/>
      <c r="T80" s="75"/>
      <c r="AA80" s="96"/>
    </row>
    <row r="81" spans="2:27" ht="12.75" customHeight="1" x14ac:dyDescent="0.25">
      <c r="B81" s="124"/>
      <c r="C81" s="124"/>
      <c r="D81" s="124"/>
      <c r="G81" s="110"/>
      <c r="H81" s="110"/>
      <c r="L81" s="75"/>
      <c r="N81" s="112"/>
      <c r="O81" s="121"/>
      <c r="P81" s="122"/>
      <c r="Q81" s="123"/>
      <c r="T81" s="75"/>
      <c r="AA81" s="96"/>
    </row>
    <row r="82" spans="2:27" ht="12.75" customHeight="1" x14ac:dyDescent="0.25">
      <c r="B82" s="124"/>
      <c r="C82" s="124"/>
      <c r="D82" s="124"/>
      <c r="G82" s="110"/>
      <c r="H82" s="110"/>
      <c r="L82" s="75"/>
      <c r="N82" s="112"/>
      <c r="O82" s="121"/>
      <c r="P82" s="122"/>
      <c r="Q82" s="123"/>
      <c r="T82" s="75"/>
      <c r="AA82" s="96"/>
    </row>
    <row r="83" spans="2:27" ht="12.75" customHeight="1" x14ac:dyDescent="0.25">
      <c r="B83" s="124"/>
      <c r="C83" s="124"/>
      <c r="D83" s="124"/>
      <c r="G83" s="110"/>
      <c r="H83" s="110"/>
      <c r="L83" s="75"/>
      <c r="N83" s="112"/>
      <c r="O83" s="121"/>
      <c r="P83" s="122"/>
      <c r="Q83" s="123"/>
      <c r="T83" s="75"/>
      <c r="AA83" s="96"/>
    </row>
    <row r="84" spans="2:27" ht="12.75" customHeight="1" x14ac:dyDescent="0.25">
      <c r="B84" s="124"/>
      <c r="C84" s="124"/>
      <c r="D84" s="124"/>
      <c r="G84" s="110"/>
      <c r="H84" s="110"/>
      <c r="L84" s="75"/>
      <c r="N84" s="112"/>
      <c r="O84" s="121"/>
      <c r="P84" s="112"/>
      <c r="Q84" s="127"/>
      <c r="T84" s="75"/>
      <c r="AA84" s="96"/>
    </row>
    <row r="85" spans="2:27" ht="12.75" customHeight="1" x14ac:dyDescent="0.25">
      <c r="B85" s="124"/>
      <c r="C85" s="124"/>
      <c r="D85" s="124"/>
      <c r="G85" s="110"/>
      <c r="H85" s="110"/>
      <c r="L85" s="75"/>
      <c r="N85" s="112"/>
      <c r="O85" s="121"/>
      <c r="P85" s="112"/>
      <c r="Q85" s="127"/>
      <c r="T85" s="75"/>
      <c r="AA85" s="96"/>
    </row>
    <row r="86" spans="2:27" ht="12.75" customHeight="1" x14ac:dyDescent="0.25">
      <c r="B86" s="124"/>
      <c r="C86" s="124"/>
      <c r="D86" s="124"/>
      <c r="G86" s="110"/>
      <c r="H86" s="110"/>
      <c r="L86" s="75"/>
      <c r="N86" s="112"/>
      <c r="O86" s="121"/>
      <c r="P86" s="112"/>
      <c r="Q86" s="127"/>
      <c r="T86" s="75"/>
      <c r="AA86" s="96"/>
    </row>
    <row r="87" spans="2:27" ht="12.75" customHeight="1" x14ac:dyDescent="0.25">
      <c r="B87" s="124"/>
      <c r="C87" s="124"/>
      <c r="D87" s="124"/>
      <c r="G87" s="110"/>
      <c r="H87" s="110"/>
      <c r="L87" s="75"/>
      <c r="N87" s="112"/>
      <c r="O87" s="121"/>
      <c r="P87" s="112"/>
      <c r="Q87" s="127"/>
      <c r="T87" s="75"/>
      <c r="AA87" s="96"/>
    </row>
    <row r="88" spans="2:27" ht="12.75" customHeight="1" x14ac:dyDescent="0.25">
      <c r="B88" s="124"/>
      <c r="C88" s="124"/>
      <c r="D88" s="124"/>
      <c r="G88" s="110"/>
      <c r="H88" s="110"/>
      <c r="L88" s="75"/>
      <c r="N88" s="112"/>
      <c r="O88" s="121"/>
      <c r="P88" s="112"/>
      <c r="Q88" s="127"/>
      <c r="T88" s="75"/>
      <c r="AA88" s="96"/>
    </row>
    <row r="89" spans="2:27" ht="12.75" customHeight="1" x14ac:dyDescent="0.25">
      <c r="B89" s="124"/>
      <c r="C89" s="124"/>
      <c r="D89" s="124"/>
      <c r="G89" s="110"/>
      <c r="H89" s="110"/>
      <c r="L89" s="75"/>
      <c r="N89" s="112"/>
      <c r="O89" s="121"/>
      <c r="P89" s="112"/>
      <c r="Q89" s="127"/>
      <c r="T89" s="75"/>
      <c r="AA89" s="96"/>
    </row>
    <row r="90" spans="2:27" ht="12.75" customHeight="1" x14ac:dyDescent="0.25">
      <c r="B90" s="124"/>
      <c r="C90" s="124"/>
      <c r="D90" s="124"/>
      <c r="G90" s="110"/>
      <c r="H90" s="110"/>
      <c r="L90" s="75"/>
      <c r="N90" s="112"/>
      <c r="O90" s="121"/>
      <c r="P90" s="112"/>
      <c r="Q90" s="127"/>
      <c r="T90" s="75"/>
      <c r="AA90" s="96"/>
    </row>
    <row r="91" spans="2:27" ht="12.75" customHeight="1" x14ac:dyDescent="0.25">
      <c r="B91" s="124"/>
      <c r="C91" s="124"/>
      <c r="D91" s="124"/>
      <c r="G91" s="110"/>
      <c r="H91" s="110"/>
      <c r="L91" s="75"/>
      <c r="N91" s="112"/>
      <c r="O91" s="121"/>
      <c r="P91" s="112"/>
      <c r="Q91" s="127"/>
      <c r="T91" s="75"/>
      <c r="AA91" s="96"/>
    </row>
    <row r="92" spans="2:27" ht="12.75" customHeight="1" x14ac:dyDescent="0.25">
      <c r="B92" s="124"/>
      <c r="C92" s="124"/>
      <c r="D92" s="124"/>
      <c r="G92" s="110"/>
      <c r="H92" s="110"/>
      <c r="L92" s="75"/>
      <c r="N92" s="112"/>
      <c r="O92" s="121"/>
      <c r="P92" s="112"/>
      <c r="Q92" s="127"/>
      <c r="T92" s="75"/>
      <c r="AA92" s="96"/>
    </row>
    <row r="93" spans="2:27" ht="12.75" customHeight="1" x14ac:dyDescent="0.25">
      <c r="B93" s="124"/>
      <c r="C93" s="124"/>
      <c r="D93" s="124"/>
      <c r="G93" s="110"/>
      <c r="H93" s="110"/>
      <c r="L93" s="75"/>
      <c r="N93" s="112"/>
      <c r="O93" s="121"/>
      <c r="P93" s="112"/>
      <c r="Q93" s="127"/>
      <c r="T93" s="75"/>
      <c r="AA93" s="96"/>
    </row>
    <row r="94" spans="2:27" ht="12.75" customHeight="1" x14ac:dyDescent="0.25">
      <c r="B94" s="124"/>
      <c r="C94" s="124"/>
      <c r="D94" s="124"/>
      <c r="G94" s="110"/>
      <c r="H94" s="110"/>
      <c r="L94" s="75"/>
      <c r="N94" s="112"/>
      <c r="O94" s="121"/>
      <c r="P94" s="112"/>
      <c r="Q94" s="127"/>
      <c r="T94" s="75"/>
      <c r="AA94" s="96"/>
    </row>
    <row r="95" spans="2:27" ht="12.75" customHeight="1" x14ac:dyDescent="0.25">
      <c r="B95" s="124"/>
      <c r="C95" s="124"/>
      <c r="D95" s="124"/>
      <c r="G95" s="110"/>
      <c r="H95" s="110"/>
      <c r="L95" s="75"/>
      <c r="N95" s="112"/>
      <c r="O95" s="121"/>
      <c r="P95" s="112"/>
      <c r="Q95" s="127"/>
      <c r="T95" s="75"/>
      <c r="AA95" s="96"/>
    </row>
    <row r="96" spans="2:27" ht="12.75" customHeight="1" x14ac:dyDescent="0.25">
      <c r="B96" s="124"/>
      <c r="C96" s="124"/>
      <c r="D96" s="124"/>
      <c r="G96" s="110"/>
      <c r="H96" s="110"/>
      <c r="L96" s="75"/>
      <c r="N96" s="112"/>
      <c r="O96" s="121"/>
      <c r="P96" s="112"/>
      <c r="Q96" s="127"/>
      <c r="T96" s="75"/>
      <c r="AA96" s="96"/>
    </row>
    <row r="97" spans="2:27" ht="12.75" customHeight="1" x14ac:dyDescent="0.25">
      <c r="B97" s="124"/>
      <c r="C97" s="124"/>
      <c r="D97" s="124"/>
      <c r="G97" s="110"/>
      <c r="H97" s="110"/>
      <c r="L97" s="75"/>
      <c r="N97" s="112"/>
      <c r="O97" s="121"/>
      <c r="P97" s="112"/>
      <c r="Q97" s="127"/>
      <c r="T97" s="75"/>
      <c r="AA97" s="96"/>
    </row>
    <row r="98" spans="2:27" ht="12.75" customHeight="1" x14ac:dyDescent="0.25">
      <c r="B98" s="124"/>
      <c r="C98" s="124"/>
      <c r="D98" s="124"/>
      <c r="AA98" s="96"/>
    </row>
    <row r="99" spans="2:27" ht="12.75" customHeight="1" x14ac:dyDescent="0.25">
      <c r="AA99" s="96"/>
    </row>
    <row r="100" spans="2:27" ht="12.75" customHeight="1" x14ac:dyDescent="0.25">
      <c r="AA100" s="96"/>
    </row>
    <row r="101" spans="2:27" ht="12.75" customHeight="1" x14ac:dyDescent="0.25">
      <c r="AA101" s="96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2001-02-27T11:04:02Z</cp:lastPrinted>
  <dcterms:created xsi:type="dcterms:W3CDTF">2001-01-03T21:27:28Z</dcterms:created>
  <dcterms:modified xsi:type="dcterms:W3CDTF">2023-09-15T09:00:52Z</dcterms:modified>
</cp:coreProperties>
</file>